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.rolando.PROMESE\Desktop\PROMESE-CAL\Mantenimientos 2019\4 LOTES\Plantillas Mantenimiento 2019\"/>
    </mc:Choice>
  </mc:AlternateContent>
  <bookViews>
    <workbookView xWindow="0" yWindow="0" windowWidth="28800" windowHeight="12435" tabRatio="826"/>
  </bookViews>
  <sheets>
    <sheet name="LOTE IV" sheetId="30" r:id="rId1"/>
  </sheets>
  <externalReferences>
    <externalReference r:id="rId2"/>
  </externalReferences>
  <definedNames>
    <definedName name="_xlnm.Print_Area" localSheetId="0">'LOTE IV'!$A$1:$F$924</definedName>
    <definedName name="Cargo">'[1]Base de Datos'!$GL$7:$GL$11</definedName>
    <definedName name="Nota">'[1]Base de Datos'!$GM$7:$GM$11</definedName>
  </definedNames>
  <calcPr calcId="152511"/>
</workbook>
</file>

<file path=xl/calcChain.xml><?xml version="1.0" encoding="utf-8"?>
<calcChain xmlns="http://schemas.openxmlformats.org/spreadsheetml/2006/main">
  <c r="A864" i="30" l="1"/>
  <c r="A866" i="30"/>
  <c r="A869" i="30" s="1"/>
  <c r="A871" i="30" s="1"/>
  <c r="A874" i="30" s="1"/>
  <c r="A877" i="30" s="1"/>
  <c r="A879" i="30" s="1"/>
  <c r="A883" i="30" s="1"/>
  <c r="A885" i="30" s="1"/>
  <c r="A887" i="30" s="1"/>
  <c r="A889" i="30" s="1"/>
  <c r="A891" i="30" s="1"/>
  <c r="A893" i="30" s="1"/>
  <c r="A895" i="30" s="1"/>
  <c r="A897" i="30" s="1"/>
  <c r="A901" i="30" s="1"/>
  <c r="A903" i="30" s="1"/>
  <c r="A905" i="30" s="1"/>
  <c r="A907" i="30" s="1"/>
  <c r="A812" i="30"/>
  <c r="A752" i="30"/>
  <c r="A754" i="30" s="1"/>
  <c r="A690" i="30"/>
  <c r="A692" i="30"/>
  <c r="A695" i="30" s="1"/>
  <c r="A697" i="30" s="1"/>
  <c r="A702" i="30" s="1"/>
  <c r="A705" i="30" s="1"/>
  <c r="A707" i="30" s="1"/>
  <c r="A710" i="30" s="1"/>
  <c r="A716" i="30" s="1"/>
  <c r="A718" i="30" s="1"/>
  <c r="A720" i="30" s="1"/>
  <c r="A723" i="30" s="1"/>
  <c r="A725" i="30" s="1"/>
  <c r="A727" i="30" s="1"/>
  <c r="A731" i="30" s="1"/>
  <c r="A733" i="30" s="1"/>
  <c r="A735" i="30" s="1"/>
  <c r="A737" i="30" s="1"/>
  <c r="A739" i="30" s="1"/>
  <c r="A741" i="30" s="1"/>
  <c r="A743" i="30" s="1"/>
  <c r="A746" i="30" s="1"/>
  <c r="A748" i="30" s="1"/>
  <c r="A634" i="30"/>
  <c r="A636" i="30" s="1"/>
  <c r="A639" i="30" s="1"/>
  <c r="A641" i="30" s="1"/>
  <c r="A645" i="30" s="1"/>
  <c r="A649" i="30" s="1"/>
  <c r="A651" i="30" s="1"/>
  <c r="A654" i="30" s="1"/>
  <c r="A656" i="30" s="1"/>
  <c r="A658" i="30" s="1"/>
  <c r="A660" i="30" s="1"/>
  <c r="A662" i="30" s="1"/>
  <c r="A669" i="30" s="1"/>
  <c r="A671" i="30" s="1"/>
  <c r="A673" i="30" s="1"/>
  <c r="A675" i="30" s="1"/>
  <c r="A677" i="30" s="1"/>
  <c r="A679" i="30" s="1"/>
  <c r="A681" i="30" s="1"/>
  <c r="A683" i="30" s="1"/>
  <c r="A686" i="30" s="1"/>
  <c r="A606" i="30"/>
  <c r="A608" i="30" s="1"/>
  <c r="A611" i="30" s="1"/>
  <c r="A613" i="30" s="1"/>
  <c r="A615" i="30" s="1"/>
  <c r="A618" i="30" s="1"/>
  <c r="A622" i="30" s="1"/>
  <c r="A624" i="30" s="1"/>
  <c r="A626" i="30" s="1"/>
  <c r="A628" i="30" s="1"/>
  <c r="A630" i="30" s="1"/>
  <c r="A564" i="30"/>
  <c r="A526" i="30"/>
  <c r="A490" i="30"/>
  <c r="A462" i="30"/>
  <c r="A464" i="30"/>
  <c r="A467" i="30" s="1"/>
  <c r="A469" i="30" s="1"/>
  <c r="A471" i="30" s="1"/>
  <c r="A474" i="30" s="1"/>
  <c r="A476" i="30" s="1"/>
  <c r="A478" i="30" s="1"/>
  <c r="A480" i="30" s="1"/>
  <c r="A482" i="30" s="1"/>
  <c r="A484" i="30" s="1"/>
  <c r="A486" i="30" s="1"/>
  <c r="A409" i="30"/>
  <c r="A411" i="30"/>
  <c r="A414" i="30" s="1"/>
  <c r="A417" i="30" s="1"/>
  <c r="A422" i="30" s="1"/>
  <c r="A426" i="30" s="1"/>
  <c r="A428" i="30" s="1"/>
  <c r="A430" i="30" s="1"/>
  <c r="A432" i="30" s="1"/>
  <c r="A376" i="30"/>
  <c r="A326" i="30"/>
  <c r="A260" i="30"/>
  <c r="A210" i="30"/>
  <c r="A175" i="30"/>
  <c r="A126" i="30"/>
  <c r="F412" i="30"/>
  <c r="F413" i="30"/>
  <c r="F411" i="30" s="1"/>
  <c r="F415" i="30"/>
  <c r="F414" i="30" s="1"/>
  <c r="F416" i="30"/>
  <c r="F418" i="30"/>
  <c r="F419" i="30"/>
  <c r="F417" i="30" s="1"/>
  <c r="F420" i="30"/>
  <c r="F421" i="30"/>
  <c r="F423" i="30"/>
  <c r="F424" i="30"/>
  <c r="F425" i="30"/>
  <c r="F427" i="30"/>
  <c r="F426" i="30" s="1"/>
  <c r="F429" i="30"/>
  <c r="F428" i="30" s="1"/>
  <c r="F431" i="30"/>
  <c r="F430" i="30" s="1"/>
  <c r="F433" i="30"/>
  <c r="F432" i="30" s="1"/>
  <c r="F435" i="30"/>
  <c r="F434" i="30" s="1"/>
  <c r="F437" i="30"/>
  <c r="F436" i="30" s="1"/>
  <c r="F438" i="30"/>
  <c r="F439" i="30"/>
  <c r="F440" i="30"/>
  <c r="F441" i="30"/>
  <c r="F443" i="30"/>
  <c r="F442" i="30" s="1"/>
  <c r="F445" i="30"/>
  <c r="F446" i="30"/>
  <c r="F447" i="30"/>
  <c r="F449" i="30"/>
  <c r="F448" i="30" s="1"/>
  <c r="F451" i="30"/>
  <c r="F450" i="30" s="1"/>
  <c r="F453" i="30"/>
  <c r="F452" i="30" s="1"/>
  <c r="F455" i="30"/>
  <c r="F454" i="30" s="1"/>
  <c r="F457" i="30"/>
  <c r="F456" i="30" s="1"/>
  <c r="F459" i="30"/>
  <c r="F458" i="30" s="1"/>
  <c r="F465" i="30"/>
  <c r="F464" i="30" s="1"/>
  <c r="F466" i="30"/>
  <c r="F468" i="30"/>
  <c r="F467" i="30" s="1"/>
  <c r="F470" i="30"/>
  <c r="F469" i="30" s="1"/>
  <c r="F472" i="30"/>
  <c r="F473" i="30"/>
  <c r="F474" i="30"/>
  <c r="F475" i="30"/>
  <c r="F477" i="30"/>
  <c r="F476" i="30" s="1"/>
  <c r="F479" i="30"/>
  <c r="F478" i="30" s="1"/>
  <c r="F481" i="30"/>
  <c r="F480" i="30" s="1"/>
  <c r="F483" i="30"/>
  <c r="F482" i="30" s="1"/>
  <c r="F485" i="30"/>
  <c r="F484" i="30" s="1"/>
  <c r="F487" i="30"/>
  <c r="F486" i="30" s="1"/>
  <c r="C493" i="30"/>
  <c r="F493" i="30" s="1"/>
  <c r="F492" i="30" s="1"/>
  <c r="F494" i="30"/>
  <c r="C496" i="30"/>
  <c r="F496" i="30"/>
  <c r="C497" i="30"/>
  <c r="F497" i="30"/>
  <c r="F499" i="30"/>
  <c r="F498" i="30" s="1"/>
  <c r="C500" i="30"/>
  <c r="F500" i="30"/>
  <c r="F502" i="30"/>
  <c r="F501" i="30" s="1"/>
  <c r="F503" i="30"/>
  <c r="F504" i="30"/>
  <c r="F505" i="30"/>
  <c r="F507" i="30"/>
  <c r="F508" i="30"/>
  <c r="F510" i="30"/>
  <c r="F509" i="30" s="1"/>
  <c r="F512" i="30"/>
  <c r="F511" i="30" s="1"/>
  <c r="F513" i="30"/>
  <c r="F514" i="30"/>
  <c r="F516" i="30"/>
  <c r="F517" i="30"/>
  <c r="F515" i="30" s="1"/>
  <c r="F519" i="30"/>
  <c r="F518" i="30" s="1"/>
  <c r="F521" i="30"/>
  <c r="F520" i="30" s="1"/>
  <c r="F523" i="30"/>
  <c r="F522" i="30" s="1"/>
  <c r="A528" i="30"/>
  <c r="A531" i="30" s="1"/>
  <c r="A533" i="30" s="1"/>
  <c r="A535" i="30" s="1"/>
  <c r="A538" i="30" s="1"/>
  <c r="A540" i="30" s="1"/>
  <c r="A543" i="30" s="1"/>
  <c r="A546" i="30" s="1"/>
  <c r="A550" i="30" s="1"/>
  <c r="A552" i="30" s="1"/>
  <c r="A554" i="30" s="1"/>
  <c r="A556" i="30" s="1"/>
  <c r="A558" i="30" s="1"/>
  <c r="A560" i="30" s="1"/>
  <c r="C529" i="30"/>
  <c r="F529" i="30" s="1"/>
  <c r="F528" i="30" s="1"/>
  <c r="F530" i="30"/>
  <c r="C532" i="30"/>
  <c r="F532" i="30" s="1"/>
  <c r="F531" i="30" s="1"/>
  <c r="F534" i="30"/>
  <c r="F533" i="30" s="1"/>
  <c r="F536" i="30"/>
  <c r="F537" i="30"/>
  <c r="F539" i="30"/>
  <c r="F538" i="30" s="1"/>
  <c r="F541" i="30"/>
  <c r="F540" i="30" s="1"/>
  <c r="F542" i="30"/>
  <c r="F544" i="30"/>
  <c r="F545" i="30"/>
  <c r="F543" i="30" s="1"/>
  <c r="F547" i="30"/>
  <c r="F546" i="30" s="1"/>
  <c r="F548" i="30"/>
  <c r="F549" i="30"/>
  <c r="F551" i="30"/>
  <c r="F550" i="30" s="1"/>
  <c r="F553" i="30"/>
  <c r="F552" i="30" s="1"/>
  <c r="F555" i="30"/>
  <c r="F554" i="30" s="1"/>
  <c r="F557" i="30"/>
  <c r="F556" i="30" s="1"/>
  <c r="F558" i="30"/>
  <c r="F559" i="30"/>
  <c r="F561" i="30"/>
  <c r="F560" i="30" s="1"/>
  <c r="C567" i="30"/>
  <c r="F567" i="30"/>
  <c r="F568" i="30"/>
  <c r="C570" i="30"/>
  <c r="F570" i="30"/>
  <c r="F569" i="30" s="1"/>
  <c r="C571" i="30"/>
  <c r="F571" i="30" s="1"/>
  <c r="F573" i="30"/>
  <c r="F574" i="30"/>
  <c r="F572" i="30" s="1"/>
  <c r="F576" i="30"/>
  <c r="F575" i="30" s="1"/>
  <c r="F577" i="30"/>
  <c r="F579" i="30"/>
  <c r="F580" i="30"/>
  <c r="F578" i="30" s="1"/>
  <c r="F582" i="30"/>
  <c r="F581" i="30" s="1"/>
  <c r="F583" i="30"/>
  <c r="F585" i="30"/>
  <c r="F584" i="30" s="1"/>
  <c r="F587" i="30"/>
  <c r="F586" i="30" s="1"/>
  <c r="F589" i="30"/>
  <c r="F588" i="30" s="1"/>
  <c r="F591" i="30"/>
  <c r="F590" i="30" s="1"/>
  <c r="F593" i="30"/>
  <c r="F592" i="30" s="1"/>
  <c r="F594" i="30"/>
  <c r="F595" i="30"/>
  <c r="F596" i="30"/>
  <c r="F598" i="30"/>
  <c r="F597" i="30" s="1"/>
  <c r="F600" i="30"/>
  <c r="F599" i="30" s="1"/>
  <c r="F602" i="30"/>
  <c r="F601" i="30" s="1"/>
  <c r="F603" i="30"/>
  <c r="C609" i="30"/>
  <c r="F609" i="30"/>
  <c r="F608" i="30" s="1"/>
  <c r="F610" i="30"/>
  <c r="C612" i="30"/>
  <c r="F612" i="30" s="1"/>
  <c r="F611" i="30" s="1"/>
  <c r="F614" i="30"/>
  <c r="F613" i="30" s="1"/>
  <c r="F616" i="30"/>
  <c r="F615" i="30" s="1"/>
  <c r="F617" i="30"/>
  <c r="F619" i="30"/>
  <c r="F618" i="30" s="1"/>
  <c r="F620" i="30"/>
  <c r="F621" i="30"/>
  <c r="F623" i="30"/>
  <c r="F622" i="30" s="1"/>
  <c r="F624" i="30"/>
  <c r="C625" i="30"/>
  <c r="F625" i="30"/>
  <c r="F627" i="30"/>
  <c r="F626" i="30" s="1"/>
  <c r="F629" i="30"/>
  <c r="F628" i="30" s="1"/>
  <c r="F631" i="30"/>
  <c r="F630" i="30" s="1"/>
  <c r="F637" i="30"/>
  <c r="F638" i="30"/>
  <c r="F639" i="30"/>
  <c r="F640" i="30"/>
  <c r="F642" i="30"/>
  <c r="F643" i="30"/>
  <c r="F644" i="30"/>
  <c r="F646" i="30"/>
  <c r="F647" i="30"/>
  <c r="F648" i="30"/>
  <c r="F649" i="30"/>
  <c r="F650" i="30"/>
  <c r="F652" i="30"/>
  <c r="F653" i="30"/>
  <c r="F651" i="30" s="1"/>
  <c r="F655" i="30"/>
  <c r="F654" i="30" s="1"/>
  <c r="F657" i="30"/>
  <c r="F656" i="30" s="1"/>
  <c r="F659" i="30"/>
  <c r="F658" i="30" s="1"/>
  <c r="F660" i="30"/>
  <c r="F661" i="30"/>
  <c r="F663" i="30"/>
  <c r="F664" i="30"/>
  <c r="F665" i="30"/>
  <c r="F666" i="30"/>
  <c r="F667" i="30"/>
  <c r="F668" i="30"/>
  <c r="F669" i="30"/>
  <c r="F670" i="30"/>
  <c r="F672" i="30"/>
  <c r="F671" i="30" s="1"/>
  <c r="F674" i="30"/>
  <c r="F673" i="30" s="1"/>
  <c r="F676" i="30"/>
  <c r="F675" i="30" s="1"/>
  <c r="F678" i="30"/>
  <c r="F677" i="30" s="1"/>
  <c r="F680" i="30"/>
  <c r="F679" i="30" s="1"/>
  <c r="F682" i="30"/>
  <c r="F681" i="30" s="1"/>
  <c r="F684" i="30"/>
  <c r="F683" i="30" s="1"/>
  <c r="F685" i="30"/>
  <c r="F687" i="30"/>
  <c r="F686" i="30" s="1"/>
  <c r="F693" i="30"/>
  <c r="F692" i="30" s="1"/>
  <c r="F694" i="30"/>
  <c r="F696" i="30"/>
  <c r="F695" i="30" s="1"/>
  <c r="F697" i="30"/>
  <c r="F698" i="30"/>
  <c r="F699" i="30"/>
  <c r="F700" i="30"/>
  <c r="F701" i="30"/>
  <c r="F703" i="30"/>
  <c r="F704" i="30"/>
  <c r="F706" i="30"/>
  <c r="F705" i="30" s="1"/>
  <c r="F708" i="30"/>
  <c r="F707" i="30" s="1"/>
  <c r="F709" i="30"/>
  <c r="F711" i="30"/>
  <c r="F712" i="30"/>
  <c r="F713" i="30"/>
  <c r="F714" i="30"/>
  <c r="F715" i="30"/>
  <c r="F717" i="30"/>
  <c r="F716" i="30" s="1"/>
  <c r="F719" i="30"/>
  <c r="F718" i="30" s="1"/>
  <c r="F721" i="30"/>
  <c r="F722" i="30"/>
  <c r="F720" i="30" s="1"/>
  <c r="F724" i="30"/>
  <c r="F723" i="30" s="1"/>
  <c r="F726" i="30"/>
  <c r="F725" i="30" s="1"/>
  <c r="F728" i="30"/>
  <c r="F727" i="30" s="1"/>
  <c r="F729" i="30"/>
  <c r="F730" i="30"/>
  <c r="F732" i="30"/>
  <c r="F731" i="30" s="1"/>
  <c r="F734" i="30"/>
  <c r="F733" i="30" s="1"/>
  <c r="F735" i="30"/>
  <c r="F736" i="30"/>
  <c r="F737" i="30"/>
  <c r="F738" i="30"/>
  <c r="F740" i="30"/>
  <c r="F739" i="30" s="1"/>
  <c r="F742" i="30"/>
  <c r="F741" i="30" s="1"/>
  <c r="F744" i="30"/>
  <c r="F745" i="30"/>
  <c r="F746" i="30"/>
  <c r="F747" i="30"/>
  <c r="F748" i="30"/>
  <c r="F749" i="30"/>
  <c r="F755" i="30"/>
  <c r="F756" i="30"/>
  <c r="F754" i="30" s="1"/>
  <c r="F758" i="30"/>
  <c r="F757" i="30" s="1"/>
  <c r="F760" i="30"/>
  <c r="F759" i="30" s="1"/>
  <c r="F761" i="30"/>
  <c r="F762" i="30"/>
  <c r="F763" i="30"/>
  <c r="F765" i="30"/>
  <c r="F764" i="30" s="1"/>
  <c r="F766" i="30"/>
  <c r="F768" i="30"/>
  <c r="F767" i="30" s="1"/>
  <c r="F770" i="30"/>
  <c r="F769" i="30" s="1"/>
  <c r="F771" i="30"/>
  <c r="F773" i="30"/>
  <c r="F772" i="30" s="1"/>
  <c r="F775" i="30"/>
  <c r="F776" i="30"/>
  <c r="F778" i="30"/>
  <c r="F777" i="30" s="1"/>
  <c r="F780" i="30"/>
  <c r="F779" i="30" s="1"/>
  <c r="F781" i="30"/>
  <c r="F782" i="30"/>
  <c r="F783" i="30"/>
  <c r="F785" i="30"/>
  <c r="F784" i="30" s="1"/>
  <c r="F786" i="30"/>
  <c r="F788" i="30"/>
  <c r="F787" i="30" s="1"/>
  <c r="F790" i="30"/>
  <c r="F789" i="30" s="1"/>
  <c r="F792" i="30"/>
  <c r="F791" i="30" s="1"/>
  <c r="F793" i="30"/>
  <c r="F794" i="30"/>
  <c r="F796" i="30"/>
  <c r="F795" i="30" s="1"/>
  <c r="F798" i="30"/>
  <c r="F797" i="30" s="1"/>
  <c r="F800" i="30"/>
  <c r="F799" i="30" s="1"/>
  <c r="F802" i="30"/>
  <c r="F801" i="30" s="1"/>
  <c r="C804" i="30"/>
  <c r="F804" i="30" s="1"/>
  <c r="F803" i="30" s="1"/>
  <c r="F806" i="30"/>
  <c r="F807" i="30"/>
  <c r="F809" i="30"/>
  <c r="F808" i="30" s="1"/>
  <c r="F815" i="30"/>
  <c r="F816" i="30"/>
  <c r="F817" i="30"/>
  <c r="F818" i="30"/>
  <c r="F820" i="30"/>
  <c r="F821" i="30"/>
  <c r="F819" i="30" s="1"/>
  <c r="F822" i="30"/>
  <c r="F823" i="30"/>
  <c r="F825" i="30"/>
  <c r="F826" i="30"/>
  <c r="F827" i="30"/>
  <c r="F829" i="30"/>
  <c r="F828" i="30" s="1"/>
  <c r="F831" i="30"/>
  <c r="F830" i="30" s="1"/>
  <c r="F833" i="30"/>
  <c r="F832" i="30" s="1"/>
  <c r="F835" i="30"/>
  <c r="F834" i="30" s="1"/>
  <c r="F837" i="30"/>
  <c r="F838" i="30"/>
  <c r="F840" i="30"/>
  <c r="F839" i="30" s="1"/>
  <c r="F841" i="30"/>
  <c r="F842" i="30"/>
  <c r="F843" i="30"/>
  <c r="F844" i="30"/>
  <c r="F846" i="30"/>
  <c r="F845" i="30" s="1"/>
  <c r="F847" i="30"/>
  <c r="F848" i="30"/>
  <c r="F850" i="30"/>
  <c r="F849" i="30" s="1"/>
  <c r="F851" i="30"/>
  <c r="F852" i="30"/>
  <c r="F853" i="30"/>
  <c r="F854" i="30"/>
  <c r="F856" i="30"/>
  <c r="F855" i="30" s="1"/>
  <c r="F858" i="30"/>
  <c r="F857" i="30" s="1"/>
  <c r="F859" i="30"/>
  <c r="F860" i="30"/>
  <c r="F861" i="30"/>
  <c r="F867" i="30"/>
  <c r="F866" i="30" s="1"/>
  <c r="F868" i="30"/>
  <c r="F870" i="30"/>
  <c r="F869" i="30" s="1"/>
  <c r="F872" i="30"/>
  <c r="F871" i="30" s="1"/>
  <c r="F873" i="30"/>
  <c r="F875" i="30"/>
  <c r="F876" i="30"/>
  <c r="F878" i="30"/>
  <c r="F877" i="30" s="1"/>
  <c r="F880" i="30"/>
  <c r="F879" i="30" s="1"/>
  <c r="F881" i="30"/>
  <c r="F882" i="30"/>
  <c r="F884" i="30"/>
  <c r="F883" i="30" s="1"/>
  <c r="F886" i="30"/>
  <c r="F885" i="30" s="1"/>
  <c r="F888" i="30"/>
  <c r="F887" i="30" s="1"/>
  <c r="F889" i="30"/>
  <c r="F890" i="30"/>
  <c r="F891" i="30"/>
  <c r="F892" i="30"/>
  <c r="F894" i="30"/>
  <c r="F893" i="30" s="1"/>
  <c r="F896" i="30"/>
  <c r="F895" i="30" s="1"/>
  <c r="F898" i="30"/>
  <c r="F899" i="30"/>
  <c r="F900" i="30"/>
  <c r="F902" i="30"/>
  <c r="F901" i="30" s="1"/>
  <c r="F904" i="30"/>
  <c r="F903" i="30" s="1"/>
  <c r="F906" i="30"/>
  <c r="F905" i="30" s="1"/>
  <c r="F908" i="30"/>
  <c r="F907" i="30" s="1"/>
  <c r="A69" i="30"/>
  <c r="F633" i="30" l="1"/>
  <c r="F897" i="30"/>
  <c r="F824" i="30"/>
  <c r="F743" i="30"/>
  <c r="F641" i="30"/>
  <c r="F444" i="30"/>
  <c r="F422" i="30"/>
  <c r="F461" i="30" s="1"/>
  <c r="F836" i="30"/>
  <c r="F814" i="30"/>
  <c r="F863" i="30" s="1"/>
  <c r="F662" i="30"/>
  <c r="F495" i="30"/>
  <c r="F525" i="30" s="1"/>
  <c r="F471" i="30"/>
  <c r="F710" i="30"/>
  <c r="F566" i="30"/>
  <c r="F805" i="30"/>
  <c r="F774" i="30"/>
  <c r="F645" i="30"/>
  <c r="F689" i="30" s="1"/>
  <c r="F636" i="30"/>
  <c r="F535" i="30"/>
  <c r="F563" i="30" s="1"/>
  <c r="F874" i="30"/>
  <c r="F702" i="30"/>
  <c r="F506" i="30"/>
  <c r="F910" i="30"/>
  <c r="A814" i="30"/>
  <c r="A817" i="30" s="1"/>
  <c r="A819" i="30" s="1"/>
  <c r="A824" i="30" s="1"/>
  <c r="A828" i="30" s="1"/>
  <c r="A830" i="30" s="1"/>
  <c r="A832" i="30" s="1"/>
  <c r="A834" i="30" s="1"/>
  <c r="A836" i="30" s="1"/>
  <c r="A839" i="30" s="1"/>
  <c r="A843" i="30" s="1"/>
  <c r="A845" i="30" s="1"/>
  <c r="A847" i="30" s="1"/>
  <c r="A849" i="30" s="1"/>
  <c r="A853" i="30" s="1"/>
  <c r="A855" i="30" s="1"/>
  <c r="A857" i="30" s="1"/>
  <c r="A860" i="30" s="1"/>
  <c r="A757" i="30"/>
  <c r="A759" i="30" s="1"/>
  <c r="A764" i="30" s="1"/>
  <c r="A767" i="30" s="1"/>
  <c r="A769" i="30" s="1"/>
  <c r="A772" i="30" s="1"/>
  <c r="A774" i="30" s="1"/>
  <c r="A777" i="30" s="1"/>
  <c r="A779" i="30" s="1"/>
  <c r="A781" i="30" s="1"/>
  <c r="A784" i="30" s="1"/>
  <c r="A787" i="30" s="1"/>
  <c r="A789" i="30" s="1"/>
  <c r="A791" i="30" s="1"/>
  <c r="A795" i="30" s="1"/>
  <c r="A797" i="30" s="1"/>
  <c r="A799" i="30" s="1"/>
  <c r="A801" i="30" s="1"/>
  <c r="A803" i="30" s="1"/>
  <c r="A805" i="30" s="1"/>
  <c r="A808" i="30" s="1"/>
  <c r="F489" i="30"/>
  <c r="F751" i="30"/>
  <c r="F605" i="30"/>
  <c r="F811" i="30"/>
  <c r="A434" i="30"/>
  <c r="A436" i="30" s="1"/>
  <c r="A438" i="30" s="1"/>
  <c r="A440" i="30" s="1"/>
  <c r="A442" i="30" s="1"/>
  <c r="A444" i="30" s="1"/>
  <c r="A448" i="30" s="1"/>
  <c r="A450" i="30" s="1"/>
  <c r="A452" i="30" s="1"/>
  <c r="A454" i="30" s="1"/>
  <c r="A456" i="30" s="1"/>
  <c r="A458" i="30" s="1"/>
  <c r="A492" i="30"/>
  <c r="A495" i="30" s="1"/>
  <c r="A498" i="30" s="1"/>
  <c r="A501" i="30" s="1"/>
  <c r="A504" i="30" s="1"/>
  <c r="A506" i="30" s="1"/>
  <c r="A509" i="30" l="1"/>
  <c r="A511" i="30" s="1"/>
  <c r="A513" i="30" s="1"/>
  <c r="A515" i="30" s="1"/>
  <c r="A518" i="30" s="1"/>
  <c r="A520" i="30" s="1"/>
  <c r="A522" i="30" s="1"/>
  <c r="A566" i="30"/>
  <c r="A569" i="30" s="1"/>
  <c r="A572" i="30" s="1"/>
  <c r="A575" i="30" s="1"/>
  <c r="A578" i="30" s="1"/>
  <c r="A581" i="30" s="1"/>
  <c r="A584" i="30" s="1"/>
  <c r="A586" i="30" s="1"/>
  <c r="A588" i="30" s="1"/>
  <c r="A590" i="30" s="1"/>
  <c r="A592" i="30" s="1"/>
  <c r="A594" i="30" s="1"/>
  <c r="A597" i="30" s="1"/>
  <c r="A599" i="30" s="1"/>
  <c r="A601" i="30" s="1"/>
  <c r="F255" i="30" l="1"/>
  <c r="F373" i="30" l="1"/>
  <c r="F372" i="30" s="1"/>
  <c r="F371" i="30"/>
  <c r="F370" i="30" s="1"/>
  <c r="F369" i="30"/>
  <c r="F368" i="30" s="1"/>
  <c r="F367" i="30"/>
  <c r="F366" i="30" s="1"/>
  <c r="F365" i="30"/>
  <c r="F364" i="30"/>
  <c r="F362" i="30"/>
  <c r="F361" i="30" s="1"/>
  <c r="F360" i="30"/>
  <c r="F359" i="30"/>
  <c r="F357" i="30"/>
  <c r="F356" i="30" s="1"/>
  <c r="F355" i="30"/>
  <c r="F354" i="30"/>
  <c r="F352" i="30"/>
  <c r="F351" i="30" s="1"/>
  <c r="F350" i="30"/>
  <c r="F349" i="30" s="1"/>
  <c r="F348" i="30"/>
  <c r="F347" i="30" s="1"/>
  <c r="F346" i="30"/>
  <c r="F345" i="30"/>
  <c r="F343" i="30"/>
  <c r="F342" i="30"/>
  <c r="F340" i="30"/>
  <c r="F339" i="30" s="1"/>
  <c r="F338" i="30"/>
  <c r="F337" i="30" s="1"/>
  <c r="F336" i="30"/>
  <c r="F335" i="30"/>
  <c r="F333" i="30"/>
  <c r="F332" i="30"/>
  <c r="F330" i="30"/>
  <c r="F329" i="30"/>
  <c r="A328" i="30"/>
  <c r="A331" i="30" s="1"/>
  <c r="A334" i="30" s="1"/>
  <c r="A337" i="30" s="1"/>
  <c r="A339" i="30" s="1"/>
  <c r="A341" i="30" s="1"/>
  <c r="A344" i="30" s="1"/>
  <c r="A347" i="30" s="1"/>
  <c r="A349" i="30" s="1"/>
  <c r="A351" i="30" s="1"/>
  <c r="A353" i="30" s="1"/>
  <c r="A356" i="30" s="1"/>
  <c r="A358" i="30" s="1"/>
  <c r="A361" i="30" s="1"/>
  <c r="A363" i="30" s="1"/>
  <c r="A366" i="30" s="1"/>
  <c r="A368" i="30" s="1"/>
  <c r="A370" i="30" s="1"/>
  <c r="A372" i="30" s="1"/>
  <c r="F406" i="30"/>
  <c r="F405" i="30" s="1"/>
  <c r="F404" i="30"/>
  <c r="F403" i="30" s="1"/>
  <c r="F402" i="30"/>
  <c r="F401" i="30"/>
  <c r="F400" i="30"/>
  <c r="F398" i="30"/>
  <c r="F397" i="30" s="1"/>
  <c r="F396" i="30"/>
  <c r="F395" i="30" s="1"/>
  <c r="F394" i="30"/>
  <c r="F393" i="30" s="1"/>
  <c r="F392" i="30"/>
  <c r="F391" i="30"/>
  <c r="F389" i="30"/>
  <c r="F388" i="30" s="1"/>
  <c r="F387" i="30"/>
  <c r="F386" i="30"/>
  <c r="F384" i="30"/>
  <c r="F383" i="30" s="1"/>
  <c r="F382" i="30"/>
  <c r="F381" i="30" s="1"/>
  <c r="F380" i="30"/>
  <c r="F379" i="30"/>
  <c r="F323" i="30"/>
  <c r="F322" i="30" s="1"/>
  <c r="F321" i="30"/>
  <c r="F320" i="30" s="1"/>
  <c r="F319" i="30"/>
  <c r="F318" i="30" s="1"/>
  <c r="F317" i="30"/>
  <c r="F316" i="30" s="1"/>
  <c r="F315" i="30"/>
  <c r="F314" i="30" s="1"/>
  <c r="F313" i="30"/>
  <c r="F312" i="30" s="1"/>
  <c r="F311" i="30"/>
  <c r="F310" i="30" s="1"/>
  <c r="F309" i="30"/>
  <c r="F308" i="30" s="1"/>
  <c r="F307" i="30"/>
  <c r="F306" i="30" s="1"/>
  <c r="F305" i="30"/>
  <c r="F304" i="30"/>
  <c r="F303" i="30"/>
  <c r="F302" i="30"/>
  <c r="F300" i="30"/>
  <c r="F299" i="30"/>
  <c r="F297" i="30"/>
  <c r="F296" i="30" s="1"/>
  <c r="F295" i="30"/>
  <c r="F294" i="30" s="1"/>
  <c r="F293" i="30"/>
  <c r="F292" i="30" s="1"/>
  <c r="F291" i="30"/>
  <c r="F290" i="30"/>
  <c r="F288" i="30"/>
  <c r="F287" i="30" s="1"/>
  <c r="F286" i="30"/>
  <c r="F285" i="30" s="1"/>
  <c r="F284" i="30"/>
  <c r="F283" i="30"/>
  <c r="F282" i="30"/>
  <c r="F280" i="30"/>
  <c r="F279" i="30" s="1"/>
  <c r="F278" i="30"/>
  <c r="F277" i="30" s="1"/>
  <c r="F276" i="30"/>
  <c r="F275" i="30"/>
  <c r="F274" i="30"/>
  <c r="F272" i="30"/>
  <c r="F271" i="30"/>
  <c r="F270" i="30"/>
  <c r="F268" i="30"/>
  <c r="F267" i="30"/>
  <c r="F266" i="30"/>
  <c r="F264" i="30"/>
  <c r="F263" i="30"/>
  <c r="F257" i="30"/>
  <c r="F256" i="30" s="1"/>
  <c r="F254" i="30"/>
  <c r="F253" i="30"/>
  <c r="F252" i="30" s="1"/>
  <c r="F251" i="30"/>
  <c r="F250" i="30" s="1"/>
  <c r="F249" i="30"/>
  <c r="F248" i="30"/>
  <c r="F246" i="30"/>
  <c r="F245" i="30" s="1"/>
  <c r="F244" i="30"/>
  <c r="F243" i="30" s="1"/>
  <c r="F242" i="30"/>
  <c r="F241" i="30"/>
  <c r="F240" i="30"/>
  <c r="F238" i="30"/>
  <c r="F237" i="30" s="1"/>
  <c r="F236" i="30"/>
  <c r="F235" i="30" s="1"/>
  <c r="F234" i="30"/>
  <c r="F233" i="30"/>
  <c r="F231" i="30"/>
  <c r="F230" i="30"/>
  <c r="F228" i="30"/>
  <c r="F227" i="30" s="1"/>
  <c r="F226" i="30"/>
  <c r="F225" i="30" s="1"/>
  <c r="F224" i="30"/>
  <c r="F223" i="30" s="1"/>
  <c r="F222" i="30"/>
  <c r="F221" i="30" s="1"/>
  <c r="F220" i="30"/>
  <c r="F219" i="30" s="1"/>
  <c r="F218" i="30"/>
  <c r="F217" i="30" s="1"/>
  <c r="F216" i="30"/>
  <c r="F215" i="30" s="1"/>
  <c r="F214" i="30"/>
  <c r="F213" i="30"/>
  <c r="A212" i="30"/>
  <c r="A215" i="30" s="1"/>
  <c r="A217" i="30" s="1"/>
  <c r="A219" i="30" s="1"/>
  <c r="A221" i="30" s="1"/>
  <c r="A223" i="30" s="1"/>
  <c r="A225" i="30" s="1"/>
  <c r="A227" i="30" s="1"/>
  <c r="A229" i="30" s="1"/>
  <c r="A232" i="30" s="1"/>
  <c r="A235" i="30" s="1"/>
  <c r="A237" i="30" s="1"/>
  <c r="A239" i="30" s="1"/>
  <c r="A243" i="30" s="1"/>
  <c r="A245" i="30" s="1"/>
  <c r="A247" i="30" s="1"/>
  <c r="A250" i="30" s="1"/>
  <c r="A252" i="30" s="1"/>
  <c r="F172" i="30"/>
  <c r="F171" i="30" s="1"/>
  <c r="F170" i="30"/>
  <c r="F169" i="30"/>
  <c r="F167" i="30"/>
  <c r="F166" i="30" s="1"/>
  <c r="F165" i="30"/>
  <c r="F164" i="30" s="1"/>
  <c r="F163" i="30"/>
  <c r="F162" i="30" s="1"/>
  <c r="F161" i="30"/>
  <c r="F160" i="30"/>
  <c r="F159" i="30"/>
  <c r="F158" i="30"/>
  <c r="F156" i="30"/>
  <c r="F155" i="30" s="1"/>
  <c r="F154" i="30"/>
  <c r="F153" i="30" s="1"/>
  <c r="F152" i="30"/>
  <c r="F151" i="30" s="1"/>
  <c r="F150" i="30"/>
  <c r="F149" i="30" s="1"/>
  <c r="F148" i="30"/>
  <c r="F147" i="30"/>
  <c r="F145" i="30"/>
  <c r="F144" i="30" s="1"/>
  <c r="F143" i="30"/>
  <c r="F142" i="30" s="1"/>
  <c r="F141" i="30"/>
  <c r="F140" i="30"/>
  <c r="F139" i="30"/>
  <c r="F137" i="30"/>
  <c r="F136" i="30"/>
  <c r="F134" i="30"/>
  <c r="F133" i="30"/>
  <c r="F132" i="30"/>
  <c r="F130" i="30"/>
  <c r="F129" i="30"/>
  <c r="A128" i="30"/>
  <c r="A131" i="30" s="1"/>
  <c r="A135" i="30" s="1"/>
  <c r="A138" i="30" s="1"/>
  <c r="A142" i="30" s="1"/>
  <c r="A144" i="30" s="1"/>
  <c r="A146" i="30" s="1"/>
  <c r="A149" i="30" s="1"/>
  <c r="A151" i="30" s="1"/>
  <c r="A153" i="30" s="1"/>
  <c r="A155" i="30" s="1"/>
  <c r="A157" i="30" s="1"/>
  <c r="A162" i="30" s="1"/>
  <c r="A164" i="30" s="1"/>
  <c r="A166" i="30" s="1"/>
  <c r="A168" i="30" s="1"/>
  <c r="A171" i="30" s="1"/>
  <c r="F207" i="30"/>
  <c r="F206" i="30" s="1"/>
  <c r="F205" i="30"/>
  <c r="F204" i="30" s="1"/>
  <c r="F203" i="30"/>
  <c r="F202" i="30" s="1"/>
  <c r="F201" i="30"/>
  <c r="F200" i="30" s="1"/>
  <c r="F199" i="30"/>
  <c r="F198" i="30" s="1"/>
  <c r="F197" i="30"/>
  <c r="F196" i="30" s="1"/>
  <c r="F195" i="30"/>
  <c r="F194" i="30" s="1"/>
  <c r="F193" i="30"/>
  <c r="F192" i="30" s="1"/>
  <c r="F191" i="30"/>
  <c r="F190" i="30" s="1"/>
  <c r="F189" i="30"/>
  <c r="F188" i="30" s="1"/>
  <c r="F187" i="30"/>
  <c r="F186" i="30"/>
  <c r="F184" i="30"/>
  <c r="F183" i="30"/>
  <c r="F181" i="30"/>
  <c r="F180" i="30" s="1"/>
  <c r="F179" i="30"/>
  <c r="F178" i="30"/>
  <c r="A177" i="30"/>
  <c r="A180" i="30" s="1"/>
  <c r="A182" i="30" s="1"/>
  <c r="A185" i="30" s="1"/>
  <c r="A188" i="30" s="1"/>
  <c r="A190" i="30" s="1"/>
  <c r="A192" i="30" s="1"/>
  <c r="A194" i="30" s="1"/>
  <c r="A196" i="30" s="1"/>
  <c r="A198" i="30" s="1"/>
  <c r="A200" i="30" s="1"/>
  <c r="A202" i="30" s="1"/>
  <c r="F123" i="30"/>
  <c r="F122" i="30" s="1"/>
  <c r="F121" i="30"/>
  <c r="F120" i="30" s="1"/>
  <c r="F119" i="30"/>
  <c r="F118" i="30" s="1"/>
  <c r="F117" i="30"/>
  <c r="F116" i="30" s="1"/>
  <c r="F115" i="30"/>
  <c r="F114" i="30" s="1"/>
  <c r="F113" i="30"/>
  <c r="F112" i="30" s="1"/>
  <c r="F111" i="30"/>
  <c r="F110" i="30" s="1"/>
  <c r="F109" i="30"/>
  <c r="F108" i="30"/>
  <c r="F106" i="30"/>
  <c r="F105" i="30"/>
  <c r="F103" i="30"/>
  <c r="F102" i="30" s="1"/>
  <c r="F101" i="30"/>
  <c r="F100" i="30" s="1"/>
  <c r="F99" i="30"/>
  <c r="F98" i="30"/>
  <c r="F97" i="30"/>
  <c r="F95" i="30"/>
  <c r="F94" i="30" s="1"/>
  <c r="F93" i="30"/>
  <c r="F92" i="30"/>
  <c r="F90" i="30"/>
  <c r="F89" i="30" s="1"/>
  <c r="F88" i="30"/>
  <c r="F87" i="30" s="1"/>
  <c r="F86" i="30"/>
  <c r="F85" i="30"/>
  <c r="F83" i="30"/>
  <c r="F82" i="30" s="1"/>
  <c r="F81" i="30"/>
  <c r="F80" i="30" s="1"/>
  <c r="F79" i="30"/>
  <c r="F78" i="30"/>
  <c r="F77" i="30"/>
  <c r="F75" i="30"/>
  <c r="F74" i="30" s="1"/>
  <c r="F73" i="30"/>
  <c r="F72" i="30"/>
  <c r="A71" i="30"/>
  <c r="A74" i="30" s="1"/>
  <c r="A76" i="30" s="1"/>
  <c r="A80" i="30" s="1"/>
  <c r="A82" i="30" s="1"/>
  <c r="A84" i="30" s="1"/>
  <c r="A87" i="30" s="1"/>
  <c r="A89" i="30" s="1"/>
  <c r="A91" i="30" s="1"/>
  <c r="A94" i="30" s="1"/>
  <c r="A96" i="30" s="1"/>
  <c r="A100" i="30" s="1"/>
  <c r="A102" i="30" s="1"/>
  <c r="A104" i="30" s="1"/>
  <c r="A107" i="30" s="1"/>
  <c r="A110" i="30" s="1"/>
  <c r="A112" i="30" s="1"/>
  <c r="A114" i="30" s="1"/>
  <c r="A116" i="30" s="1"/>
  <c r="A118" i="30" s="1"/>
  <c r="A120" i="30" s="1"/>
  <c r="A122" i="30" s="1"/>
  <c r="F66" i="30"/>
  <c r="F65" i="30" s="1"/>
  <c r="F64" i="30"/>
  <c r="F63" i="30"/>
  <c r="F61" i="30"/>
  <c r="F60" i="30" s="1"/>
  <c r="F59" i="30"/>
  <c r="F58" i="30" s="1"/>
  <c r="F57" i="30"/>
  <c r="F56" i="30" s="1"/>
  <c r="F55" i="30"/>
  <c r="F54" i="30" s="1"/>
  <c r="F53" i="30"/>
  <c r="F52" i="30"/>
  <c r="F51" i="30"/>
  <c r="F49" i="30"/>
  <c r="F48" i="30" s="1"/>
  <c r="F47" i="30"/>
  <c r="F46" i="30" s="1"/>
  <c r="F45" i="30"/>
  <c r="F44" i="30"/>
  <c r="F42" i="30"/>
  <c r="F41" i="30"/>
  <c r="F39" i="30"/>
  <c r="F38" i="30" s="1"/>
  <c r="F37" i="30"/>
  <c r="F36" i="30"/>
  <c r="F34" i="30"/>
  <c r="F33" i="30"/>
  <c r="F31" i="30"/>
  <c r="F30" i="30" s="1"/>
  <c r="F29" i="30"/>
  <c r="F28" i="30"/>
  <c r="F26" i="30"/>
  <c r="F25" i="30" s="1"/>
  <c r="F24" i="30"/>
  <c r="F23" i="30"/>
  <c r="F21" i="30"/>
  <c r="F20" i="30"/>
  <c r="F19" i="30"/>
  <c r="F17" i="30"/>
  <c r="F16" i="30" s="1"/>
  <c r="F15" i="30"/>
  <c r="F14" i="30"/>
  <c r="A13" i="30"/>
  <c r="A16" i="30" s="1"/>
  <c r="A18" i="30" s="1"/>
  <c r="A22" i="30" s="1"/>
  <c r="A25" i="30" s="1"/>
  <c r="A27" i="30" s="1"/>
  <c r="A30" i="30" s="1"/>
  <c r="A32" i="30" s="1"/>
  <c r="A35" i="30" s="1"/>
  <c r="A38" i="30" s="1"/>
  <c r="A40" i="30" s="1"/>
  <c r="A43" i="30" s="1"/>
  <c r="A46" i="30" s="1"/>
  <c r="A48" i="30" s="1"/>
  <c r="A50" i="30" s="1"/>
  <c r="A54" i="30" s="1"/>
  <c r="A56" i="30" s="1"/>
  <c r="A58" i="30" s="1"/>
  <c r="A60" i="30" s="1"/>
  <c r="A62" i="30" s="1"/>
  <c r="A65" i="30" s="1"/>
  <c r="A204" i="30" l="1"/>
  <c r="A206" i="30" s="1"/>
  <c r="A262" i="30"/>
  <c r="A265" i="30" s="1"/>
  <c r="A269" i="30" s="1"/>
  <c r="A273" i="30" s="1"/>
  <c r="A277" i="30" s="1"/>
  <c r="A279" i="30" s="1"/>
  <c r="A281" i="30" s="1"/>
  <c r="A285" i="30" s="1"/>
  <c r="A287" i="30" s="1"/>
  <c r="A289" i="30" s="1"/>
  <c r="A292" i="30" s="1"/>
  <c r="A294" i="30" s="1"/>
  <c r="A296" i="30" s="1"/>
  <c r="A298" i="30" s="1"/>
  <c r="A301" i="30" s="1"/>
  <c r="A306" i="30" s="1"/>
  <c r="A308" i="30" s="1"/>
  <c r="A310" i="30" s="1"/>
  <c r="A312" i="30" s="1"/>
  <c r="A314" i="30" s="1"/>
  <c r="A316" i="30" s="1"/>
  <c r="A318" i="30" s="1"/>
  <c r="F229" i="30"/>
  <c r="A254" i="30"/>
  <c r="A256" i="30" s="1"/>
  <c r="F232" i="30"/>
  <c r="F84" i="30"/>
  <c r="F146" i="30"/>
  <c r="F341" i="30"/>
  <c r="F328" i="30"/>
  <c r="F262" i="30"/>
  <c r="F378" i="30"/>
  <c r="F18" i="30"/>
  <c r="F104" i="30"/>
  <c r="F269" i="30"/>
  <c r="F32" i="30"/>
  <c r="F135" i="30"/>
  <c r="F385" i="30"/>
  <c r="F334" i="30"/>
  <c r="F128" i="30"/>
  <c r="F91" i="30"/>
  <c r="F13" i="30"/>
  <c r="F265" i="30"/>
  <c r="F331" i="30"/>
  <c r="F239" i="30"/>
  <c r="F289" i="30"/>
  <c r="F390" i="30"/>
  <c r="F399" i="30"/>
  <c r="F358" i="30"/>
  <c r="F43" i="30"/>
  <c r="F182" i="30"/>
  <c r="F71" i="30"/>
  <c r="F185" i="30"/>
  <c r="F247" i="30"/>
  <c r="F62" i="30"/>
  <c r="F212" i="30"/>
  <c r="F281" i="30"/>
  <c r="F353" i="30"/>
  <c r="F363" i="30"/>
  <c r="F22" i="30"/>
  <c r="F35" i="30"/>
  <c r="F344" i="30"/>
  <c r="F177" i="30"/>
  <c r="F168" i="30"/>
  <c r="F298" i="30"/>
  <c r="F131" i="30"/>
  <c r="F50" i="30"/>
  <c r="F76" i="30"/>
  <c r="F157" i="30"/>
  <c r="F273" i="30"/>
  <c r="F40" i="30"/>
  <c r="F107" i="30"/>
  <c r="F301" i="30"/>
  <c r="F96" i="30"/>
  <c r="F138" i="30"/>
  <c r="F27" i="30"/>
  <c r="A320" i="30" l="1"/>
  <c r="A322" i="30" s="1"/>
  <c r="A378" i="30"/>
  <c r="A381" i="30" s="1"/>
  <c r="A383" i="30" s="1"/>
  <c r="A385" i="30" s="1"/>
  <c r="A388" i="30" s="1"/>
  <c r="A390" i="30" s="1"/>
  <c r="A393" i="30" s="1"/>
  <c r="A395" i="30" s="1"/>
  <c r="A397" i="30" s="1"/>
  <c r="A399" i="30" s="1"/>
  <c r="A403" i="30" s="1"/>
  <c r="A405" i="30" s="1"/>
  <c r="F375" i="30"/>
  <c r="F408" i="30"/>
  <c r="F259" i="30"/>
  <c r="F325" i="30"/>
  <c r="F174" i="30"/>
  <c r="F209" i="30"/>
  <c r="F68" i="30"/>
  <c r="F914" i="30" s="1"/>
  <c r="F125" i="30"/>
  <c r="F920" i="30" l="1"/>
  <c r="F918" i="30"/>
  <c r="F916" i="30"/>
  <c r="F919" i="30"/>
  <c r="F921" i="30"/>
  <c r="F922" i="30" s="1"/>
  <c r="F917" i="30"/>
  <c r="F924" i="30" l="1"/>
</calcChain>
</file>

<file path=xl/sharedStrings.xml><?xml version="1.0" encoding="utf-8"?>
<sst xmlns="http://schemas.openxmlformats.org/spreadsheetml/2006/main" count="1467" uniqueCount="271">
  <si>
    <t>pa</t>
  </si>
  <si>
    <t>Adecuación y reforzamiento de hierros protectores</t>
  </si>
  <si>
    <t>Cambio de letreros</t>
  </si>
  <si>
    <t>Limpieza general</t>
  </si>
  <si>
    <t>Gastos Administrativos</t>
  </si>
  <si>
    <t>C. D.</t>
  </si>
  <si>
    <t xml:space="preserve">Seguros y Fianzas </t>
  </si>
  <si>
    <t>Transporte</t>
  </si>
  <si>
    <t>ITBIS</t>
  </si>
  <si>
    <t>DT</t>
  </si>
  <si>
    <t>Reparaciones de ventanas y puertas (incl. materiales)</t>
  </si>
  <si>
    <t>Suministro zafacones</t>
  </si>
  <si>
    <t>Cambio de luces (incl. materiales)</t>
  </si>
  <si>
    <t>Mantenimiento de puertas enrollables / fortines</t>
  </si>
  <si>
    <t>CODIA</t>
  </si>
  <si>
    <t>NO</t>
  </si>
  <si>
    <t>DESCRIPCION</t>
  </si>
  <si>
    <t xml:space="preserve">CANT. </t>
  </si>
  <si>
    <t xml:space="preserve">UNID. </t>
  </si>
  <si>
    <t xml:space="preserve">COSTO UNIT. </t>
  </si>
  <si>
    <t xml:space="preserve">COSTO </t>
  </si>
  <si>
    <t>Pintura paredes</t>
  </si>
  <si>
    <t>m²</t>
  </si>
  <si>
    <t>Pintura techo</t>
  </si>
  <si>
    <t>Pintura contén (amarillo tráfico)</t>
  </si>
  <si>
    <t>ml</t>
  </si>
  <si>
    <t>ud</t>
  </si>
  <si>
    <t>Pintura baranda</t>
  </si>
  <si>
    <t>Pintura toldo frontal</t>
  </si>
  <si>
    <t>Pintura toldo lateral derecho</t>
  </si>
  <si>
    <t>Aplicación de impermeabilizante (Incl. materiales)</t>
  </si>
  <si>
    <t>Aplicación de impermeabilizante acrílico en techo</t>
  </si>
  <si>
    <t>Instalaciones y reparaciones eléctricas (incluye materiales)</t>
  </si>
  <si>
    <t>Mantenimiento aire acondicionado</t>
  </si>
  <si>
    <t>Suministro e instalación accesorios</t>
  </si>
  <si>
    <t>Suministro candado 50 mm</t>
  </si>
  <si>
    <t>Suministro cajas plásticas transparentes con tapa (39cm x 28cm x 14cm)</t>
  </si>
  <si>
    <t xml:space="preserve">Instalación de extintores </t>
  </si>
  <si>
    <t>Suministro zafacón blanco tapa vaivén 50 lts</t>
  </si>
  <si>
    <t>Limpieza contínua y final</t>
  </si>
  <si>
    <t xml:space="preserve">Suministro e instalación de pata de chivo </t>
  </si>
  <si>
    <t>Suministro e instalación pata de chivo</t>
  </si>
  <si>
    <t>Pintura verja</t>
  </si>
  <si>
    <t>Pintura puertas enrollables</t>
  </si>
  <si>
    <t>Remoción impermeabilizante asfáltico existente (Incl. bote material)</t>
  </si>
  <si>
    <t>Aplicación de impermeabilizante asfáltico en techo</t>
  </si>
  <si>
    <t>Revisión y reparación aire acondicionado</t>
  </si>
  <si>
    <t>Suministro e instalación tirador en puerta comercial</t>
  </si>
  <si>
    <t>Suministro e instalación de colgadores de batas y suaper</t>
  </si>
  <si>
    <t>Suministro e instalación colgador de batas</t>
  </si>
  <si>
    <t>Suministro e instalación bandejas para góndolas</t>
  </si>
  <si>
    <t>Instalación letrero de área (salida de emergencia, suministrado por Promese/CAL)</t>
  </si>
  <si>
    <t>Suministro zafacón negro para oficina</t>
  </si>
  <si>
    <t>Suministro tanques basura (pintado, con cadena y candado)</t>
  </si>
  <si>
    <t>Suministro tanques para basura pintado (con cadena y candado)</t>
  </si>
  <si>
    <t>Suministro e instalación tubos fluorescentes área expendio</t>
  </si>
  <si>
    <t>Suministro e instalación de llavín</t>
  </si>
  <si>
    <t>Suministro e instalación llavín puerta comercial</t>
  </si>
  <si>
    <t>Suministro e instalación de cortinas enrollables</t>
  </si>
  <si>
    <t>Mantenimiento de puertas enrollables</t>
  </si>
  <si>
    <t>Suministro e instalación de accesorios de baño</t>
  </si>
  <si>
    <t>Suministro e instalación toallero</t>
  </si>
  <si>
    <t>Suministro e instalación jabonera</t>
  </si>
  <si>
    <t>Suministro e instalación porta papel</t>
  </si>
  <si>
    <t>Suministro e instalación organizador tipo tramo</t>
  </si>
  <si>
    <t>Suministro e instalación lámpara tipo secador</t>
  </si>
  <si>
    <t>Instalación letrero de área (almacén, baño, oficina, salida de emergencia, suministrado por Promese/CAL)</t>
  </si>
  <si>
    <t>Instalación letrero caja (suministrado por Promese/CAL)</t>
  </si>
  <si>
    <t>Instalación letrero consulta (suministrado por Promese/CAL)</t>
  </si>
  <si>
    <t>Instalación buzón de sugerencias (suministrado por Promese/CAL)</t>
  </si>
  <si>
    <t>Instalación letrero prohibiciones (suministrado por Promese/CAL)</t>
  </si>
  <si>
    <t>Suministro e instalación de pin de seguridad</t>
  </si>
  <si>
    <t>Suministro e instalación pin de seguridad ventana corrediza</t>
  </si>
  <si>
    <t>Suministro e instalación llave lavamanos</t>
  </si>
  <si>
    <t>Instalación de tomacorrientes para computadora (incl. materiales)</t>
  </si>
  <si>
    <t>Reemplazo lona toldo frontal</t>
  </si>
  <si>
    <t>Reemplazo lona toldo lateral izquierdo</t>
  </si>
  <si>
    <t>m2</t>
  </si>
  <si>
    <t>Revisión y reparación suministro agua desde tinaco</t>
  </si>
  <si>
    <t>Ajuste puerta comercial</t>
  </si>
  <si>
    <t>Instalación letrero exterior pequeño (suministrado por Promese/CAL)</t>
  </si>
  <si>
    <t>Pintura toldos lateral derecho</t>
  </si>
  <si>
    <t>Suministro zafacón blanco para baño</t>
  </si>
  <si>
    <t>Total de Gastos Directos</t>
  </si>
  <si>
    <t>Sub-Total General</t>
  </si>
  <si>
    <t>Suministro e instalación lámpara exterior redonda para techo (tipo tortuga)</t>
  </si>
  <si>
    <t>Habilitación desagüe de piso en baño</t>
  </si>
  <si>
    <t>Suministro e instalación tubos fluorescentes (área almacén, expendio, público)</t>
  </si>
  <si>
    <t>Suministro e instalación pata de chivo puerta principal</t>
  </si>
  <si>
    <t>Colocación porcelanato (2.45M x 5.60M)</t>
  </si>
  <si>
    <t>Suministro e instalación colgador batas</t>
  </si>
  <si>
    <t>Laminado en cristal</t>
  </si>
  <si>
    <t>Pintura toldos lateral izquierdo</t>
  </si>
  <si>
    <t>Instalación letrero caja (suministrado por Promese/CAL</t>
  </si>
  <si>
    <t>Instalación letrero consulta (suministrado por Promese/CAL</t>
  </si>
  <si>
    <t>Fumigación contra plagas (insectos, roedores y alimañas)</t>
  </si>
  <si>
    <t>Suministro e instalación pin de seguridad</t>
  </si>
  <si>
    <t>Suministro e instalación lámpara tipo secador frontal</t>
  </si>
  <si>
    <t>Suministro e instalación cortina enrollable</t>
  </si>
  <si>
    <t>Suministro e instalación lámpara tipo secador área frontal</t>
  </si>
  <si>
    <t>Pintura interior (incl. materiales)</t>
  </si>
  <si>
    <t>Pintura exterior (incl. materiales)</t>
  </si>
  <si>
    <t>Pintura de hierros, barandas y puertas enrollables (incl. materiales)</t>
  </si>
  <si>
    <t>Pintura protectores ventanas y puerta</t>
  </si>
  <si>
    <t>Reparación y mantenimiento de aires acondicionados (incl. materiales)</t>
  </si>
  <si>
    <t>Pintura y reparación de counter (incl. materiales)</t>
  </si>
  <si>
    <t>Pintura counter</t>
  </si>
  <si>
    <t>Reparación y pintura de toldo (incl. materiales)</t>
  </si>
  <si>
    <t>Reparaciones de accesorios en puertas (incl. materiales)</t>
  </si>
  <si>
    <t xml:space="preserve">Pintura protectores ventanas </t>
  </si>
  <si>
    <t>Reparaciones eléctricas (incluye materiales)</t>
  </si>
  <si>
    <t>Reparaciones de plomería (incl. materiales)</t>
  </si>
  <si>
    <t>Instalación extintor</t>
  </si>
  <si>
    <t>Trabajos de albañilería (incl. materiales)</t>
  </si>
  <si>
    <t>Aplicación de impermeabilizante (incl. materiales)</t>
  </si>
  <si>
    <t xml:space="preserve">Mantenimiento de puertas enrollables </t>
  </si>
  <si>
    <t>und</t>
  </si>
  <si>
    <t xml:space="preserve">Ajustar puerta comercial </t>
  </si>
  <si>
    <t>Pintura protectores ventanas</t>
  </si>
  <si>
    <t xml:space="preserve">Pintura toldos lateral izquierdo </t>
  </si>
  <si>
    <t>Suministro e instalación bombillo lámpara tipo secador</t>
  </si>
  <si>
    <t>Reparaciones de accesorios en ventanas (incl. materiales)</t>
  </si>
  <si>
    <t>Pintura verja/pared</t>
  </si>
  <si>
    <t xml:space="preserve">Reparación alimentación agua potable </t>
  </si>
  <si>
    <t>Suministro tanque para basura pintado (con cadena y candado)</t>
  </si>
  <si>
    <t xml:space="preserve">Suministro e instalación tubos lampara fluorescentes </t>
  </si>
  <si>
    <t>Suministro e instalacion bombillo bajo consumo (área baño)</t>
  </si>
  <si>
    <t>Suministro e instalación bombilla lámpara exterior redonda para techo (tipo tortuga)</t>
  </si>
  <si>
    <t>Suministro e instalación llavín puerta polimetal (área almacén)</t>
  </si>
  <si>
    <t>Suministro e instalación pin de seguridad ventana corrediza (área público)</t>
  </si>
  <si>
    <t>Pintura y reparación de counter</t>
  </si>
  <si>
    <t>Instalación letrero misión visión valores (suministrado por Promese/CAL)</t>
  </si>
  <si>
    <t>Suministro e instalación pata de chivo puerta comercial</t>
  </si>
  <si>
    <t>Suministro e instalación tubos lámpara fluorescente  (área expendio y público)</t>
  </si>
  <si>
    <t>Suministro e instalacion difusores</t>
  </si>
  <si>
    <t>Reparación puerta comercial</t>
  </si>
  <si>
    <t>Suministro e instalación bandeja para góndolas</t>
  </si>
  <si>
    <t>Suministro e instalación llavín puerta cristal</t>
  </si>
  <si>
    <t>Suministro e instalación colgador de suaper</t>
  </si>
  <si>
    <t>Aplicación laminado puerta cristal</t>
  </si>
  <si>
    <t>Resane acera</t>
  </si>
  <si>
    <t>Suministro e instalación de bombilla en lámpara exterior (tipo tortuga)</t>
  </si>
  <si>
    <t>Suministro e instalacion brazo hidraulico</t>
  </si>
  <si>
    <t>Reparaciones de ventanas (incl. materiales)</t>
  </si>
  <si>
    <t>Ajuste ventana de cristal</t>
  </si>
  <si>
    <t>Suministro e instalacion cerradura en ventana</t>
  </si>
  <si>
    <t xml:space="preserve">Suministro e instalación pin de seguridad ventana corrediza </t>
  </si>
  <si>
    <t>Reparaciones de tramerias (incl. materiales)</t>
  </si>
  <si>
    <t>Suministro e instalación de cotinas enrollables</t>
  </si>
  <si>
    <t xml:space="preserve">Instalacion del tinaco esta desconectado </t>
  </si>
  <si>
    <t>Intalacion del aire acondicionado esta desconectado y mantenimiento</t>
  </si>
  <si>
    <t>Ajustar puerta polimetal (área almacén)</t>
  </si>
  <si>
    <t xml:space="preserve">Suministro e instalación extintor </t>
  </si>
  <si>
    <t>Instalación letrero de área (almacén suministrado por Promese/CAL)</t>
  </si>
  <si>
    <t>Suministro zafacón negro</t>
  </si>
  <si>
    <t>Limpieza final</t>
  </si>
  <si>
    <t>Suministro e instalacion bombillo de lampara tipo secador</t>
  </si>
  <si>
    <t>Tinaco cambiarle el cheque y la flota</t>
  </si>
  <si>
    <t>Reparación energia electrica para conexión luz 220 y en el área almacén</t>
  </si>
  <si>
    <t>Ajustar puerta polimetal (área almacén y baño)</t>
  </si>
  <si>
    <t>Instalación letrero de área (baño suministrado por Promese/CAL)</t>
  </si>
  <si>
    <t>Reinstalación letrero de consulta</t>
  </si>
  <si>
    <t>Suministro e instalación tubos fluorescentes (área almacén, expendio)</t>
  </si>
  <si>
    <t xml:space="preserve">Suministro e instalación tubos fluorescentes </t>
  </si>
  <si>
    <t>Aplicación laminado en puerta comercial</t>
  </si>
  <si>
    <t>Reforzar anaqueles</t>
  </si>
  <si>
    <t>Suministro e instalación bombillo (área del baño)</t>
  </si>
  <si>
    <t>Suministro e instalación difusor</t>
  </si>
  <si>
    <t>Acondicionamiento eléctrico (instalación de canaleta)</t>
  </si>
  <si>
    <t>Reparaciones de plomería (incluye materiales)</t>
  </si>
  <si>
    <t>Reparaciones de puertas (incl. materiales)</t>
  </si>
  <si>
    <t>Ajustar puerta (área almacen)</t>
  </si>
  <si>
    <t>Instalación letrero de área (emergencia suministrado por Promese/CAL)</t>
  </si>
  <si>
    <t>Reinstalación letrero listado de precio (reinstalarlo suministrado por Promese/CAL)</t>
  </si>
  <si>
    <t>Pintura y reparación counter</t>
  </si>
  <si>
    <t>Colocación porcelanato (60M x 60M)</t>
  </si>
  <si>
    <t>Suministro e instalación llave chorro</t>
  </si>
  <si>
    <t>Suministro e instalacion tinaco</t>
  </si>
  <si>
    <t>Ajustar puerta comercial</t>
  </si>
  <si>
    <t>Suministro candado 50 mm  puertas corredizas</t>
  </si>
  <si>
    <t xml:space="preserve">Adecuación y reforzamiento de hierros protectores de ventanas posterior </t>
  </si>
  <si>
    <t>Instalación letrero de área (baño, salida de emergencia, suministrado por Promese/CAL)</t>
  </si>
  <si>
    <t xml:space="preserve">Suministro e instalacion difusor </t>
  </si>
  <si>
    <t>Pintura protectores de ventanas y puertas</t>
  </si>
  <si>
    <t>Revisión/rectruturación electrica</t>
  </si>
  <si>
    <t xml:space="preserve">Revisión y reparación ventilación en baño </t>
  </si>
  <si>
    <t>Suministro e instalacion flota al tinaco</t>
  </si>
  <si>
    <t>Pintura techo tiene plafon</t>
  </si>
  <si>
    <t>Pintura Verja</t>
  </si>
  <si>
    <t>Reemplazo tela toldo frontal</t>
  </si>
  <si>
    <t>Revisión/rectruturacion electrica</t>
  </si>
  <si>
    <t>Suministro e instalación brazo hidraulico</t>
  </si>
  <si>
    <t>Suministro plafones</t>
  </si>
  <si>
    <t xml:space="preserve">m2 </t>
  </si>
  <si>
    <t>Suministro e instalación llavin puerta polimetal (área almacén y baño)</t>
  </si>
  <si>
    <t xml:space="preserve">Suministro e instalación bombillo lámpara tipo secador </t>
  </si>
  <si>
    <t>Suministro e instalacion tomacorriente</t>
  </si>
  <si>
    <t>Suministro e instalacion bombillo bajo consumo</t>
  </si>
  <si>
    <t>Suministro e instalacion llave de chorro</t>
  </si>
  <si>
    <t>Instalacion tinaco</t>
  </si>
  <si>
    <t xml:space="preserve">Suministro cerradura ventana </t>
  </si>
  <si>
    <t>Pintura baranda (pared)</t>
  </si>
  <si>
    <t>Resane losa vertedero (área del baño)</t>
  </si>
  <si>
    <t>Suministro e instalación de una lámpara fluorescente 2 tubos (área expendio)</t>
  </si>
  <si>
    <t>Reparacion energia electrica (área del baño y  la oficina)</t>
  </si>
  <si>
    <t>Pintura toldos (lateral izquierdo/lateral derecho)</t>
  </si>
  <si>
    <t>Suministro e instalacion parrilla del vertedero</t>
  </si>
  <si>
    <t>Suministro e instalacion bombillo bajo consumo (baño)</t>
  </si>
  <si>
    <t>Suministro e instalacion bombillo tipo secador</t>
  </si>
  <si>
    <t xml:space="preserve">Suministro e instalación cerradura en ventana y gancho </t>
  </si>
  <si>
    <t>Reparación puerta de cristal de 2 hojas</t>
  </si>
  <si>
    <t>Instalación letrero listado de caja, suministrado por Promese/CAL</t>
  </si>
  <si>
    <t>Instalación letrero listado de precio, suministrado por Promese/CAL</t>
  </si>
  <si>
    <t>Revisión/reparación lámparas exteriores de pared</t>
  </si>
  <si>
    <t>Suministro e instalación cerradura en ventana</t>
  </si>
  <si>
    <t>Reubicar letrero área del baño, (suministrado por Promese/CAL)</t>
  </si>
  <si>
    <t>Instalación letrero buzón de sugerencia (suministrado por Promese/CAL)</t>
  </si>
  <si>
    <t>Suministro e instalación bombilla de lámpara exterior redonda para techo (tipo tortuga)</t>
  </si>
  <si>
    <t>Suministro e instalación lámpara fluorescente 2 tubos (expendio y público)</t>
  </si>
  <si>
    <t xml:space="preserve">Mantenimiento puerta enrollable </t>
  </si>
  <si>
    <t>Suministro cerradura puerta enrollables</t>
  </si>
  <si>
    <t>Revisión luz 220 porque no funciona el AA</t>
  </si>
  <si>
    <t>Reparacion alimentancion de agua potable</t>
  </si>
  <si>
    <t>Reubicación buzón de sugerencias (suministrado por Promese/CAL)</t>
  </si>
  <si>
    <t>Suministro e instalación bombillo bajo consumo (área baño)</t>
  </si>
  <si>
    <t>HOSPITAL REGIONAL DR. ALEJANDRO CABRAL, SAN JUAN DE LA MAGUANA (60.00 m²)</t>
  </si>
  <si>
    <t>HOSPITAL DR. FEDERICO ARMANDO AYBAR, SAN JUAN DE LA MAGUANA (35.00 m²)</t>
  </si>
  <si>
    <t>HOSPITAL ELIO FIALLO, PEDERNALES (50.29 m²)</t>
  </si>
  <si>
    <t>HOSPITAL JAIME MOTA, BARAHONA (61.51 m²)</t>
  </si>
  <si>
    <t>HOSPITAL DR. SIMÓN STRIDDELS, AZUA (37.52 m²)</t>
  </si>
  <si>
    <t>HOSPITAL REGIONAL TAIWÁN 19 DE MARZO, AZUA (60.00 m²)</t>
  </si>
  <si>
    <t>HOSPITAL NUESTRA SEÑORA DE REGLA, PERAVIA (56.87 m²)</t>
  </si>
  <si>
    <t>HOSPITAL SAN JOSÉ DE OCOA, SAN JOSÉ DE OCOA (35.00 m²)</t>
  </si>
  <si>
    <t>HOSPITAL JUAN PABLO PINA, SAN CRISTÓBAL (80.00 m²)</t>
  </si>
  <si>
    <t>ZONA FRANCA LA ARMERÍA, SAN CRISTÓBAL (12.29 m²)</t>
  </si>
  <si>
    <t>HOSPITAL ALBERTO GAUTREAUX, SAMANÁ (60.00 m²)</t>
  </si>
  <si>
    <t>HOSPITAL LEOPOLDO POU, SAMANÁ (60.00 m²)</t>
  </si>
  <si>
    <t>HOSPITAL MUNICIPAL DR. ANTONIO YAPOUR HEDDED, MARÍA TRINIDAD SÁNCHEZ (58.44 m²)</t>
  </si>
  <si>
    <t>HOSPITAL MUNICIPAL DR. DESIDERIO ACOSTA, MARÍA TRINIDAD SÁNCHEZ (60.00 m²)</t>
  </si>
  <si>
    <t>HOSPITAL  MUNICIPAL YAMASÁ, MONTE PLATA (41.12 m²)</t>
  </si>
  <si>
    <t>ZONA FRANCA VILLA ALTAGRACIA, SAN CRISTÓBAL (26.23 m²)</t>
  </si>
  <si>
    <t>Suministro e instalación llavín de puño puerta de baño</t>
  </si>
  <si>
    <t>Pintura tanques basura (con cadena y candado)</t>
  </si>
  <si>
    <t>Pintura tanques para basura existente (con cadena y candado)</t>
  </si>
  <si>
    <t>Instalación letrero exterior (suministrado por Promese/CAL)</t>
  </si>
  <si>
    <t>Suministro candado para entrada</t>
  </si>
  <si>
    <t>Reparacion de inodoro (bota agua)</t>
  </si>
  <si>
    <t>Reparacion de lavamanos (bota agua)</t>
  </si>
  <si>
    <t>Resane de acera frontal</t>
  </si>
  <si>
    <t>Pintura de muros de rampas y verja</t>
  </si>
  <si>
    <t>Pintura counter/ reparacion puerta counter</t>
  </si>
  <si>
    <t>Suministro e instalacion de palanca y manguera de inodoro</t>
  </si>
  <si>
    <t>Pintura de muros de rampas</t>
  </si>
  <si>
    <t>Suministro e instalación de canaletas en oficina</t>
  </si>
  <si>
    <t>Reparacion de puertas de counter</t>
  </si>
  <si>
    <t>Suministro e instalación de letreros panderetas</t>
  </si>
  <si>
    <t>Suministro e instalacion de tuberia de desague para el a/a</t>
  </si>
  <si>
    <t>Reparacion de desague de piso</t>
  </si>
  <si>
    <t>Suministro e instalacion de bomba para agua</t>
  </si>
  <si>
    <t>Instalacion de tinaco (tinaco suministrado por PromeseCal)</t>
  </si>
  <si>
    <t>Confeccion de pared de sheetrock (con terminacion completa en ambas caras)</t>
  </si>
  <si>
    <t>Sheetrock (incl. materiales)</t>
  </si>
  <si>
    <t>Suministro e instalación de letreros tipo pandereta</t>
  </si>
  <si>
    <t>Revision de fotocelda y bombilla de lámpara trasera</t>
  </si>
  <si>
    <t>Pensión y Jubilación</t>
  </si>
  <si>
    <t>Dirección Técnica</t>
  </si>
  <si>
    <t>CENTRO DE ATENCIÓN PRIMARIA DISPENSARIO MÉDICO SAN JOSÉ, SAN CRISTÓBAL (29.07 m²)</t>
  </si>
  <si>
    <t>HOSPITAL MUNICIPAL MARÍA PANIAGUA, SAN GREGORIO DE NIGUA, SAN CRISTÓBAL (60.00 m²)</t>
  </si>
  <si>
    <t>HOSPITAL MUNICIPAL MATERNIDAD VILLA ALTAGRACIA, SAN CRISTÓBAL (60.00 m²)</t>
  </si>
  <si>
    <t>SAN JUAN DE LA MAGUANA, PEDERNALES, BARAHONA, AZUA, PERAVIA, SAN JOSÉ DE OCOA, SAN CRISTÓBAL, SAMANÁ, MARÍA TRINIDAD SÁNCHEZ, MONTE PLATA</t>
  </si>
  <si>
    <t>MANTENIMIENTO FARMACIAS DEL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</si>
</sst>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/>
    <xf numFmtId="2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1" xfId="5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/>
    </xf>
    <xf numFmtId="4" fontId="8" fillId="3" borderId="2" xfId="5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43" fontId="9" fillId="4" borderId="0" xfId="10" applyFont="1" applyFill="1" applyBorder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165" fontId="10" fillId="4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 vertical="center"/>
    </xf>
    <xf numFmtId="43" fontId="11" fillId="0" borderId="0" xfId="1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0" fontId="2" fillId="0" borderId="0" xfId="0" applyNumberFormat="1" applyFont="1" applyFill="1" applyAlignment="1">
      <alignment horizontal="center"/>
    </xf>
    <xf numFmtId="43" fontId="2" fillId="0" borderId="0" xfId="0" applyNumberFormat="1" applyFont="1"/>
    <xf numFmtId="0" fontId="2" fillId="0" borderId="0" xfId="0" applyFont="1" applyFill="1" applyAlignment="1">
      <alignment vertical="center"/>
    </xf>
    <xf numFmtId="165" fontId="10" fillId="4" borderId="0" xfId="0" applyNumberFormat="1" applyFont="1" applyFill="1" applyAlignment="1">
      <alignment horizontal="right" vertic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4" fontId="13" fillId="5" borderId="0" xfId="0" applyNumberFormat="1" applyFont="1" applyFill="1"/>
    <xf numFmtId="0" fontId="11" fillId="5" borderId="0" xfId="0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5" fillId="0" borderId="0" xfId="0" applyFont="1" applyBorder="1"/>
    <xf numFmtId="164" fontId="16" fillId="0" borderId="0" xfId="3" applyFont="1" applyBorder="1"/>
    <xf numFmtId="0" fontId="14" fillId="0" borderId="0" xfId="0" applyFont="1" applyFill="1" applyBorder="1" applyAlignment="1">
      <alignment horizontal="left" vertical="center"/>
    </xf>
    <xf numFmtId="4" fontId="14" fillId="0" borderId="0" xfId="1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3" fontId="12" fillId="0" borderId="0" xfId="10" applyFont="1" applyFill="1" applyBorder="1" applyAlignment="1">
      <alignment horizontal="right" vertical="center"/>
    </xf>
    <xf numFmtId="43" fontId="11" fillId="4" borderId="0" xfId="10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43" fontId="13" fillId="0" borderId="0" xfId="10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2" fillId="6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vertical="center"/>
    </xf>
    <xf numFmtId="165" fontId="10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horizontal="center" vertical="center" wrapText="1"/>
    </xf>
  </cellXfs>
  <cellStyles count="11">
    <cellStyle name="Comma 2" xfId="3"/>
    <cellStyle name="Millares" xfId="10" builtinId="3"/>
    <cellStyle name="Millares 10" xfId="4"/>
    <cellStyle name="Normal" xfId="0" builtinId="0"/>
    <cellStyle name="Normal 2" xfId="5"/>
    <cellStyle name="Normal 2 2" xfId="2"/>
    <cellStyle name="Normal 3" xfId="6"/>
    <cellStyle name="Normal 3 2" xfId="1"/>
    <cellStyle name="Normal 4" xfId="7"/>
    <cellStyle name="Percent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23809</xdr:colOff>
      <xdr:row>1</xdr:row>
      <xdr:rowOff>27516</xdr:rowOff>
    </xdr:from>
    <xdr:to>
      <xdr:col>1</xdr:col>
      <xdr:colOff>1823809</xdr:colOff>
      <xdr:row>4</xdr:row>
      <xdr:rowOff>38055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4" y="218016"/>
          <a:ext cx="1800000" cy="58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119065</xdr:colOff>
      <xdr:row>1</xdr:row>
      <xdr:rowOff>23808</xdr:rowOff>
    </xdr:from>
    <xdr:to>
      <xdr:col>5</xdr:col>
      <xdr:colOff>216502</xdr:colOff>
      <xdr:row>4</xdr:row>
      <xdr:rowOff>87032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690" y="214308"/>
          <a:ext cx="2252468" cy="63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sgpc03\Users\aquino.ana\Desktop\Users\veras.yadira\AppData\Local\Microsoft\Windows\Temporary%20Internet%20Files\Content.Outlook\AVQ6S14G\BASE%20DE%20DATOS%20PERSONAL%20GFP%20(OCT-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E TODO EL PAIS (2)"/>
      <sheetName val="Base de Datos FP"/>
      <sheetName val="Buscador_Farmacia"/>
      <sheetName val="Hoja10"/>
      <sheetName val="FP DE TODO EL PAIS"/>
      <sheetName val="Base de Datos"/>
      <sheetName val="Total de Emplados por Provincia"/>
      <sheetName val="Empleados por Provincia"/>
      <sheetName val="Fuera de Nomina"/>
      <sheetName val="BackUp Fuera de Nomina"/>
      <sheetName val="Empleados por Farmacia"/>
      <sheetName val="FP DE TODO EL PAIS (3)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GL7" t="str">
            <v xml:space="preserve">Farmacéutica </v>
          </cell>
          <cell r="GM7" t="str">
            <v>Cancelado</v>
          </cell>
        </row>
        <row r="8">
          <cell r="GL8" t="str">
            <v>Auxiliar</v>
          </cell>
          <cell r="GM8" t="str">
            <v>Licencia Permanente</v>
          </cell>
        </row>
        <row r="9">
          <cell r="GL9" t="str">
            <v>Encargada</v>
          </cell>
          <cell r="GM9" t="str">
            <v>Proceso de Pensión</v>
          </cell>
        </row>
        <row r="10">
          <cell r="GL10" t="str">
            <v>Farmacéutico</v>
          </cell>
          <cell r="GM10" t="str">
            <v>Cubriendo Licencia</v>
          </cell>
        </row>
        <row r="11">
          <cell r="GL11" t="str">
            <v>Auxiliar/Estudiante</v>
          </cell>
          <cell r="GM11" t="str">
            <v>Renuncia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4"/>
  <sheetViews>
    <sheetView tabSelected="1" view="pageBreakPreview" zoomScale="80" zoomScaleNormal="80" zoomScaleSheetLayoutView="80" workbookViewId="0"/>
  </sheetViews>
  <sheetFormatPr baseColWidth="10" defaultColWidth="9.140625" defaultRowHeight="15" x14ac:dyDescent="0.25"/>
  <cols>
    <col min="1" max="1" width="7.42578125" style="2" bestFit="1" customWidth="1"/>
    <col min="2" max="2" width="120.85546875" style="2" bestFit="1" customWidth="1"/>
    <col min="3" max="3" width="9" style="2" bestFit="1" customWidth="1"/>
    <col min="4" max="4" width="7.85546875" style="2" bestFit="1" customWidth="1"/>
    <col min="5" max="5" width="15.5703125" style="2" bestFit="1" customWidth="1"/>
    <col min="6" max="6" width="10" style="2" bestFit="1" customWidth="1"/>
    <col min="7" max="16384" width="9.140625" style="1"/>
  </cols>
  <sheetData>
    <row r="1" spans="1:6" x14ac:dyDescent="0.25">
      <c r="A1" s="1"/>
      <c r="B1" s="1"/>
      <c r="C1" s="3"/>
      <c r="D1" s="1"/>
      <c r="E1" s="1"/>
      <c r="F1" s="1"/>
    </row>
    <row r="2" spans="1:6" x14ac:dyDescent="0.25">
      <c r="A2" s="4"/>
      <c r="B2" s="4"/>
      <c r="C2" s="5"/>
      <c r="D2" s="4"/>
      <c r="E2" s="4"/>
      <c r="F2" s="4"/>
    </row>
    <row r="3" spans="1:6" x14ac:dyDescent="0.25">
      <c r="A3" s="4"/>
      <c r="B3" s="4"/>
      <c r="C3" s="5"/>
      <c r="D3" s="4"/>
      <c r="E3" s="4"/>
      <c r="F3" s="4"/>
    </row>
    <row r="4" spans="1:6" x14ac:dyDescent="0.25">
      <c r="A4" s="4"/>
      <c r="B4" s="4"/>
      <c r="C4" s="5"/>
      <c r="D4" s="4"/>
      <c r="E4" s="4"/>
      <c r="F4" s="4"/>
    </row>
    <row r="5" spans="1:6" x14ac:dyDescent="0.25">
      <c r="A5" s="4"/>
      <c r="B5" s="4"/>
      <c r="C5" s="5"/>
      <c r="D5" s="4"/>
      <c r="E5" s="4"/>
      <c r="F5" s="4"/>
    </row>
    <row r="6" spans="1:6" x14ac:dyDescent="0.25">
      <c r="A6" s="4"/>
      <c r="B6" s="4"/>
      <c r="C6" s="5"/>
      <c r="D6" s="4"/>
      <c r="E6" s="4"/>
      <c r="F6" s="4"/>
    </row>
    <row r="7" spans="1:6" ht="20.25" customHeight="1" x14ac:dyDescent="0.25">
      <c r="A7" s="55" t="s">
        <v>270</v>
      </c>
      <c r="B7" s="55"/>
      <c r="C7" s="55"/>
      <c r="D7" s="55"/>
      <c r="E7" s="55"/>
      <c r="F7" s="55"/>
    </row>
    <row r="8" spans="1:6" ht="40.5" customHeight="1" x14ac:dyDescent="0.25">
      <c r="A8" s="55" t="s">
        <v>269</v>
      </c>
      <c r="B8" s="55"/>
      <c r="C8" s="55"/>
      <c r="D8" s="55"/>
      <c r="E8" s="55"/>
      <c r="F8" s="55"/>
    </row>
    <row r="9" spans="1:6" s="52" customFormat="1" ht="20.25" x14ac:dyDescent="0.25">
      <c r="A9" s="53"/>
      <c r="B9" s="53"/>
      <c r="C9" s="53"/>
      <c r="D9" s="53"/>
      <c r="E9" s="53"/>
      <c r="F9" s="53"/>
    </row>
    <row r="10" spans="1:6" s="52" customFormat="1" ht="20.25" x14ac:dyDescent="0.25">
      <c r="A10" s="53"/>
      <c r="B10" s="53"/>
      <c r="C10" s="53"/>
      <c r="D10" s="53"/>
      <c r="E10" s="53"/>
      <c r="F10" s="53"/>
    </row>
    <row r="11" spans="1:6" ht="19.5" thickBot="1" x14ac:dyDescent="0.35">
      <c r="A11" s="6">
        <v>1</v>
      </c>
      <c r="B11" s="7" t="s">
        <v>225</v>
      </c>
      <c r="C11" s="49">
        <v>60</v>
      </c>
      <c r="D11" s="9"/>
      <c r="E11" s="8"/>
      <c r="F11" s="8"/>
    </row>
    <row r="12" spans="1:6" ht="15.75" thickBot="1" x14ac:dyDescent="0.3">
      <c r="A12" s="10" t="s">
        <v>15</v>
      </c>
      <c r="B12" s="11" t="s">
        <v>16</v>
      </c>
      <c r="C12" s="12" t="s">
        <v>17</v>
      </c>
      <c r="D12" s="11" t="s">
        <v>18</v>
      </c>
      <c r="E12" s="13" t="s">
        <v>19</v>
      </c>
      <c r="F12" s="12" t="s">
        <v>20</v>
      </c>
    </row>
    <row r="13" spans="1:6" ht="15.75" x14ac:dyDescent="0.25">
      <c r="A13" s="14">
        <f>A11+0.01</f>
        <v>1.01</v>
      </c>
      <c r="B13" s="15" t="s">
        <v>100</v>
      </c>
      <c r="C13" s="16"/>
      <c r="D13" s="16"/>
      <c r="E13" s="17"/>
      <c r="F13" s="18">
        <f>SUBTOTAL(9,F14:F15)</f>
        <v>0</v>
      </c>
    </row>
    <row r="14" spans="1:6" ht="15.75" x14ac:dyDescent="0.25">
      <c r="A14" s="19"/>
      <c r="B14" s="2" t="s">
        <v>21</v>
      </c>
      <c r="C14" s="48">
        <v>140.19999999999999</v>
      </c>
      <c r="D14" s="20" t="s">
        <v>77</v>
      </c>
      <c r="E14" s="21"/>
      <c r="F14" s="22">
        <f>+C14*E14</f>
        <v>0</v>
      </c>
    </row>
    <row r="15" spans="1:6" ht="15.75" x14ac:dyDescent="0.25">
      <c r="A15" s="19"/>
      <c r="B15" s="2" t="s">
        <v>23</v>
      </c>
      <c r="C15" s="48">
        <v>50.44</v>
      </c>
      <c r="D15" s="20" t="s">
        <v>77</v>
      </c>
      <c r="E15" s="21"/>
      <c r="F15" s="22">
        <f>+C15*E15</f>
        <v>0</v>
      </c>
    </row>
    <row r="16" spans="1:6" ht="15.75" x14ac:dyDescent="0.25">
      <c r="A16" s="14">
        <f>+A13+0.01</f>
        <v>1.02</v>
      </c>
      <c r="B16" s="15" t="s">
        <v>101</v>
      </c>
      <c r="C16" s="16"/>
      <c r="D16" s="16"/>
      <c r="E16" s="17"/>
      <c r="F16" s="18">
        <f>SUBTOTAL(9,F17:F17)</f>
        <v>0</v>
      </c>
    </row>
    <row r="17" spans="1:6" ht="15.75" x14ac:dyDescent="0.25">
      <c r="A17" s="19"/>
      <c r="B17" s="2" t="s">
        <v>21</v>
      </c>
      <c r="C17" s="48">
        <v>108.67</v>
      </c>
      <c r="D17" s="20" t="s">
        <v>77</v>
      </c>
      <c r="E17" s="21"/>
      <c r="F17" s="22">
        <f>+C17*E17</f>
        <v>0</v>
      </c>
    </row>
    <row r="18" spans="1:6" ht="15.75" x14ac:dyDescent="0.25">
      <c r="A18" s="14">
        <f>+A16+0.01</f>
        <v>1.03</v>
      </c>
      <c r="B18" s="15" t="s">
        <v>102</v>
      </c>
      <c r="C18" s="16"/>
      <c r="D18" s="16"/>
      <c r="E18" s="17"/>
      <c r="F18" s="18">
        <f>SUBTOTAL(9,F19:F21)</f>
        <v>0</v>
      </c>
    </row>
    <row r="19" spans="1:6" ht="15.75" x14ac:dyDescent="0.25">
      <c r="A19" s="19"/>
      <c r="B19" s="2" t="s">
        <v>118</v>
      </c>
      <c r="C19" s="48">
        <v>4</v>
      </c>
      <c r="D19" s="20" t="s">
        <v>26</v>
      </c>
      <c r="E19" s="21"/>
      <c r="F19" s="22">
        <f>+C19*E19</f>
        <v>0</v>
      </c>
    </row>
    <row r="20" spans="1:6" ht="15.75" x14ac:dyDescent="0.25">
      <c r="A20" s="19"/>
      <c r="B20" s="2" t="s">
        <v>122</v>
      </c>
      <c r="C20" s="48">
        <v>45</v>
      </c>
      <c r="D20" s="20" t="s">
        <v>25</v>
      </c>
      <c r="E20" s="21"/>
      <c r="F20" s="22">
        <f>+C20*E20</f>
        <v>0</v>
      </c>
    </row>
    <row r="21" spans="1:6" ht="15.75" x14ac:dyDescent="0.25">
      <c r="A21" s="19"/>
      <c r="B21" s="2" t="s">
        <v>43</v>
      </c>
      <c r="C21" s="48">
        <v>1</v>
      </c>
      <c r="D21" s="20" t="s">
        <v>26</v>
      </c>
      <c r="E21" s="21"/>
      <c r="F21" s="22">
        <f>+C21*E21</f>
        <v>0</v>
      </c>
    </row>
    <row r="22" spans="1:6" ht="15.75" x14ac:dyDescent="0.25">
      <c r="A22" s="14">
        <f>+A18+0.01</f>
        <v>1.04</v>
      </c>
      <c r="B22" s="15" t="s">
        <v>107</v>
      </c>
      <c r="C22" s="16"/>
      <c r="D22" s="16"/>
      <c r="E22" s="17"/>
      <c r="F22" s="18">
        <f>SUBTOTAL(9,F23:F24)</f>
        <v>0</v>
      </c>
    </row>
    <row r="23" spans="1:6" ht="15.75" x14ac:dyDescent="0.25">
      <c r="A23" s="19"/>
      <c r="B23" s="2" t="s">
        <v>28</v>
      </c>
      <c r="C23" s="48">
        <v>1</v>
      </c>
      <c r="D23" s="20" t="s">
        <v>26</v>
      </c>
      <c r="E23" s="21"/>
      <c r="F23" s="22">
        <f>+C23*E23</f>
        <v>0</v>
      </c>
    </row>
    <row r="24" spans="1:6" ht="15.75" x14ac:dyDescent="0.25">
      <c r="A24" s="19"/>
      <c r="B24" s="2" t="s">
        <v>29</v>
      </c>
      <c r="C24" s="48">
        <v>1</v>
      </c>
      <c r="D24" s="20" t="s">
        <v>26</v>
      </c>
      <c r="E24" s="21"/>
      <c r="F24" s="22">
        <f>+C24*E24</f>
        <v>0</v>
      </c>
    </row>
    <row r="25" spans="1:6" ht="15.75" x14ac:dyDescent="0.25">
      <c r="A25" s="14">
        <f>+A22+0.01</f>
        <v>1.05</v>
      </c>
      <c r="B25" s="15" t="s">
        <v>114</v>
      </c>
      <c r="C25" s="16"/>
      <c r="D25" s="16"/>
      <c r="E25" s="17"/>
      <c r="F25" s="18">
        <f>SUBTOTAL(9,F26:F26)</f>
        <v>0</v>
      </c>
    </row>
    <row r="26" spans="1:6" ht="15.75" x14ac:dyDescent="0.25">
      <c r="A26" s="19"/>
      <c r="B26" s="2" t="s">
        <v>31</v>
      </c>
      <c r="C26" s="48">
        <v>60</v>
      </c>
      <c r="D26" s="20" t="s">
        <v>77</v>
      </c>
      <c r="E26" s="21"/>
      <c r="F26" s="22">
        <f t="shared" ref="F26" si="0">C26*E26</f>
        <v>0</v>
      </c>
    </row>
    <row r="27" spans="1:6" ht="15.75" x14ac:dyDescent="0.25">
      <c r="A27" s="14">
        <f>+A25+0.01</f>
        <v>1.06</v>
      </c>
      <c r="B27" s="15" t="s">
        <v>111</v>
      </c>
      <c r="C27" s="16"/>
      <c r="D27" s="16"/>
      <c r="E27" s="17"/>
      <c r="F27" s="18">
        <f>SUBTOTAL(9,F28:F29)</f>
        <v>0</v>
      </c>
    </row>
    <row r="28" spans="1:6" ht="15.75" x14ac:dyDescent="0.25">
      <c r="A28" s="19"/>
      <c r="B28" s="2" t="s">
        <v>149</v>
      </c>
      <c r="C28" s="48">
        <v>1</v>
      </c>
      <c r="D28" s="20" t="s">
        <v>26</v>
      </c>
      <c r="E28" s="21"/>
      <c r="F28" s="22">
        <f>+C28*E28</f>
        <v>0</v>
      </c>
    </row>
    <row r="29" spans="1:6" ht="15.75" x14ac:dyDescent="0.25">
      <c r="A29" s="19"/>
      <c r="B29" s="2" t="s">
        <v>123</v>
      </c>
      <c r="C29" s="48">
        <v>1</v>
      </c>
      <c r="D29" s="20" t="s">
        <v>26</v>
      </c>
      <c r="E29" s="21"/>
      <c r="F29" s="22">
        <f>+C29*E29</f>
        <v>0</v>
      </c>
    </row>
    <row r="30" spans="1:6" ht="15.75" x14ac:dyDescent="0.25">
      <c r="A30" s="14">
        <f>+A27+0.01</f>
        <v>1.07</v>
      </c>
      <c r="B30" s="15" t="s">
        <v>104</v>
      </c>
      <c r="C30" s="16"/>
      <c r="D30" s="16"/>
      <c r="E30" s="17"/>
      <c r="F30" s="18">
        <f>SUBTOTAL(9,F31:F31)</f>
        <v>0</v>
      </c>
    </row>
    <row r="31" spans="1:6" ht="15.75" x14ac:dyDescent="0.25">
      <c r="A31" s="19"/>
      <c r="B31" s="2" t="s">
        <v>150</v>
      </c>
      <c r="C31" s="48">
        <v>1</v>
      </c>
      <c r="D31" s="20" t="s">
        <v>26</v>
      </c>
      <c r="E31" s="21"/>
      <c r="F31" s="22">
        <f>+C31*E31</f>
        <v>0</v>
      </c>
    </row>
    <row r="32" spans="1:6" ht="15.75" x14ac:dyDescent="0.25">
      <c r="A32" s="14">
        <f>+A30+0.01</f>
        <v>1.08</v>
      </c>
      <c r="B32" s="15" t="s">
        <v>108</v>
      </c>
      <c r="C32" s="16"/>
      <c r="D32" s="16"/>
      <c r="E32" s="17"/>
      <c r="F32" s="18">
        <f>SUBTOTAL(9,F33:F34)</f>
        <v>0</v>
      </c>
    </row>
    <row r="33" spans="1:6" ht="15.75" x14ac:dyDescent="0.25">
      <c r="A33" s="19"/>
      <c r="B33" s="2" t="s">
        <v>117</v>
      </c>
      <c r="C33" s="48">
        <v>1</v>
      </c>
      <c r="D33" s="20" t="s">
        <v>26</v>
      </c>
      <c r="E33" s="21"/>
      <c r="F33" s="22">
        <f>+C33*E33</f>
        <v>0</v>
      </c>
    </row>
    <row r="34" spans="1:6" ht="15.75" x14ac:dyDescent="0.25">
      <c r="A34" s="19"/>
      <c r="B34" s="2" t="s">
        <v>151</v>
      </c>
      <c r="C34" s="48">
        <v>1</v>
      </c>
      <c r="D34" s="20" t="s">
        <v>26</v>
      </c>
      <c r="E34" s="21"/>
      <c r="F34" s="22">
        <f>+C34*E34</f>
        <v>0</v>
      </c>
    </row>
    <row r="35" spans="1:6" ht="15.75" x14ac:dyDescent="0.25">
      <c r="A35" s="14">
        <f>+A32+0.01</f>
        <v>1.0900000000000001</v>
      </c>
      <c r="B35" s="15" t="s">
        <v>48</v>
      </c>
      <c r="C35" s="16"/>
      <c r="D35" s="16"/>
      <c r="E35" s="17"/>
      <c r="F35" s="18">
        <f>SUBTOTAL(9,F36:F37)</f>
        <v>0</v>
      </c>
    </row>
    <row r="36" spans="1:6" ht="15.75" x14ac:dyDescent="0.25">
      <c r="A36" s="19"/>
      <c r="B36" s="2" t="s">
        <v>49</v>
      </c>
      <c r="C36" s="48">
        <v>1</v>
      </c>
      <c r="D36" s="20" t="s">
        <v>26</v>
      </c>
      <c r="E36" s="21"/>
      <c r="F36" s="22">
        <f>+C36*E36</f>
        <v>0</v>
      </c>
    </row>
    <row r="37" spans="1:6" ht="15.75" x14ac:dyDescent="0.25">
      <c r="A37" s="19"/>
      <c r="B37" s="2" t="s">
        <v>138</v>
      </c>
      <c r="C37" s="48">
        <v>1</v>
      </c>
      <c r="D37" s="20" t="s">
        <v>26</v>
      </c>
      <c r="E37" s="21"/>
      <c r="F37" s="22">
        <f>+C37*E37</f>
        <v>0</v>
      </c>
    </row>
    <row r="38" spans="1:6" ht="15.75" x14ac:dyDescent="0.25">
      <c r="A38" s="14">
        <f>+A35+0.01</f>
        <v>1.1000000000000001</v>
      </c>
      <c r="B38" s="15" t="s">
        <v>37</v>
      </c>
      <c r="C38" s="16"/>
      <c r="D38" s="16"/>
      <c r="E38" s="17"/>
      <c r="F38" s="18">
        <f>SUBTOTAL(9,F39)</f>
        <v>0</v>
      </c>
    </row>
    <row r="39" spans="1:6" ht="15.75" x14ac:dyDescent="0.25">
      <c r="A39" s="19"/>
      <c r="B39" s="2" t="s">
        <v>152</v>
      </c>
      <c r="C39" s="48">
        <v>1</v>
      </c>
      <c r="D39" s="20" t="s">
        <v>26</v>
      </c>
      <c r="E39" s="21"/>
      <c r="F39" s="22">
        <f>+C39*E39</f>
        <v>0</v>
      </c>
    </row>
    <row r="40" spans="1:6" ht="15.75" x14ac:dyDescent="0.25">
      <c r="A40" s="14">
        <f>+A38+0.01</f>
        <v>1.1100000000000001</v>
      </c>
      <c r="B40" s="15" t="s">
        <v>2</v>
      </c>
      <c r="C40" s="16"/>
      <c r="D40" s="16"/>
      <c r="E40" s="17"/>
      <c r="F40" s="18">
        <f>SUBTOTAL(9,F41:F42)</f>
        <v>0</v>
      </c>
    </row>
    <row r="41" spans="1:6" ht="15.75" x14ac:dyDescent="0.25">
      <c r="A41" s="19"/>
      <c r="B41" s="2" t="s">
        <v>153</v>
      </c>
      <c r="C41" s="48">
        <v>1</v>
      </c>
      <c r="D41" s="20" t="s">
        <v>26</v>
      </c>
      <c r="E41" s="21"/>
      <c r="F41" s="22">
        <f t="shared" ref="F41:F42" si="1">+C41*E41</f>
        <v>0</v>
      </c>
    </row>
    <row r="42" spans="1:6" ht="15.75" x14ac:dyDescent="0.25">
      <c r="A42" s="19"/>
      <c r="B42" s="2" t="s">
        <v>70</v>
      </c>
      <c r="C42" s="48">
        <v>1</v>
      </c>
      <c r="D42" s="20" t="s">
        <v>26</v>
      </c>
      <c r="E42" s="21"/>
      <c r="F42" s="22">
        <f t="shared" si="1"/>
        <v>0</v>
      </c>
    </row>
    <row r="43" spans="1:6" ht="15.75" x14ac:dyDescent="0.25">
      <c r="A43" s="14">
        <f>+A40+0.01</f>
        <v>1.1200000000000001</v>
      </c>
      <c r="B43" s="15" t="s">
        <v>11</v>
      </c>
      <c r="C43" s="16"/>
      <c r="D43" s="16"/>
      <c r="E43" s="17"/>
      <c r="F43" s="18">
        <f>SUBTOTAL(9,F44:F45)</f>
        <v>0</v>
      </c>
    </row>
    <row r="44" spans="1:6" ht="15.75" x14ac:dyDescent="0.25">
      <c r="A44" s="19"/>
      <c r="B44" s="2" t="s">
        <v>38</v>
      </c>
      <c r="C44" s="48">
        <v>1</v>
      </c>
      <c r="D44" s="20" t="s">
        <v>26</v>
      </c>
      <c r="E44" s="21"/>
      <c r="F44" s="22">
        <f>+C44*E44</f>
        <v>0</v>
      </c>
    </row>
    <row r="45" spans="1:6" ht="15.75" x14ac:dyDescent="0.25">
      <c r="A45" s="19"/>
      <c r="B45" s="2" t="s">
        <v>154</v>
      </c>
      <c r="C45" s="48">
        <v>1</v>
      </c>
      <c r="D45" s="20" t="s">
        <v>26</v>
      </c>
      <c r="E45" s="21"/>
      <c r="F45" s="22">
        <f>+C45*E45</f>
        <v>0</v>
      </c>
    </row>
    <row r="46" spans="1:6" ht="15.75" x14ac:dyDescent="0.25">
      <c r="A46" s="14">
        <f>+A43+0.01</f>
        <v>1.1300000000000001</v>
      </c>
      <c r="B46" s="15" t="s">
        <v>53</v>
      </c>
      <c r="C46" s="16"/>
      <c r="D46" s="16"/>
      <c r="E46" s="17"/>
      <c r="F46" s="18">
        <f>SUBTOTAL(9,F47)</f>
        <v>0</v>
      </c>
    </row>
    <row r="47" spans="1:6" ht="15.75" x14ac:dyDescent="0.25">
      <c r="A47" s="19"/>
      <c r="B47" s="2" t="s">
        <v>54</v>
      </c>
      <c r="C47" s="48">
        <v>1</v>
      </c>
      <c r="D47" s="20" t="s">
        <v>26</v>
      </c>
      <c r="E47" s="21"/>
      <c r="F47" s="22">
        <f>+C47*E47</f>
        <v>0</v>
      </c>
    </row>
    <row r="48" spans="1:6" ht="15.75" x14ac:dyDescent="0.25">
      <c r="A48" s="14">
        <f>+A46+0.01</f>
        <v>1.1400000000000001</v>
      </c>
      <c r="B48" s="15" t="s">
        <v>3</v>
      </c>
      <c r="C48" s="16"/>
      <c r="D48" s="16"/>
      <c r="E48" s="17"/>
      <c r="F48" s="18">
        <f>SUBTOTAL(9,F49:F49)</f>
        <v>0</v>
      </c>
    </row>
    <row r="49" spans="1:6" ht="15.75" x14ac:dyDescent="0.25">
      <c r="A49" s="19"/>
      <c r="B49" s="2" t="s">
        <v>155</v>
      </c>
      <c r="C49" s="48">
        <v>1</v>
      </c>
      <c r="D49" s="20" t="s">
        <v>0</v>
      </c>
      <c r="E49" s="21"/>
      <c r="F49" s="22">
        <f>+C49*E49</f>
        <v>0</v>
      </c>
    </row>
    <row r="50" spans="1:6" ht="15.75" x14ac:dyDescent="0.25">
      <c r="A50" s="14">
        <f>+A48+0.01</f>
        <v>1.1500000000000001</v>
      </c>
      <c r="B50" s="15" t="s">
        <v>12</v>
      </c>
      <c r="C50" s="16"/>
      <c r="D50" s="16"/>
      <c r="E50" s="17"/>
      <c r="F50" s="18">
        <f>SUBTOTAL(9,F51:F53)</f>
        <v>0</v>
      </c>
    </row>
    <row r="51" spans="1:6" ht="15.75" x14ac:dyDescent="0.25">
      <c r="A51" s="19"/>
      <c r="B51" s="2" t="s">
        <v>87</v>
      </c>
      <c r="C51" s="48">
        <v>6</v>
      </c>
      <c r="D51" s="20" t="s">
        <v>26</v>
      </c>
      <c r="E51" s="21"/>
      <c r="F51" s="22">
        <f>+C51*E51</f>
        <v>0</v>
      </c>
    </row>
    <row r="52" spans="1:6" ht="15.75" x14ac:dyDescent="0.25">
      <c r="A52" s="19"/>
      <c r="B52" s="2" t="s">
        <v>156</v>
      </c>
      <c r="C52" s="48">
        <v>1</v>
      </c>
      <c r="D52" s="20" t="s">
        <v>26</v>
      </c>
      <c r="E52" s="21"/>
      <c r="F52" s="22">
        <f>+C52*E52</f>
        <v>0</v>
      </c>
    </row>
    <row r="53" spans="1:6" ht="15.75" x14ac:dyDescent="0.25">
      <c r="A53" s="19"/>
      <c r="B53" s="2" t="s">
        <v>141</v>
      </c>
      <c r="C53" s="48">
        <v>1</v>
      </c>
      <c r="D53" s="20" t="s">
        <v>26</v>
      </c>
      <c r="E53" s="21"/>
      <c r="F53" s="22">
        <f>+C53*E53</f>
        <v>0</v>
      </c>
    </row>
    <row r="54" spans="1:6" ht="15.75" x14ac:dyDescent="0.25">
      <c r="A54" s="14">
        <f>+A50+0.01</f>
        <v>1.1600000000000001</v>
      </c>
      <c r="B54" s="15" t="s">
        <v>40</v>
      </c>
      <c r="C54" s="16"/>
      <c r="D54" s="16"/>
      <c r="E54" s="17"/>
      <c r="F54" s="18">
        <f>SUBTOTAL(9,F55:F55)</f>
        <v>0</v>
      </c>
    </row>
    <row r="55" spans="1:6" ht="15.75" x14ac:dyDescent="0.25">
      <c r="A55" s="19"/>
      <c r="B55" s="2" t="s">
        <v>88</v>
      </c>
      <c r="C55" s="48">
        <v>1</v>
      </c>
      <c r="D55" s="20" t="s">
        <v>26</v>
      </c>
      <c r="E55" s="21"/>
      <c r="F55" s="22">
        <f>+C55*E55</f>
        <v>0</v>
      </c>
    </row>
    <row r="56" spans="1:6" s="23" customFormat="1" ht="15.75" x14ac:dyDescent="0.25">
      <c r="A56" s="14">
        <f>+A54+0.01</f>
        <v>1.1700000000000002</v>
      </c>
      <c r="B56" s="15" t="s">
        <v>71</v>
      </c>
      <c r="C56" s="16"/>
      <c r="D56" s="16"/>
      <c r="E56" s="17"/>
      <c r="F56" s="18">
        <f>SUBTOTAL(9,F57:F57)</f>
        <v>0</v>
      </c>
    </row>
    <row r="57" spans="1:6" ht="15.75" x14ac:dyDescent="0.25">
      <c r="A57" s="19"/>
      <c r="B57" s="2" t="s">
        <v>146</v>
      </c>
      <c r="C57" s="48">
        <v>2</v>
      </c>
      <c r="D57" s="20" t="s">
        <v>26</v>
      </c>
      <c r="E57" s="21"/>
      <c r="F57" s="22">
        <f>+C57*E57</f>
        <v>0</v>
      </c>
    </row>
    <row r="58" spans="1:6" ht="15.75" x14ac:dyDescent="0.25">
      <c r="A58" s="14">
        <f>+A56+0.01</f>
        <v>1.1800000000000002</v>
      </c>
      <c r="B58" s="15" t="s">
        <v>262</v>
      </c>
      <c r="C58" s="16"/>
      <c r="D58" s="16"/>
      <c r="E58" s="17"/>
      <c r="F58" s="30">
        <f>SUBTOTAL(9,F59:F59)</f>
        <v>0</v>
      </c>
    </row>
    <row r="59" spans="1:6" ht="15.75" x14ac:dyDescent="0.25">
      <c r="A59" s="19"/>
      <c r="B59" s="2" t="s">
        <v>262</v>
      </c>
      <c r="C59" s="48">
        <v>1</v>
      </c>
      <c r="D59" s="20" t="s">
        <v>26</v>
      </c>
      <c r="E59" s="21"/>
      <c r="F59" s="22">
        <f>+C59*E59</f>
        <v>0</v>
      </c>
    </row>
    <row r="60" spans="1:6" ht="15.75" x14ac:dyDescent="0.25">
      <c r="A60" s="14">
        <f>+A58+0.01</f>
        <v>1.1900000000000002</v>
      </c>
      <c r="B60" s="15" t="s">
        <v>13</v>
      </c>
      <c r="C60" s="16"/>
      <c r="D60" s="16"/>
      <c r="E60" s="17"/>
      <c r="F60" s="18">
        <f>SUBTOTAL(9,F61:F61)</f>
        <v>0</v>
      </c>
    </row>
    <row r="61" spans="1:6" ht="15.75" x14ac:dyDescent="0.25">
      <c r="A61" s="19"/>
      <c r="B61" s="2" t="s">
        <v>59</v>
      </c>
      <c r="C61" s="48">
        <v>1</v>
      </c>
      <c r="D61" s="20" t="s">
        <v>26</v>
      </c>
      <c r="E61" s="21"/>
      <c r="F61" s="22">
        <f>+C61*E61</f>
        <v>0</v>
      </c>
    </row>
    <row r="62" spans="1:6" ht="15.75" x14ac:dyDescent="0.25">
      <c r="A62" s="14">
        <f>+A60+0.01</f>
        <v>1.2000000000000002</v>
      </c>
      <c r="B62" s="15" t="s">
        <v>60</v>
      </c>
      <c r="C62" s="16"/>
      <c r="D62" s="16"/>
      <c r="E62" s="17"/>
      <c r="F62" s="18">
        <f>SUBTOTAL(9,F63:F64)</f>
        <v>0</v>
      </c>
    </row>
    <row r="63" spans="1:6" ht="15.75" x14ac:dyDescent="0.25">
      <c r="A63" s="19"/>
      <c r="B63" s="2" t="s">
        <v>63</v>
      </c>
      <c r="C63" s="48">
        <v>1</v>
      </c>
      <c r="D63" s="20" t="s">
        <v>26</v>
      </c>
      <c r="E63" s="21"/>
      <c r="F63" s="22">
        <f>+C63*E63</f>
        <v>0</v>
      </c>
    </row>
    <row r="64" spans="1:6" ht="15.75" x14ac:dyDescent="0.25">
      <c r="A64" s="19"/>
      <c r="B64" s="2" t="s">
        <v>61</v>
      </c>
      <c r="C64" s="48">
        <v>1</v>
      </c>
      <c r="D64" s="20" t="s">
        <v>26</v>
      </c>
      <c r="E64" s="21"/>
      <c r="F64" s="22">
        <f>+C64*E64</f>
        <v>0</v>
      </c>
    </row>
    <row r="65" spans="1:6" ht="15.75" x14ac:dyDescent="0.25">
      <c r="A65" s="14">
        <f>+A62+0.01</f>
        <v>1.2100000000000002</v>
      </c>
      <c r="B65" s="15" t="s">
        <v>105</v>
      </c>
      <c r="C65" s="16"/>
      <c r="D65" s="16"/>
      <c r="E65" s="17"/>
      <c r="F65" s="18">
        <f>SUBTOTAL(9,F66:F66)</f>
        <v>0</v>
      </c>
    </row>
    <row r="66" spans="1:6" ht="15.75" x14ac:dyDescent="0.25">
      <c r="A66" s="19"/>
      <c r="B66" s="2" t="s">
        <v>106</v>
      </c>
      <c r="C66" s="48">
        <v>5.0599999999999996</v>
      </c>
      <c r="D66" s="20" t="s">
        <v>25</v>
      </c>
      <c r="E66" s="21"/>
      <c r="F66" s="22">
        <f>+C66*E66</f>
        <v>0</v>
      </c>
    </row>
    <row r="67" spans="1:6" ht="15.75" x14ac:dyDescent="0.25">
      <c r="A67" s="19"/>
      <c r="C67" s="20"/>
      <c r="D67" s="20"/>
      <c r="E67" s="21"/>
      <c r="F67" s="54"/>
    </row>
    <row r="68" spans="1:6" ht="15.75" x14ac:dyDescent="0.25">
      <c r="A68" s="19"/>
      <c r="C68" s="20"/>
      <c r="D68" s="20"/>
      <c r="E68" s="21"/>
      <c r="F68" s="54">
        <f>SUBTOTAL(9,F13:F67)</f>
        <v>0</v>
      </c>
    </row>
    <row r="69" spans="1:6" ht="19.5" thickBot="1" x14ac:dyDescent="0.35">
      <c r="A69" s="6">
        <f>+A11+1</f>
        <v>2</v>
      </c>
      <c r="B69" s="7" t="s">
        <v>226</v>
      </c>
      <c r="C69" s="49">
        <v>35</v>
      </c>
      <c r="D69" s="9"/>
      <c r="E69" s="8"/>
      <c r="F69" s="8"/>
    </row>
    <row r="70" spans="1:6" ht="15.75" thickBot="1" x14ac:dyDescent="0.3">
      <c r="A70" s="10" t="s">
        <v>15</v>
      </c>
      <c r="B70" s="11" t="s">
        <v>16</v>
      </c>
      <c r="C70" s="12" t="s">
        <v>17</v>
      </c>
      <c r="D70" s="11" t="s">
        <v>18</v>
      </c>
      <c r="E70" s="13" t="s">
        <v>19</v>
      </c>
      <c r="F70" s="12" t="s">
        <v>20</v>
      </c>
    </row>
    <row r="71" spans="1:6" ht="15.75" x14ac:dyDescent="0.25">
      <c r="A71" s="14">
        <f>A69+0.01</f>
        <v>2.0099999999999998</v>
      </c>
      <c r="B71" s="15" t="s">
        <v>100</v>
      </c>
      <c r="C71" s="16"/>
      <c r="D71" s="16"/>
      <c r="E71" s="17"/>
      <c r="F71" s="18">
        <f>SUBTOTAL(9,F72:F73)</f>
        <v>0</v>
      </c>
    </row>
    <row r="72" spans="1:6" ht="15.75" x14ac:dyDescent="0.25">
      <c r="A72" s="19"/>
      <c r="B72" s="2" t="s">
        <v>21</v>
      </c>
      <c r="C72" s="48">
        <v>122.21</v>
      </c>
      <c r="D72" s="20" t="s">
        <v>77</v>
      </c>
      <c r="E72" s="21"/>
      <c r="F72" s="22">
        <f>+C72*E72</f>
        <v>0</v>
      </c>
    </row>
    <row r="73" spans="1:6" ht="15.75" x14ac:dyDescent="0.25">
      <c r="A73" s="19"/>
      <c r="B73" s="2" t="s">
        <v>23</v>
      </c>
      <c r="C73" s="48">
        <v>29.92</v>
      </c>
      <c r="D73" s="20" t="s">
        <v>77</v>
      </c>
      <c r="E73" s="21"/>
      <c r="F73" s="22">
        <f>+C73*E73</f>
        <v>0</v>
      </c>
    </row>
    <row r="74" spans="1:6" ht="15.75" x14ac:dyDescent="0.25">
      <c r="A74" s="14">
        <f>+A71+0.01</f>
        <v>2.0199999999999996</v>
      </c>
      <c r="B74" s="15" t="s">
        <v>101</v>
      </c>
      <c r="C74" s="16"/>
      <c r="D74" s="16"/>
      <c r="E74" s="17"/>
      <c r="F74" s="18">
        <f>SUBTOTAL(9,F75:F75)</f>
        <v>0</v>
      </c>
    </row>
    <row r="75" spans="1:6" ht="15.75" x14ac:dyDescent="0.25">
      <c r="A75" s="19"/>
      <c r="B75" s="2" t="s">
        <v>21</v>
      </c>
      <c r="C75" s="48">
        <v>59.33</v>
      </c>
      <c r="D75" s="20" t="s">
        <v>77</v>
      </c>
      <c r="E75" s="21"/>
      <c r="F75" s="22">
        <f>+C75*E75</f>
        <v>0</v>
      </c>
    </row>
    <row r="76" spans="1:6" ht="15.75" x14ac:dyDescent="0.25">
      <c r="A76" s="14">
        <f>+A74+0.01</f>
        <v>2.0299999999999994</v>
      </c>
      <c r="B76" s="15" t="s">
        <v>102</v>
      </c>
      <c r="C76" s="16"/>
      <c r="D76" s="16"/>
      <c r="E76" s="17"/>
      <c r="F76" s="18">
        <f>SUBTOTAL(9,F77:F79)</f>
        <v>0</v>
      </c>
    </row>
    <row r="77" spans="1:6" ht="15.75" x14ac:dyDescent="0.25">
      <c r="A77" s="19"/>
      <c r="B77" s="2" t="s">
        <v>103</v>
      </c>
      <c r="C77" s="48">
        <v>4</v>
      </c>
      <c r="D77" s="20" t="s">
        <v>26</v>
      </c>
      <c r="E77" s="21"/>
      <c r="F77" s="22">
        <f>+C77*E77</f>
        <v>0</v>
      </c>
    </row>
    <row r="78" spans="1:6" ht="15.75" x14ac:dyDescent="0.25">
      <c r="A78" s="19"/>
      <c r="B78" s="2" t="s">
        <v>42</v>
      </c>
      <c r="C78" s="48">
        <v>30</v>
      </c>
      <c r="D78" s="20" t="s">
        <v>25</v>
      </c>
      <c r="E78" s="21"/>
      <c r="F78" s="22">
        <f>+C78*E78</f>
        <v>0</v>
      </c>
    </row>
    <row r="79" spans="1:6" ht="15.75" x14ac:dyDescent="0.25">
      <c r="A79" s="19"/>
      <c r="B79" s="2" t="s">
        <v>43</v>
      </c>
      <c r="C79" s="48">
        <v>1</v>
      </c>
      <c r="D79" s="20" t="s">
        <v>26</v>
      </c>
      <c r="E79" s="21"/>
      <c r="F79" s="22">
        <f>+C79*E79</f>
        <v>0</v>
      </c>
    </row>
    <row r="80" spans="1:6" ht="15.75" x14ac:dyDescent="0.25">
      <c r="A80" s="14">
        <f>+A76+0.01</f>
        <v>2.0399999999999991</v>
      </c>
      <c r="B80" s="15" t="s">
        <v>107</v>
      </c>
      <c r="C80" s="16"/>
      <c r="D80" s="16"/>
      <c r="E80" s="17"/>
      <c r="F80" s="18">
        <f>SUBTOTAL(9,F81)</f>
        <v>0</v>
      </c>
    </row>
    <row r="81" spans="1:6" ht="15.75" x14ac:dyDescent="0.25">
      <c r="A81" s="19"/>
      <c r="B81" s="2" t="s">
        <v>28</v>
      </c>
      <c r="C81" s="48">
        <v>1</v>
      </c>
      <c r="D81" s="20" t="s">
        <v>26</v>
      </c>
      <c r="E81" s="21"/>
      <c r="F81" s="22">
        <f>+C81*E81</f>
        <v>0</v>
      </c>
    </row>
    <row r="82" spans="1:6" ht="15.75" x14ac:dyDescent="0.25">
      <c r="A82" s="14">
        <f>+A80+0.01</f>
        <v>2.0499999999999989</v>
      </c>
      <c r="B82" s="15" t="s">
        <v>113</v>
      </c>
      <c r="C82" s="16"/>
      <c r="D82" s="16"/>
      <c r="E82" s="17"/>
      <c r="F82" s="18">
        <f>SUBTOTAL(9,F83)</f>
        <v>0</v>
      </c>
    </row>
    <row r="83" spans="1:6" ht="15.75" x14ac:dyDescent="0.25">
      <c r="A83" s="19"/>
      <c r="B83" s="2" t="s">
        <v>140</v>
      </c>
      <c r="C83" s="48">
        <v>5</v>
      </c>
      <c r="D83" s="20" t="s">
        <v>25</v>
      </c>
      <c r="E83" s="21"/>
      <c r="F83" s="22">
        <f t="shared" ref="F83" si="2">+C83*E83</f>
        <v>0</v>
      </c>
    </row>
    <row r="84" spans="1:6" ht="15.75" x14ac:dyDescent="0.25">
      <c r="A84" s="14">
        <f>+A82+0.01</f>
        <v>2.0599999999999987</v>
      </c>
      <c r="B84" s="15" t="s">
        <v>111</v>
      </c>
      <c r="C84" s="16"/>
      <c r="D84" s="16"/>
      <c r="E84" s="17"/>
      <c r="F84" s="18">
        <f>SUBTOTAL(9,F85:F86)</f>
        <v>0</v>
      </c>
    </row>
    <row r="85" spans="1:6" ht="15.75" x14ac:dyDescent="0.25">
      <c r="A85" s="1"/>
      <c r="B85" s="2" t="s">
        <v>157</v>
      </c>
      <c r="C85" s="48">
        <v>2</v>
      </c>
      <c r="D85" s="20" t="s">
        <v>26</v>
      </c>
      <c r="E85" s="21"/>
      <c r="F85" s="22">
        <f>+C85*E85</f>
        <v>0</v>
      </c>
    </row>
    <row r="86" spans="1:6" ht="15.75" x14ac:dyDescent="0.25">
      <c r="A86" s="1"/>
      <c r="B86" s="2" t="s">
        <v>123</v>
      </c>
      <c r="C86" s="48">
        <v>1</v>
      </c>
      <c r="D86" s="20" t="s">
        <v>26</v>
      </c>
      <c r="E86" s="21"/>
      <c r="F86" s="22">
        <f>+C86*E86</f>
        <v>0</v>
      </c>
    </row>
    <row r="87" spans="1:6" ht="15.75" x14ac:dyDescent="0.25">
      <c r="A87" s="14">
        <f>+A84+0.01</f>
        <v>2.0699999999999985</v>
      </c>
      <c r="B87" s="15" t="s">
        <v>32</v>
      </c>
      <c r="C87" s="16"/>
      <c r="D87" s="16"/>
      <c r="E87" s="17"/>
      <c r="F87" s="18">
        <f>SUBTOTAL(9,F88:F88)</f>
        <v>0</v>
      </c>
    </row>
    <row r="88" spans="1:6" ht="15.75" x14ac:dyDescent="0.25">
      <c r="A88" s="19"/>
      <c r="B88" s="2" t="s">
        <v>158</v>
      </c>
      <c r="C88" s="48">
        <v>1</v>
      </c>
      <c r="D88" s="20" t="s">
        <v>26</v>
      </c>
      <c r="E88" s="21"/>
      <c r="F88" s="22">
        <f>+C88*E88</f>
        <v>0</v>
      </c>
    </row>
    <row r="89" spans="1:6" ht="15.75" x14ac:dyDescent="0.25">
      <c r="A89" s="14">
        <f>+A87+0.01</f>
        <v>2.0799999999999983</v>
      </c>
      <c r="B89" s="15" t="s">
        <v>104</v>
      </c>
      <c r="C89" s="16"/>
      <c r="D89" s="16"/>
      <c r="E89" s="17"/>
      <c r="F89" s="18">
        <f>SUBTOTAL(9,F90:F90)</f>
        <v>0</v>
      </c>
    </row>
    <row r="90" spans="1:6" ht="15.75" x14ac:dyDescent="0.25">
      <c r="A90" s="19"/>
      <c r="B90" s="2" t="s">
        <v>33</v>
      </c>
      <c r="C90" s="48">
        <v>1</v>
      </c>
      <c r="D90" s="20" t="s">
        <v>26</v>
      </c>
      <c r="E90" s="21"/>
      <c r="F90" s="22">
        <f>+C90*E90</f>
        <v>0</v>
      </c>
    </row>
    <row r="91" spans="1:6" ht="15.75" x14ac:dyDescent="0.25">
      <c r="A91" s="14">
        <f>+A89+0.01</f>
        <v>2.0899999999999981</v>
      </c>
      <c r="B91" s="15" t="s">
        <v>108</v>
      </c>
      <c r="C91" s="16"/>
      <c r="D91" s="16"/>
      <c r="E91" s="17"/>
      <c r="F91" s="18">
        <f>SUBTOTAL(9,F92:F93)</f>
        <v>0</v>
      </c>
    </row>
    <row r="92" spans="1:6" ht="15.75" x14ac:dyDescent="0.25">
      <c r="A92" s="19"/>
      <c r="B92" s="2" t="s">
        <v>117</v>
      </c>
      <c r="C92" s="48">
        <v>1</v>
      </c>
      <c r="D92" s="20" t="s">
        <v>26</v>
      </c>
      <c r="E92" s="21"/>
      <c r="F92" s="22">
        <f>+C92*E92</f>
        <v>0</v>
      </c>
    </row>
    <row r="93" spans="1:6" ht="15.75" x14ac:dyDescent="0.25">
      <c r="A93" s="19"/>
      <c r="B93" s="2" t="s">
        <v>159</v>
      </c>
      <c r="C93" s="48">
        <v>1</v>
      </c>
      <c r="D93" s="20" t="s">
        <v>26</v>
      </c>
      <c r="E93" s="21"/>
      <c r="F93" s="22">
        <f>+C93*E93</f>
        <v>0</v>
      </c>
    </row>
    <row r="94" spans="1:6" ht="15.75" x14ac:dyDescent="0.25">
      <c r="A94" s="14">
        <f>+A91+0.01</f>
        <v>2.0999999999999979</v>
      </c>
      <c r="B94" s="15" t="s">
        <v>48</v>
      </c>
      <c r="C94" s="16"/>
      <c r="D94" s="16"/>
      <c r="E94" s="17"/>
      <c r="F94" s="18">
        <f>SUBTOTAL(9,F95:F95)</f>
        <v>0</v>
      </c>
    </row>
    <row r="95" spans="1:6" ht="15.75" x14ac:dyDescent="0.25">
      <c r="A95" s="19"/>
      <c r="B95" s="2" t="s">
        <v>90</v>
      </c>
      <c r="C95" s="48">
        <v>1</v>
      </c>
      <c r="D95" s="20" t="s">
        <v>26</v>
      </c>
      <c r="E95" s="21"/>
      <c r="F95" s="22">
        <f>+C95*E95</f>
        <v>0</v>
      </c>
    </row>
    <row r="96" spans="1:6" ht="15.75" x14ac:dyDescent="0.25">
      <c r="A96" s="14">
        <f>+A94+0.01</f>
        <v>2.1099999999999977</v>
      </c>
      <c r="B96" s="15" t="s">
        <v>2</v>
      </c>
      <c r="C96" s="16"/>
      <c r="D96" s="16"/>
      <c r="E96" s="17"/>
      <c r="F96" s="18">
        <f>SUBTOTAL(9,F97:F99)</f>
        <v>0</v>
      </c>
    </row>
    <row r="97" spans="1:6" ht="15.75" x14ac:dyDescent="0.25">
      <c r="A97" s="19"/>
      <c r="B97" s="2" t="s">
        <v>160</v>
      </c>
      <c r="C97" s="48">
        <v>1</v>
      </c>
      <c r="D97" s="20" t="s">
        <v>26</v>
      </c>
      <c r="E97" s="21"/>
      <c r="F97" s="22">
        <f>+C97*E97</f>
        <v>0</v>
      </c>
    </row>
    <row r="98" spans="1:6" ht="15.75" x14ac:dyDescent="0.25">
      <c r="A98" s="19"/>
      <c r="B98" s="2" t="s">
        <v>161</v>
      </c>
      <c r="C98" s="48">
        <v>1</v>
      </c>
      <c r="D98" s="20" t="s">
        <v>26</v>
      </c>
      <c r="E98" s="21"/>
      <c r="F98" s="22">
        <f t="shared" ref="F98:F99" si="3">+C98*E98</f>
        <v>0</v>
      </c>
    </row>
    <row r="99" spans="1:6" ht="15.75" x14ac:dyDescent="0.25">
      <c r="A99" s="19"/>
      <c r="B99" s="2" t="s">
        <v>80</v>
      </c>
      <c r="C99" s="48">
        <v>1</v>
      </c>
      <c r="D99" s="20" t="s">
        <v>26</v>
      </c>
      <c r="E99" s="21"/>
      <c r="F99" s="22">
        <f t="shared" si="3"/>
        <v>0</v>
      </c>
    </row>
    <row r="100" spans="1:6" ht="15.75" x14ac:dyDescent="0.25">
      <c r="A100" s="14">
        <f>+A96+0.01</f>
        <v>2.1199999999999974</v>
      </c>
      <c r="B100" s="15" t="s">
        <v>11</v>
      </c>
      <c r="C100" s="16"/>
      <c r="D100" s="16"/>
      <c r="E100" s="17"/>
      <c r="F100" s="18">
        <f>SUBTOTAL(9,F101:F101)</f>
        <v>0</v>
      </c>
    </row>
    <row r="101" spans="1:6" ht="15.75" x14ac:dyDescent="0.25">
      <c r="A101" s="19"/>
      <c r="B101" s="2" t="s">
        <v>154</v>
      </c>
      <c r="C101" s="48">
        <v>1</v>
      </c>
      <c r="D101" s="20" t="s">
        <v>26</v>
      </c>
      <c r="E101" s="21"/>
      <c r="F101" s="22">
        <f>+C101*E101</f>
        <v>0</v>
      </c>
    </row>
    <row r="102" spans="1:6" ht="15.75" x14ac:dyDescent="0.25">
      <c r="A102" s="14">
        <f>+A100+0.01</f>
        <v>2.1299999999999972</v>
      </c>
      <c r="B102" s="15" t="s">
        <v>53</v>
      </c>
      <c r="C102" s="16"/>
      <c r="D102" s="16"/>
      <c r="E102" s="17"/>
      <c r="F102" s="18">
        <f>SUBTOTAL(9,F103:F103)</f>
        <v>0</v>
      </c>
    </row>
    <row r="103" spans="1:6" ht="15.75" x14ac:dyDescent="0.25">
      <c r="A103" s="19"/>
      <c r="B103" s="2" t="s">
        <v>54</v>
      </c>
      <c r="C103" s="48">
        <v>1</v>
      </c>
      <c r="D103" s="20" t="s">
        <v>26</v>
      </c>
      <c r="E103" s="21"/>
      <c r="F103" s="22">
        <f>+C103*E103</f>
        <v>0</v>
      </c>
    </row>
    <row r="104" spans="1:6" ht="15.75" x14ac:dyDescent="0.25">
      <c r="A104" s="14">
        <f>+A102+0.01</f>
        <v>2.139999999999997</v>
      </c>
      <c r="B104" s="15" t="s">
        <v>3</v>
      </c>
      <c r="C104" s="16"/>
      <c r="D104" s="16"/>
      <c r="E104" s="17"/>
      <c r="F104" s="18">
        <f>SUBTOTAL(9,F105:F106)</f>
        <v>0</v>
      </c>
    </row>
    <row r="105" spans="1:6" ht="15.75" x14ac:dyDescent="0.25">
      <c r="A105" s="19"/>
      <c r="B105" s="2" t="s">
        <v>95</v>
      </c>
      <c r="C105" s="48">
        <v>35</v>
      </c>
      <c r="D105" s="20" t="s">
        <v>77</v>
      </c>
      <c r="E105" s="21"/>
      <c r="F105" s="22">
        <f>+C105*E105</f>
        <v>0</v>
      </c>
    </row>
    <row r="106" spans="1:6" ht="15.75" x14ac:dyDescent="0.25">
      <c r="A106" s="19"/>
      <c r="B106" s="2" t="s">
        <v>39</v>
      </c>
      <c r="C106" s="48">
        <v>1</v>
      </c>
      <c r="D106" s="20" t="s">
        <v>0</v>
      </c>
      <c r="E106" s="21"/>
      <c r="F106" s="22">
        <f>+C106*E106</f>
        <v>0</v>
      </c>
    </row>
    <row r="107" spans="1:6" ht="15.75" x14ac:dyDescent="0.25">
      <c r="A107" s="14">
        <f>+A104+0.01</f>
        <v>2.1499999999999968</v>
      </c>
      <c r="B107" s="15" t="s">
        <v>12</v>
      </c>
      <c r="C107" s="16"/>
      <c r="D107" s="16"/>
      <c r="E107" s="17"/>
      <c r="F107" s="18">
        <f>SUBTOTAL(9,F108:F109)</f>
        <v>0</v>
      </c>
    </row>
    <row r="108" spans="1:6" ht="15.75" x14ac:dyDescent="0.25">
      <c r="A108" s="19"/>
      <c r="B108" s="2" t="s">
        <v>162</v>
      </c>
      <c r="C108" s="48">
        <v>2</v>
      </c>
      <c r="D108" s="20" t="s">
        <v>26</v>
      </c>
      <c r="E108" s="21"/>
      <c r="F108" s="22">
        <f>+C108*E108</f>
        <v>0</v>
      </c>
    </row>
    <row r="109" spans="1:6" ht="15.75" x14ac:dyDescent="0.25">
      <c r="A109" s="19"/>
      <c r="B109" s="2" t="s">
        <v>141</v>
      </c>
      <c r="C109" s="48">
        <v>1</v>
      </c>
      <c r="D109" s="20" t="s">
        <v>26</v>
      </c>
      <c r="E109" s="21"/>
      <c r="F109" s="22">
        <f>+C109*E109</f>
        <v>0</v>
      </c>
    </row>
    <row r="110" spans="1:6" ht="15.75" x14ac:dyDescent="0.25">
      <c r="A110" s="14">
        <f>+A107+0.01</f>
        <v>2.1599999999999966</v>
      </c>
      <c r="B110" s="15" t="s">
        <v>40</v>
      </c>
      <c r="C110" s="16"/>
      <c r="D110" s="16"/>
      <c r="E110" s="17"/>
      <c r="F110" s="18">
        <f>SUBTOTAL(9,F111:F111)</f>
        <v>0</v>
      </c>
    </row>
    <row r="111" spans="1:6" ht="15.75" x14ac:dyDescent="0.25">
      <c r="A111" s="19"/>
      <c r="B111" s="2" t="s">
        <v>41</v>
      </c>
      <c r="C111" s="48">
        <v>1</v>
      </c>
      <c r="D111" s="20" t="s">
        <v>26</v>
      </c>
      <c r="E111" s="21"/>
      <c r="F111" s="22">
        <f>+C111*E111</f>
        <v>0</v>
      </c>
    </row>
    <row r="112" spans="1:6" ht="15.75" x14ac:dyDescent="0.25">
      <c r="A112" s="14">
        <f>+A110+0.01</f>
        <v>2.1699999999999964</v>
      </c>
      <c r="B112" s="15" t="s">
        <v>262</v>
      </c>
      <c r="C112" s="16"/>
      <c r="D112" s="16"/>
      <c r="E112" s="17"/>
      <c r="F112" s="18">
        <f>SUBTOTAL(9,F113:F113)</f>
        <v>0</v>
      </c>
    </row>
    <row r="113" spans="1:6" ht="15.75" x14ac:dyDescent="0.25">
      <c r="A113" s="19"/>
      <c r="B113" s="2" t="s">
        <v>262</v>
      </c>
      <c r="C113" s="48">
        <v>1</v>
      </c>
      <c r="D113" s="20" t="s">
        <v>26</v>
      </c>
      <c r="E113" s="21"/>
      <c r="F113" s="22">
        <f>+C113*E113</f>
        <v>0</v>
      </c>
    </row>
    <row r="114" spans="1:6" ht="15.75" x14ac:dyDescent="0.25">
      <c r="A114" s="14">
        <f>+A112+0.01</f>
        <v>2.1799999999999962</v>
      </c>
      <c r="B114" s="15" t="s">
        <v>13</v>
      </c>
      <c r="C114" s="16"/>
      <c r="D114" s="16"/>
      <c r="E114" s="17"/>
      <c r="F114" s="18">
        <f>SUBTOTAL(9,F115:F115)</f>
        <v>0</v>
      </c>
    </row>
    <row r="115" spans="1:6" ht="15.75" x14ac:dyDescent="0.25">
      <c r="A115" s="19"/>
      <c r="B115" s="2" t="s">
        <v>59</v>
      </c>
      <c r="C115" s="48">
        <v>1</v>
      </c>
      <c r="D115" s="20" t="s">
        <v>26</v>
      </c>
      <c r="E115" s="21"/>
      <c r="F115" s="22">
        <f>+C115*E115</f>
        <v>0</v>
      </c>
    </row>
    <row r="116" spans="1:6" ht="15.75" x14ac:dyDescent="0.25">
      <c r="A116" s="14">
        <f>+A114+0.01</f>
        <v>2.1899999999999959</v>
      </c>
      <c r="B116" s="15" t="s">
        <v>148</v>
      </c>
      <c r="C116" s="16"/>
      <c r="D116" s="16"/>
      <c r="E116" s="17"/>
      <c r="F116" s="18">
        <f>SUBTOTAL(9,F117:F117)</f>
        <v>0</v>
      </c>
    </row>
    <row r="117" spans="1:6" ht="15.75" x14ac:dyDescent="0.25">
      <c r="A117" s="19"/>
      <c r="B117" s="2" t="s">
        <v>148</v>
      </c>
      <c r="C117" s="48">
        <v>2</v>
      </c>
      <c r="D117" s="20" t="s">
        <v>26</v>
      </c>
      <c r="E117" s="21"/>
      <c r="F117" s="22">
        <f>+C117*E117</f>
        <v>0</v>
      </c>
    </row>
    <row r="118" spans="1:6" ht="15.75" x14ac:dyDescent="0.25">
      <c r="A118" s="14">
        <f>+A116+0.01</f>
        <v>2.1999999999999957</v>
      </c>
      <c r="B118" s="15" t="s">
        <v>60</v>
      </c>
      <c r="C118" s="16"/>
      <c r="D118" s="16"/>
      <c r="E118" s="17"/>
      <c r="F118" s="18">
        <f>SUBTOTAL(9,F119:F119)</f>
        <v>0</v>
      </c>
    </row>
    <row r="119" spans="1:6" ht="15.75" x14ac:dyDescent="0.25">
      <c r="A119" s="19"/>
      <c r="B119" s="2" t="s">
        <v>63</v>
      </c>
      <c r="C119" s="48">
        <v>1</v>
      </c>
      <c r="D119" s="20" t="s">
        <v>26</v>
      </c>
      <c r="E119" s="21"/>
      <c r="F119" s="22">
        <f>+C119*E119</f>
        <v>0</v>
      </c>
    </row>
    <row r="120" spans="1:6" ht="15.75" x14ac:dyDescent="0.25">
      <c r="A120" s="14">
        <f>+A118+0.01</f>
        <v>2.2099999999999955</v>
      </c>
      <c r="B120" s="15" t="s">
        <v>65</v>
      </c>
      <c r="C120" s="16"/>
      <c r="D120" s="16"/>
      <c r="E120" s="17"/>
      <c r="F120" s="18">
        <f>SUBTOTAL(9,F121:F121)</f>
        <v>0</v>
      </c>
    </row>
    <row r="121" spans="1:6" ht="15.75" x14ac:dyDescent="0.25">
      <c r="A121" s="19"/>
      <c r="B121" s="2" t="s">
        <v>120</v>
      </c>
      <c r="C121" s="48">
        <v>1</v>
      </c>
      <c r="D121" s="20" t="s">
        <v>26</v>
      </c>
      <c r="E121" s="21"/>
      <c r="F121" s="22">
        <f>+C121*E121</f>
        <v>0</v>
      </c>
    </row>
    <row r="122" spans="1:6" ht="15.75" x14ac:dyDescent="0.25">
      <c r="A122" s="14">
        <f>+A120+0.01</f>
        <v>2.2199999999999953</v>
      </c>
      <c r="B122" s="15" t="s">
        <v>105</v>
      </c>
      <c r="C122" s="16"/>
      <c r="D122" s="16"/>
      <c r="E122" s="17"/>
      <c r="F122" s="18">
        <f>SUBTOTAL(9,F123:F123)</f>
        <v>0</v>
      </c>
    </row>
    <row r="123" spans="1:6" ht="15.75" x14ac:dyDescent="0.25">
      <c r="A123" s="19"/>
      <c r="B123" s="2" t="s">
        <v>106</v>
      </c>
      <c r="C123" s="48">
        <v>4</v>
      </c>
      <c r="D123" s="20" t="s">
        <v>25</v>
      </c>
      <c r="E123" s="21"/>
      <c r="F123" s="22">
        <f>+C123*E123</f>
        <v>0</v>
      </c>
    </row>
    <row r="124" spans="1:6" ht="15.75" x14ac:dyDescent="0.25">
      <c r="A124" s="19"/>
      <c r="C124" s="20"/>
      <c r="D124" s="20"/>
      <c r="E124" s="21"/>
      <c r="F124" s="54"/>
    </row>
    <row r="125" spans="1:6" ht="15.75" x14ac:dyDescent="0.25">
      <c r="A125" s="19"/>
      <c r="C125" s="20"/>
      <c r="D125" s="20"/>
      <c r="E125" s="21"/>
      <c r="F125" s="54">
        <f>SUBTOTAL(9,F71:F124)</f>
        <v>0</v>
      </c>
    </row>
    <row r="126" spans="1:6" ht="19.5" thickBot="1" x14ac:dyDescent="0.35">
      <c r="A126" s="6">
        <f>+A69+1</f>
        <v>3</v>
      </c>
      <c r="B126" s="7" t="s">
        <v>227</v>
      </c>
      <c r="C126" s="49">
        <v>50.29</v>
      </c>
      <c r="D126" s="9"/>
      <c r="E126" s="8"/>
      <c r="F126" s="8"/>
    </row>
    <row r="127" spans="1:6" ht="15.75" thickBot="1" x14ac:dyDescent="0.3">
      <c r="A127" s="10" t="s">
        <v>15</v>
      </c>
      <c r="B127" s="11" t="s">
        <v>16</v>
      </c>
      <c r="C127" s="12" t="s">
        <v>17</v>
      </c>
      <c r="D127" s="11" t="s">
        <v>18</v>
      </c>
      <c r="E127" s="13" t="s">
        <v>19</v>
      </c>
      <c r="F127" s="12" t="s">
        <v>20</v>
      </c>
    </row>
    <row r="128" spans="1:6" ht="15.75" x14ac:dyDescent="0.25">
      <c r="A128" s="14">
        <f>A126+0.01</f>
        <v>3.01</v>
      </c>
      <c r="B128" s="15" t="s">
        <v>100</v>
      </c>
      <c r="C128" s="16"/>
      <c r="D128" s="16"/>
      <c r="E128" s="17"/>
      <c r="F128" s="18">
        <f>SUBTOTAL(9,F129:F130)</f>
        <v>0</v>
      </c>
    </row>
    <row r="129" spans="1:6" ht="15.75" x14ac:dyDescent="0.25">
      <c r="A129" s="19"/>
      <c r="B129" s="2" t="s">
        <v>21</v>
      </c>
      <c r="C129" s="48">
        <v>79.23</v>
      </c>
      <c r="D129" s="20" t="s">
        <v>77</v>
      </c>
      <c r="E129" s="21"/>
      <c r="F129" s="22">
        <f>+C129*E129</f>
        <v>0</v>
      </c>
    </row>
    <row r="130" spans="1:6" ht="15.75" x14ac:dyDescent="0.25">
      <c r="A130" s="19"/>
      <c r="B130" s="2" t="s">
        <v>23</v>
      </c>
      <c r="C130" s="48">
        <v>44.95</v>
      </c>
      <c r="D130" s="20" t="s">
        <v>77</v>
      </c>
      <c r="E130" s="21"/>
      <c r="F130" s="22">
        <f>+C130*E130</f>
        <v>0</v>
      </c>
    </row>
    <row r="131" spans="1:6" ht="15.75" x14ac:dyDescent="0.25">
      <c r="A131" s="14">
        <f>+A128+0.01</f>
        <v>3.0199999999999996</v>
      </c>
      <c r="B131" s="15" t="s">
        <v>101</v>
      </c>
      <c r="C131" s="16"/>
      <c r="D131" s="16"/>
      <c r="E131" s="17"/>
      <c r="F131" s="18">
        <f>SUBTOTAL(9,F132:F134)</f>
        <v>0</v>
      </c>
    </row>
    <row r="132" spans="1:6" ht="15.75" x14ac:dyDescent="0.25">
      <c r="A132" s="19"/>
      <c r="B132" s="2" t="s">
        <v>21</v>
      </c>
      <c r="C132" s="48">
        <v>1</v>
      </c>
      <c r="D132" s="20" t="s">
        <v>77</v>
      </c>
      <c r="E132" s="21"/>
      <c r="F132" s="22">
        <f>+C132*E132</f>
        <v>0</v>
      </c>
    </row>
    <row r="133" spans="1:6" ht="15.75" x14ac:dyDescent="0.25">
      <c r="A133" s="19"/>
      <c r="B133" s="2" t="s">
        <v>24</v>
      </c>
      <c r="C133" s="48">
        <v>15</v>
      </c>
      <c r="D133" s="20" t="s">
        <v>25</v>
      </c>
      <c r="E133" s="21"/>
      <c r="F133" s="22">
        <f>+C133*E133</f>
        <v>0</v>
      </c>
    </row>
    <row r="134" spans="1:6" ht="15.75" x14ac:dyDescent="0.25">
      <c r="A134" s="19"/>
      <c r="B134" s="2" t="s">
        <v>43</v>
      </c>
      <c r="C134" s="48">
        <v>1</v>
      </c>
      <c r="D134" s="20" t="s">
        <v>26</v>
      </c>
      <c r="E134" s="21"/>
      <c r="F134" s="22">
        <f>+C134*E134</f>
        <v>0</v>
      </c>
    </row>
    <row r="135" spans="1:6" ht="15.75" x14ac:dyDescent="0.25">
      <c r="A135" s="14">
        <f>+A131+0.01</f>
        <v>3.0299999999999994</v>
      </c>
      <c r="B135" s="15" t="s">
        <v>102</v>
      </c>
      <c r="C135" s="16"/>
      <c r="D135" s="16"/>
      <c r="E135" s="17"/>
      <c r="F135" s="18">
        <f>SUBTOTAL(9,F136:F137)</f>
        <v>0</v>
      </c>
    </row>
    <row r="136" spans="1:6" ht="15.75" x14ac:dyDescent="0.25">
      <c r="A136" s="19"/>
      <c r="B136" s="2" t="s">
        <v>103</v>
      </c>
      <c r="C136" s="48">
        <v>6</v>
      </c>
      <c r="D136" s="20" t="s">
        <v>26</v>
      </c>
      <c r="E136" s="21"/>
      <c r="F136" s="22">
        <f>+C136*E136</f>
        <v>0</v>
      </c>
    </row>
    <row r="137" spans="1:6" ht="15.75" x14ac:dyDescent="0.25">
      <c r="A137" s="19"/>
      <c r="B137" s="2" t="s">
        <v>42</v>
      </c>
      <c r="C137" s="48">
        <v>30.85</v>
      </c>
      <c r="D137" s="20" t="s">
        <v>25</v>
      </c>
      <c r="E137" s="21"/>
      <c r="F137" s="22">
        <f>+C137*E137</f>
        <v>0</v>
      </c>
    </row>
    <row r="138" spans="1:6" ht="15.75" x14ac:dyDescent="0.25">
      <c r="A138" s="14">
        <f>+A135+0.01</f>
        <v>3.0399999999999991</v>
      </c>
      <c r="B138" s="15" t="s">
        <v>107</v>
      </c>
      <c r="C138" s="16"/>
      <c r="D138" s="16"/>
      <c r="E138" s="17"/>
      <c r="F138" s="18">
        <f>SUBTOTAL(9,F139:F141)</f>
        <v>0</v>
      </c>
    </row>
    <row r="139" spans="1:6" ht="15.75" x14ac:dyDescent="0.25">
      <c r="A139" s="19"/>
      <c r="B139" s="2" t="s">
        <v>28</v>
      </c>
      <c r="C139" s="48">
        <v>1</v>
      </c>
      <c r="D139" s="20" t="s">
        <v>26</v>
      </c>
      <c r="E139" s="21"/>
      <c r="F139" s="22">
        <f>+C139*E139</f>
        <v>0</v>
      </c>
    </row>
    <row r="140" spans="1:6" ht="15.75" x14ac:dyDescent="0.25">
      <c r="A140" s="19"/>
      <c r="B140" s="2" t="s">
        <v>81</v>
      </c>
      <c r="C140" s="48">
        <v>1</v>
      </c>
      <c r="D140" s="20" t="s">
        <v>26</v>
      </c>
      <c r="E140" s="21"/>
      <c r="F140" s="22">
        <f>+C140*E140</f>
        <v>0</v>
      </c>
    </row>
    <row r="141" spans="1:6" ht="15.75" x14ac:dyDescent="0.25">
      <c r="A141" s="19"/>
      <c r="B141" s="2" t="s">
        <v>76</v>
      </c>
      <c r="C141" s="48">
        <v>1.24</v>
      </c>
      <c r="D141" s="20" t="s">
        <v>25</v>
      </c>
      <c r="E141" s="21"/>
      <c r="F141" s="22">
        <f>+C141*E141</f>
        <v>0</v>
      </c>
    </row>
    <row r="142" spans="1:6" ht="15.75" x14ac:dyDescent="0.25">
      <c r="A142" s="14">
        <f>+A138+0.01</f>
        <v>3.0499999999999989</v>
      </c>
      <c r="B142" s="15" t="s">
        <v>104</v>
      </c>
      <c r="C142" s="16"/>
      <c r="D142" s="16"/>
      <c r="E142" s="17"/>
      <c r="F142" s="18">
        <f>SUBTOTAL(9,F143:F143)</f>
        <v>0</v>
      </c>
    </row>
    <row r="143" spans="1:6" ht="15.75" x14ac:dyDescent="0.25">
      <c r="A143" s="19"/>
      <c r="B143" s="2" t="s">
        <v>33</v>
      </c>
      <c r="C143" s="48">
        <v>1</v>
      </c>
      <c r="D143" s="20" t="s">
        <v>26</v>
      </c>
      <c r="E143" s="21"/>
      <c r="F143" s="22">
        <f>+C143*E143</f>
        <v>0</v>
      </c>
    </row>
    <row r="144" spans="1:6" ht="15.75" x14ac:dyDescent="0.25">
      <c r="A144" s="14">
        <f>+A142+0.01</f>
        <v>3.0599999999999987</v>
      </c>
      <c r="B144" s="15" t="s">
        <v>147</v>
      </c>
      <c r="C144" s="16"/>
      <c r="D144" s="16"/>
      <c r="E144" s="17"/>
      <c r="F144" s="18">
        <f>SUBTOTAL(9,F145:F145)</f>
        <v>0</v>
      </c>
    </row>
    <row r="145" spans="1:6" ht="15.75" x14ac:dyDescent="0.25">
      <c r="A145" s="19"/>
      <c r="B145" s="2" t="s">
        <v>165</v>
      </c>
      <c r="C145" s="48">
        <v>5</v>
      </c>
      <c r="D145" s="20" t="s">
        <v>26</v>
      </c>
      <c r="E145" s="21"/>
      <c r="F145" s="22">
        <f>+C145*E145</f>
        <v>0</v>
      </c>
    </row>
    <row r="146" spans="1:6" ht="15.75" x14ac:dyDescent="0.25">
      <c r="A146" s="14">
        <f>+A144+0.01</f>
        <v>3.0699999999999985</v>
      </c>
      <c r="B146" s="15" t="s">
        <v>48</v>
      </c>
      <c r="C146" s="16"/>
      <c r="D146" s="16"/>
      <c r="E146" s="17"/>
      <c r="F146" s="18">
        <f>SUBTOTAL(9,F147:F148)</f>
        <v>0</v>
      </c>
    </row>
    <row r="147" spans="1:6" ht="15.75" x14ac:dyDescent="0.25">
      <c r="A147" s="19"/>
      <c r="B147" s="2" t="s">
        <v>49</v>
      </c>
      <c r="C147" s="48">
        <v>1</v>
      </c>
      <c r="D147" s="20" t="s">
        <v>26</v>
      </c>
      <c r="E147" s="21"/>
      <c r="F147" s="22">
        <f>+C147*E147</f>
        <v>0</v>
      </c>
    </row>
    <row r="148" spans="1:6" ht="15.75" x14ac:dyDescent="0.25">
      <c r="A148" s="19"/>
      <c r="B148" s="2" t="s">
        <v>138</v>
      </c>
      <c r="C148" s="48">
        <v>1</v>
      </c>
      <c r="D148" s="20" t="s">
        <v>26</v>
      </c>
      <c r="E148" s="21"/>
      <c r="F148" s="22">
        <f>+C148*E148</f>
        <v>0</v>
      </c>
    </row>
    <row r="149" spans="1:6" ht="15.75" x14ac:dyDescent="0.25">
      <c r="A149" s="14">
        <f>+A146+0.01</f>
        <v>3.0799999999999983</v>
      </c>
      <c r="B149" s="15" t="s">
        <v>34</v>
      </c>
      <c r="C149" s="16"/>
      <c r="D149" s="16"/>
      <c r="E149" s="17"/>
      <c r="F149" s="18">
        <f>SUBTOTAL(9,F150:F150)</f>
        <v>0</v>
      </c>
    </row>
    <row r="150" spans="1:6" ht="15.75" x14ac:dyDescent="0.25">
      <c r="A150" s="19"/>
      <c r="B150" s="2" t="s">
        <v>136</v>
      </c>
      <c r="C150" s="48">
        <v>5</v>
      </c>
      <c r="D150" s="20" t="s">
        <v>26</v>
      </c>
      <c r="E150" s="21"/>
      <c r="F150" s="22">
        <f>+C150*E150</f>
        <v>0</v>
      </c>
    </row>
    <row r="151" spans="1:6" ht="15.75" x14ac:dyDescent="0.25">
      <c r="A151" s="14">
        <f>+A149+0.01</f>
        <v>3.0899999999999981</v>
      </c>
      <c r="B151" s="15" t="s">
        <v>37</v>
      </c>
      <c r="C151" s="16"/>
      <c r="D151" s="16"/>
      <c r="E151" s="17"/>
      <c r="F151" s="18">
        <f>SUBTOTAL(9,F152:F152)</f>
        <v>0</v>
      </c>
    </row>
    <row r="152" spans="1:6" ht="15.75" x14ac:dyDescent="0.25">
      <c r="A152" s="19"/>
      <c r="B152" s="2" t="s">
        <v>112</v>
      </c>
      <c r="C152" s="48">
        <v>1</v>
      </c>
      <c r="D152" s="20" t="s">
        <v>26</v>
      </c>
      <c r="E152" s="21"/>
      <c r="F152" s="22">
        <f>+C152*E152</f>
        <v>0</v>
      </c>
    </row>
    <row r="153" spans="1:6" ht="15.75" x14ac:dyDescent="0.25">
      <c r="A153" s="14">
        <f>+A151+0.01</f>
        <v>3.0999999999999979</v>
      </c>
      <c r="B153" s="15" t="s">
        <v>53</v>
      </c>
      <c r="C153" s="16"/>
      <c r="D153" s="16"/>
      <c r="E153" s="17"/>
      <c r="F153" s="18">
        <f>SUBTOTAL(9,F154:F154)</f>
        <v>0</v>
      </c>
    </row>
    <row r="154" spans="1:6" ht="15.75" x14ac:dyDescent="0.25">
      <c r="A154" s="19"/>
      <c r="B154" s="2" t="s">
        <v>54</v>
      </c>
      <c r="C154" s="48">
        <v>1</v>
      </c>
      <c r="D154" s="20" t="s">
        <v>26</v>
      </c>
      <c r="E154" s="21"/>
      <c r="F154" s="22">
        <f>+C154*E154</f>
        <v>0</v>
      </c>
    </row>
    <row r="155" spans="1:6" ht="15.75" x14ac:dyDescent="0.25">
      <c r="A155" s="14">
        <f>+A153+0.01</f>
        <v>3.1099999999999977</v>
      </c>
      <c r="B155" s="15" t="s">
        <v>3</v>
      </c>
      <c r="C155" s="16"/>
      <c r="D155" s="16"/>
      <c r="E155" s="17"/>
      <c r="F155" s="18">
        <f>SUBTOTAL(9,F156:F156)</f>
        <v>0</v>
      </c>
    </row>
    <row r="156" spans="1:6" ht="15.75" x14ac:dyDescent="0.25">
      <c r="A156" s="19"/>
      <c r="B156" s="2" t="s">
        <v>3</v>
      </c>
      <c r="C156" s="48">
        <v>1</v>
      </c>
      <c r="D156" s="20" t="s">
        <v>0</v>
      </c>
      <c r="E156" s="21"/>
      <c r="F156" s="22">
        <f>+C156*E156</f>
        <v>0</v>
      </c>
    </row>
    <row r="157" spans="1:6" ht="15.75" x14ac:dyDescent="0.25">
      <c r="A157" s="14">
        <f>+A155+0.01</f>
        <v>3.1199999999999974</v>
      </c>
      <c r="B157" s="15" t="s">
        <v>12</v>
      </c>
      <c r="C157" s="16"/>
      <c r="D157" s="16"/>
      <c r="E157" s="17"/>
      <c r="F157" s="18">
        <f>SUBTOTAL(9,F158:F161)</f>
        <v>0</v>
      </c>
    </row>
    <row r="158" spans="1:6" ht="15.75" x14ac:dyDescent="0.25">
      <c r="A158" s="19"/>
      <c r="B158" s="2" t="s">
        <v>166</v>
      </c>
      <c r="C158" s="48">
        <v>1</v>
      </c>
      <c r="D158" s="20" t="s">
        <v>26</v>
      </c>
      <c r="E158" s="21"/>
      <c r="F158" s="22">
        <f>+C158*E158</f>
        <v>0</v>
      </c>
    </row>
    <row r="159" spans="1:6" ht="15.75" x14ac:dyDescent="0.25">
      <c r="A159" s="19"/>
      <c r="B159" s="2" t="s">
        <v>162</v>
      </c>
      <c r="C159" s="48">
        <v>2</v>
      </c>
      <c r="D159" s="20" t="s">
        <v>26</v>
      </c>
      <c r="E159" s="21"/>
      <c r="F159" s="22">
        <f>+C159*E159</f>
        <v>0</v>
      </c>
    </row>
    <row r="160" spans="1:6" ht="15.75" x14ac:dyDescent="0.25">
      <c r="A160" s="19"/>
      <c r="B160" s="2" t="s">
        <v>141</v>
      </c>
      <c r="C160" s="48">
        <v>1</v>
      </c>
      <c r="D160" s="20" t="s">
        <v>26</v>
      </c>
      <c r="E160" s="21"/>
      <c r="F160" s="22">
        <f>+C160*E160</f>
        <v>0</v>
      </c>
    </row>
    <row r="161" spans="1:6" ht="15.75" x14ac:dyDescent="0.25">
      <c r="A161" s="19"/>
      <c r="B161" s="2" t="s">
        <v>167</v>
      </c>
      <c r="C161" s="48">
        <v>1</v>
      </c>
      <c r="D161" s="20" t="s">
        <v>26</v>
      </c>
      <c r="E161" s="21"/>
      <c r="F161" s="22">
        <f>+C161*E161</f>
        <v>0</v>
      </c>
    </row>
    <row r="162" spans="1:6" ht="15.75" x14ac:dyDescent="0.25">
      <c r="A162" s="14">
        <f>+A157+0.01</f>
        <v>3.1299999999999972</v>
      </c>
      <c r="B162" s="15" t="s">
        <v>56</v>
      </c>
      <c r="C162" s="16"/>
      <c r="D162" s="16"/>
      <c r="E162" s="17"/>
      <c r="F162" s="18">
        <f>SUBTOTAL(9,F163:F163)</f>
        <v>0</v>
      </c>
    </row>
    <row r="163" spans="1:6" ht="15.75" x14ac:dyDescent="0.25">
      <c r="A163" s="19"/>
      <c r="B163" s="2" t="s">
        <v>128</v>
      </c>
      <c r="C163" s="48">
        <v>1</v>
      </c>
      <c r="D163" s="20" t="s">
        <v>26</v>
      </c>
      <c r="E163" s="21"/>
      <c r="F163" s="22">
        <f>+C163*E163</f>
        <v>0</v>
      </c>
    </row>
    <row r="164" spans="1:6" s="23" customFormat="1" ht="15.75" x14ac:dyDescent="0.25">
      <c r="A164" s="14">
        <f>+A162+0.01</f>
        <v>3.139999999999997</v>
      </c>
      <c r="B164" s="15" t="s">
        <v>40</v>
      </c>
      <c r="C164" s="16"/>
      <c r="D164" s="16"/>
      <c r="E164" s="17"/>
      <c r="F164" s="18">
        <f>SUBTOTAL(9,F165:F165)</f>
        <v>0</v>
      </c>
    </row>
    <row r="165" spans="1:6" ht="15.75" x14ac:dyDescent="0.25">
      <c r="A165" s="19"/>
      <c r="B165" s="2" t="s">
        <v>41</v>
      </c>
      <c r="C165" s="48">
        <v>1</v>
      </c>
      <c r="D165" s="20" t="s">
        <v>26</v>
      </c>
      <c r="E165" s="21"/>
      <c r="F165" s="22">
        <f>+C165*E165</f>
        <v>0</v>
      </c>
    </row>
    <row r="166" spans="1:6" ht="15.75" x14ac:dyDescent="0.25">
      <c r="A166" s="14">
        <f>+A164+0.01</f>
        <v>3.1499999999999968</v>
      </c>
      <c r="B166" s="15" t="s">
        <v>13</v>
      </c>
      <c r="C166" s="16"/>
      <c r="D166" s="16"/>
      <c r="E166" s="17"/>
      <c r="F166" s="18">
        <f>SUBTOTAL(9,F167:F167)</f>
        <v>0</v>
      </c>
    </row>
    <row r="167" spans="1:6" ht="15.75" x14ac:dyDescent="0.25">
      <c r="A167" s="19"/>
      <c r="B167" s="2" t="s">
        <v>59</v>
      </c>
      <c r="C167" s="48">
        <v>1</v>
      </c>
      <c r="D167" s="20" t="s">
        <v>26</v>
      </c>
      <c r="E167" s="21"/>
      <c r="F167" s="22">
        <f>+C167*E167</f>
        <v>0</v>
      </c>
    </row>
    <row r="168" spans="1:6" ht="15.75" x14ac:dyDescent="0.25">
      <c r="A168" s="14">
        <f>+A166+0.01</f>
        <v>3.1599999999999966</v>
      </c>
      <c r="B168" s="15" t="s">
        <v>60</v>
      </c>
      <c r="C168" s="16"/>
      <c r="D168" s="16"/>
      <c r="E168" s="17"/>
      <c r="F168" s="18">
        <f>SUBTOTAL(9,F169:F170)</f>
        <v>0</v>
      </c>
    </row>
    <row r="169" spans="1:6" ht="15.75" x14ac:dyDescent="0.25">
      <c r="A169" s="19"/>
      <c r="B169" s="2" t="s">
        <v>73</v>
      </c>
      <c r="C169" s="48">
        <v>1</v>
      </c>
      <c r="D169" s="20" t="s">
        <v>26</v>
      </c>
      <c r="E169" s="21"/>
      <c r="F169" s="22">
        <f>+C169*E169</f>
        <v>0</v>
      </c>
    </row>
    <row r="170" spans="1:6" ht="15.75" x14ac:dyDescent="0.25">
      <c r="A170" s="19"/>
      <c r="B170" s="2" t="s">
        <v>62</v>
      </c>
      <c r="C170" s="48">
        <v>1</v>
      </c>
      <c r="D170" s="20" t="s">
        <v>26</v>
      </c>
      <c r="E170" s="21"/>
      <c r="F170" s="22">
        <f>+C170*E170</f>
        <v>0</v>
      </c>
    </row>
    <row r="171" spans="1:6" ht="15.75" x14ac:dyDescent="0.25">
      <c r="A171" s="14">
        <f>+A168+0.01</f>
        <v>3.1699999999999964</v>
      </c>
      <c r="B171" s="15" t="s">
        <v>105</v>
      </c>
      <c r="C171" s="16"/>
      <c r="D171" s="16"/>
      <c r="E171" s="17"/>
      <c r="F171" s="18">
        <f>SUBTOTAL(9,F172:F172)</f>
        <v>0</v>
      </c>
    </row>
    <row r="172" spans="1:6" ht="15.75" x14ac:dyDescent="0.25">
      <c r="A172" s="19"/>
      <c r="B172" s="2" t="s">
        <v>106</v>
      </c>
      <c r="C172" s="48">
        <v>5</v>
      </c>
      <c r="D172" s="20" t="s">
        <v>25</v>
      </c>
      <c r="E172" s="21"/>
      <c r="F172" s="22">
        <f>+C172*E172</f>
        <v>0</v>
      </c>
    </row>
    <row r="173" spans="1:6" ht="15.75" x14ac:dyDescent="0.25">
      <c r="A173" s="19"/>
      <c r="C173" s="20"/>
      <c r="D173" s="20"/>
      <c r="E173" s="21"/>
      <c r="F173" s="54"/>
    </row>
    <row r="174" spans="1:6" ht="15.75" x14ac:dyDescent="0.25">
      <c r="A174" s="19"/>
      <c r="C174" s="20"/>
      <c r="D174" s="20"/>
      <c r="E174" s="21"/>
      <c r="F174" s="54">
        <f>SUBTOTAL(9,F128:F173)</f>
        <v>0</v>
      </c>
    </row>
    <row r="175" spans="1:6" ht="19.5" thickBot="1" x14ac:dyDescent="0.35">
      <c r="A175" s="6">
        <f>+A126+1</f>
        <v>4</v>
      </c>
      <c r="B175" s="7" t="s">
        <v>228</v>
      </c>
      <c r="C175" s="49">
        <v>61.51</v>
      </c>
      <c r="D175" s="31"/>
      <c r="E175" s="32"/>
      <c r="F175" s="32"/>
    </row>
    <row r="176" spans="1:6" ht="15.75" thickBot="1" x14ac:dyDescent="0.3">
      <c r="A176" s="10" t="s">
        <v>15</v>
      </c>
      <c r="B176" s="11" t="s">
        <v>16</v>
      </c>
      <c r="C176" s="12" t="s">
        <v>17</v>
      </c>
      <c r="D176" s="11" t="s">
        <v>18</v>
      </c>
      <c r="E176" s="13" t="s">
        <v>19</v>
      </c>
      <c r="F176" s="12" t="s">
        <v>20</v>
      </c>
    </row>
    <row r="177" spans="1:6" ht="15.75" x14ac:dyDescent="0.25">
      <c r="A177" s="14">
        <f>A175+0.01</f>
        <v>4.01</v>
      </c>
      <c r="B177" s="15" t="s">
        <v>100</v>
      </c>
      <c r="C177" s="16"/>
      <c r="D177" s="16"/>
      <c r="E177" s="17"/>
      <c r="F177" s="18">
        <f>SUBTOTAL(9,F178:F179)</f>
        <v>0</v>
      </c>
    </row>
    <row r="178" spans="1:6" ht="15.75" x14ac:dyDescent="0.25">
      <c r="A178" s="19"/>
      <c r="B178" s="2" t="s">
        <v>21</v>
      </c>
      <c r="C178" s="48">
        <v>192.95</v>
      </c>
      <c r="D178" s="20" t="s">
        <v>77</v>
      </c>
      <c r="E178" s="21"/>
      <c r="F178" s="22">
        <f>+C178*E178</f>
        <v>0</v>
      </c>
    </row>
    <row r="179" spans="1:6" ht="15.75" x14ac:dyDescent="0.25">
      <c r="A179" s="19"/>
      <c r="B179" s="2" t="s">
        <v>23</v>
      </c>
      <c r="C179" s="48">
        <v>45.46</v>
      </c>
      <c r="D179" s="20" t="s">
        <v>77</v>
      </c>
      <c r="E179" s="21"/>
      <c r="F179" s="22">
        <f>+C179*E179</f>
        <v>0</v>
      </c>
    </row>
    <row r="180" spans="1:6" ht="15.75" x14ac:dyDescent="0.25">
      <c r="A180" s="14">
        <f>+A177+0.01</f>
        <v>4.0199999999999996</v>
      </c>
      <c r="B180" s="15" t="s">
        <v>101</v>
      </c>
      <c r="C180" s="16"/>
      <c r="D180" s="16"/>
      <c r="E180" s="17"/>
      <c r="F180" s="18">
        <f>SUBTOTAL(9,F181:F181)</f>
        <v>0</v>
      </c>
    </row>
    <row r="181" spans="1:6" ht="15.75" x14ac:dyDescent="0.25">
      <c r="A181" s="19"/>
      <c r="B181" s="2" t="s">
        <v>21</v>
      </c>
      <c r="C181" s="48">
        <v>89.74</v>
      </c>
      <c r="D181" s="20" t="s">
        <v>77</v>
      </c>
      <c r="E181" s="21"/>
      <c r="F181" s="22">
        <f>+C181*E181</f>
        <v>0</v>
      </c>
    </row>
    <row r="182" spans="1:6" ht="15.75" x14ac:dyDescent="0.25">
      <c r="A182" s="14">
        <f>+A180+0.01</f>
        <v>4.0299999999999994</v>
      </c>
      <c r="B182" s="15" t="s">
        <v>102</v>
      </c>
      <c r="C182" s="16"/>
      <c r="D182" s="16"/>
      <c r="E182" s="17"/>
      <c r="F182" s="18">
        <f>SUBTOTAL(9,F183:F184)</f>
        <v>0</v>
      </c>
    </row>
    <row r="183" spans="1:6" ht="15.75" x14ac:dyDescent="0.25">
      <c r="A183" s="19"/>
      <c r="B183" s="2" t="s">
        <v>103</v>
      </c>
      <c r="C183" s="48">
        <v>3</v>
      </c>
      <c r="D183" s="20" t="s">
        <v>26</v>
      </c>
      <c r="E183" s="21"/>
      <c r="F183" s="22">
        <f>+C183*E183</f>
        <v>0</v>
      </c>
    </row>
    <row r="184" spans="1:6" ht="15.75" x14ac:dyDescent="0.25">
      <c r="A184" s="19"/>
      <c r="B184" s="2" t="s">
        <v>27</v>
      </c>
      <c r="C184" s="48">
        <v>3</v>
      </c>
      <c r="D184" s="20" t="s">
        <v>25</v>
      </c>
      <c r="E184" s="21"/>
      <c r="F184" s="22">
        <f>+C184*E184</f>
        <v>0</v>
      </c>
    </row>
    <row r="185" spans="1:6" ht="15.75" x14ac:dyDescent="0.25">
      <c r="A185" s="14">
        <f>+A182+0.01</f>
        <v>4.0399999999999991</v>
      </c>
      <c r="B185" s="15" t="s">
        <v>107</v>
      </c>
      <c r="C185" s="16"/>
      <c r="D185" s="16"/>
      <c r="E185" s="17"/>
      <c r="F185" s="18">
        <f>SUBTOTAL(9,F186:F187)</f>
        <v>0</v>
      </c>
    </row>
    <row r="186" spans="1:6" ht="15.75" x14ac:dyDescent="0.25">
      <c r="A186" s="19"/>
      <c r="B186" s="2" t="s">
        <v>28</v>
      </c>
      <c r="C186" s="48">
        <v>1</v>
      </c>
      <c r="D186" s="20" t="s">
        <v>26</v>
      </c>
      <c r="E186" s="21"/>
      <c r="F186" s="22">
        <f>+C186*E186</f>
        <v>0</v>
      </c>
    </row>
    <row r="187" spans="1:6" ht="15.75" x14ac:dyDescent="0.25">
      <c r="A187" s="19"/>
      <c r="B187" s="2" t="s">
        <v>92</v>
      </c>
      <c r="C187" s="48">
        <v>1</v>
      </c>
      <c r="D187" s="20" t="s">
        <v>26</v>
      </c>
      <c r="E187" s="21"/>
      <c r="F187" s="22">
        <f>+C187*E187</f>
        <v>0</v>
      </c>
    </row>
    <row r="188" spans="1:6" ht="15.75" x14ac:dyDescent="0.25">
      <c r="A188" s="14">
        <f>+A185+0.01</f>
        <v>4.0499999999999989</v>
      </c>
      <c r="B188" s="15" t="s">
        <v>114</v>
      </c>
      <c r="C188" s="16"/>
      <c r="D188" s="16"/>
      <c r="E188" s="17"/>
      <c r="F188" s="18">
        <f>SUBTOTAL(9,F189:F189)</f>
        <v>0</v>
      </c>
    </row>
    <row r="189" spans="1:6" ht="15.75" x14ac:dyDescent="0.25">
      <c r="A189" s="19"/>
      <c r="B189" s="2" t="s">
        <v>31</v>
      </c>
      <c r="C189" s="48">
        <v>7.03</v>
      </c>
      <c r="D189" s="20" t="s">
        <v>77</v>
      </c>
      <c r="E189" s="21"/>
      <c r="F189" s="22">
        <f t="shared" ref="F189" si="4">C189*E189</f>
        <v>0</v>
      </c>
    </row>
    <row r="190" spans="1:6" ht="15.75" x14ac:dyDescent="0.25">
      <c r="A190" s="14">
        <f>+A188+0.01</f>
        <v>4.0599999999999987</v>
      </c>
      <c r="B190" s="15" t="s">
        <v>104</v>
      </c>
      <c r="C190" s="16"/>
      <c r="D190" s="16"/>
      <c r="E190" s="17"/>
      <c r="F190" s="18">
        <f>SUBTOTAL(9,F191:F191)</f>
        <v>0</v>
      </c>
    </row>
    <row r="191" spans="1:6" ht="15.75" x14ac:dyDescent="0.25">
      <c r="A191" s="19"/>
      <c r="B191" s="2" t="s">
        <v>33</v>
      </c>
      <c r="C191" s="48">
        <v>1</v>
      </c>
      <c r="D191" s="20" t="s">
        <v>26</v>
      </c>
      <c r="E191" s="21"/>
      <c r="F191" s="22">
        <f>+C191*E191</f>
        <v>0</v>
      </c>
    </row>
    <row r="192" spans="1:6" ht="15.75" x14ac:dyDescent="0.25">
      <c r="A192" s="14">
        <f>+A190+0.01</f>
        <v>4.0699999999999985</v>
      </c>
      <c r="B192" s="15" t="s">
        <v>48</v>
      </c>
      <c r="C192" s="16"/>
      <c r="D192" s="16"/>
      <c r="E192" s="17"/>
      <c r="F192" s="18">
        <f>SUBTOTAL(9,F193:F193)</f>
        <v>0</v>
      </c>
    </row>
    <row r="193" spans="1:6" ht="15.75" x14ac:dyDescent="0.25">
      <c r="A193" s="19"/>
      <c r="B193" s="2" t="s">
        <v>49</v>
      </c>
      <c r="C193" s="48">
        <v>1</v>
      </c>
      <c r="D193" s="20" t="s">
        <v>26</v>
      </c>
      <c r="E193" s="21"/>
      <c r="F193" s="22">
        <f>+C193*E193</f>
        <v>0</v>
      </c>
    </row>
    <row r="194" spans="1:6" ht="15.75" x14ac:dyDescent="0.25">
      <c r="A194" s="14">
        <f>+A192+0.01</f>
        <v>4.0799999999999983</v>
      </c>
      <c r="B194" s="15" t="s">
        <v>34</v>
      </c>
      <c r="C194" s="16"/>
      <c r="D194" s="16"/>
      <c r="E194" s="17"/>
      <c r="F194" s="18">
        <f>SUBTOTAL(9,F195:F195)</f>
        <v>0</v>
      </c>
    </row>
    <row r="195" spans="1:6" ht="15.75" x14ac:dyDescent="0.25">
      <c r="A195" s="19"/>
      <c r="B195" s="2" t="s">
        <v>136</v>
      </c>
      <c r="C195" s="48">
        <v>4</v>
      </c>
      <c r="D195" s="20" t="s">
        <v>26</v>
      </c>
      <c r="E195" s="21"/>
      <c r="F195" s="22">
        <f>+C195*E195</f>
        <v>0</v>
      </c>
    </row>
    <row r="196" spans="1:6" ht="15.75" x14ac:dyDescent="0.25">
      <c r="A196" s="14">
        <f>+A194+0.01</f>
        <v>4.0899999999999981</v>
      </c>
      <c r="B196" s="15" t="s">
        <v>3</v>
      </c>
      <c r="C196" s="16"/>
      <c r="D196" s="16"/>
      <c r="E196" s="17"/>
      <c r="F196" s="18">
        <f>SUBTOTAL(9,F197:F197)</f>
        <v>0</v>
      </c>
    </row>
    <row r="197" spans="1:6" ht="15.75" x14ac:dyDescent="0.25">
      <c r="A197" s="19"/>
      <c r="B197" s="2" t="s">
        <v>3</v>
      </c>
      <c r="C197" s="48">
        <v>1</v>
      </c>
      <c r="D197" s="20" t="s">
        <v>0</v>
      </c>
      <c r="E197" s="21"/>
      <c r="F197" s="22">
        <f>+C197*E197</f>
        <v>0</v>
      </c>
    </row>
    <row r="198" spans="1:6" ht="15.75" x14ac:dyDescent="0.25">
      <c r="A198" s="14">
        <f>+A196+0.01</f>
        <v>4.0999999999999979</v>
      </c>
      <c r="B198" s="15" t="s">
        <v>12</v>
      </c>
      <c r="C198" s="16"/>
      <c r="D198" s="16"/>
      <c r="E198" s="17"/>
      <c r="F198" s="18">
        <f>SUBTOTAL(9,F199:F199)</f>
        <v>0</v>
      </c>
    </row>
    <row r="199" spans="1:6" ht="15.75" x14ac:dyDescent="0.25">
      <c r="A199" s="19"/>
      <c r="B199" s="2" t="s">
        <v>163</v>
      </c>
      <c r="C199" s="48">
        <v>6</v>
      </c>
      <c r="D199" s="20" t="s">
        <v>26</v>
      </c>
      <c r="E199" s="21"/>
      <c r="F199" s="22">
        <f>+C199*E199</f>
        <v>0</v>
      </c>
    </row>
    <row r="200" spans="1:6" ht="15.75" x14ac:dyDescent="0.25">
      <c r="A200" s="14">
        <f>+A198+0.01</f>
        <v>4.1099999999999977</v>
      </c>
      <c r="B200" s="15" t="s">
        <v>91</v>
      </c>
      <c r="C200" s="16"/>
      <c r="D200" s="16"/>
      <c r="E200" s="17"/>
      <c r="F200" s="18">
        <f>SUBTOTAL(9,F201:F201)</f>
        <v>0</v>
      </c>
    </row>
    <row r="201" spans="1:6" ht="15.75" x14ac:dyDescent="0.25">
      <c r="A201" s="19"/>
      <c r="B201" s="2" t="s">
        <v>164</v>
      </c>
      <c r="C201" s="48">
        <v>2</v>
      </c>
      <c r="D201" s="20" t="s">
        <v>77</v>
      </c>
      <c r="E201" s="21"/>
      <c r="F201" s="22">
        <f>+C201*E201</f>
        <v>0</v>
      </c>
    </row>
    <row r="202" spans="1:6" ht="15.75" x14ac:dyDescent="0.25">
      <c r="A202" s="14">
        <f>+A200+0.01</f>
        <v>4.1199999999999974</v>
      </c>
      <c r="B202" s="15" t="s">
        <v>60</v>
      </c>
      <c r="C202" s="16"/>
      <c r="D202" s="16"/>
      <c r="E202" s="17"/>
      <c r="F202" s="18">
        <f>SUBTOTAL(9,F203:F203)</f>
        <v>0</v>
      </c>
    </row>
    <row r="203" spans="1:6" ht="15.75" x14ac:dyDescent="0.25">
      <c r="A203" s="19"/>
      <c r="B203" s="2" t="s">
        <v>61</v>
      </c>
      <c r="C203" s="48">
        <v>1</v>
      </c>
      <c r="D203" s="20" t="s">
        <v>26</v>
      </c>
      <c r="E203" s="21"/>
      <c r="F203" s="22">
        <f>+C203*E203</f>
        <v>0</v>
      </c>
    </row>
    <row r="204" spans="1:6" ht="15.75" x14ac:dyDescent="0.25">
      <c r="A204" s="14">
        <f>+A202+0.01</f>
        <v>4.1299999999999972</v>
      </c>
      <c r="B204" s="15" t="s">
        <v>148</v>
      </c>
      <c r="C204" s="16"/>
      <c r="D204" s="16"/>
      <c r="E204" s="17"/>
      <c r="F204" s="18">
        <f>SUBTOTAL(9,F205:F205)</f>
        <v>0</v>
      </c>
    </row>
    <row r="205" spans="1:6" ht="15.75" x14ac:dyDescent="0.25">
      <c r="A205" s="19"/>
      <c r="B205" s="2" t="s">
        <v>148</v>
      </c>
      <c r="C205" s="48">
        <v>2</v>
      </c>
      <c r="D205" s="20" t="s">
        <v>26</v>
      </c>
      <c r="E205" s="21"/>
      <c r="F205" s="22">
        <f>+C205*E205</f>
        <v>0</v>
      </c>
    </row>
    <row r="206" spans="1:6" ht="15.75" x14ac:dyDescent="0.25">
      <c r="A206" s="14">
        <f>+A204+0.01</f>
        <v>4.139999999999997</v>
      </c>
      <c r="B206" s="15" t="s">
        <v>105</v>
      </c>
      <c r="C206" s="16"/>
      <c r="D206" s="16"/>
      <c r="E206" s="17"/>
      <c r="F206" s="18">
        <f>SUBTOTAL(9,F207:F207)</f>
        <v>0</v>
      </c>
    </row>
    <row r="207" spans="1:6" ht="15.75" x14ac:dyDescent="0.25">
      <c r="A207" s="19"/>
      <c r="B207" s="2" t="s">
        <v>106</v>
      </c>
      <c r="C207" s="48">
        <v>4.1100000000000003</v>
      </c>
      <c r="D207" s="20" t="s">
        <v>25</v>
      </c>
      <c r="E207" s="21"/>
      <c r="F207" s="22">
        <f>+C207*E207</f>
        <v>0</v>
      </c>
    </row>
    <row r="208" spans="1:6" ht="15.75" x14ac:dyDescent="0.25">
      <c r="A208" s="19"/>
      <c r="C208" s="20"/>
      <c r="D208" s="20"/>
      <c r="E208" s="21"/>
      <c r="F208" s="54"/>
    </row>
    <row r="209" spans="1:6" ht="15.75" x14ac:dyDescent="0.25">
      <c r="A209" s="19"/>
      <c r="C209" s="20"/>
      <c r="D209" s="20"/>
      <c r="E209" s="21"/>
      <c r="F209" s="54">
        <f>SUBTOTAL(9,F177:F208)</f>
        <v>0</v>
      </c>
    </row>
    <row r="210" spans="1:6" ht="19.5" thickBot="1" x14ac:dyDescent="0.35">
      <c r="A210" s="6">
        <f>+A175+1</f>
        <v>5</v>
      </c>
      <c r="B210" s="7" t="s">
        <v>229</v>
      </c>
      <c r="C210" s="49">
        <v>37.520000000000003</v>
      </c>
      <c r="D210" s="31"/>
      <c r="E210" s="32"/>
      <c r="F210" s="32"/>
    </row>
    <row r="211" spans="1:6" ht="15.75" thickBot="1" x14ac:dyDescent="0.3">
      <c r="A211" s="10" t="s">
        <v>15</v>
      </c>
      <c r="B211" s="11" t="s">
        <v>16</v>
      </c>
      <c r="C211" s="12" t="s">
        <v>17</v>
      </c>
      <c r="D211" s="11" t="s">
        <v>18</v>
      </c>
      <c r="E211" s="13" t="s">
        <v>19</v>
      </c>
      <c r="F211" s="12" t="s">
        <v>20</v>
      </c>
    </row>
    <row r="212" spans="1:6" ht="15.75" x14ac:dyDescent="0.25">
      <c r="A212" s="14">
        <f>A210+0.01</f>
        <v>5.01</v>
      </c>
      <c r="B212" s="15" t="s">
        <v>100</v>
      </c>
      <c r="C212" s="16"/>
      <c r="D212" s="16"/>
      <c r="E212" s="17"/>
      <c r="F212" s="18">
        <f>SUBTOTAL(9,F213:F214)</f>
        <v>0</v>
      </c>
    </row>
    <row r="213" spans="1:6" ht="15.75" x14ac:dyDescent="0.25">
      <c r="A213" s="19"/>
      <c r="B213" s="2" t="s">
        <v>21</v>
      </c>
      <c r="C213" s="48">
        <v>137.37</v>
      </c>
      <c r="D213" s="20" t="s">
        <v>77</v>
      </c>
      <c r="E213" s="21"/>
      <c r="F213" s="22">
        <f>+C213*E213</f>
        <v>0</v>
      </c>
    </row>
    <row r="214" spans="1:6" ht="15.75" x14ac:dyDescent="0.25">
      <c r="A214" s="19"/>
      <c r="B214" s="2" t="s">
        <v>23</v>
      </c>
      <c r="C214" s="48">
        <v>32.020000000000003</v>
      </c>
      <c r="D214" s="20" t="s">
        <v>77</v>
      </c>
      <c r="E214" s="21"/>
      <c r="F214" s="22">
        <f>+C214*E214</f>
        <v>0</v>
      </c>
    </row>
    <row r="215" spans="1:6" ht="15.75" x14ac:dyDescent="0.25">
      <c r="A215" s="14">
        <f>+A212+0.01</f>
        <v>5.0199999999999996</v>
      </c>
      <c r="B215" s="15" t="s">
        <v>101</v>
      </c>
      <c r="C215" s="16"/>
      <c r="D215" s="16"/>
      <c r="E215" s="17"/>
      <c r="F215" s="18">
        <f>SUBTOTAL(9,F216:F216)</f>
        <v>0</v>
      </c>
    </row>
    <row r="216" spans="1:6" ht="15.75" x14ac:dyDescent="0.25">
      <c r="A216" s="19"/>
      <c r="B216" s="2" t="s">
        <v>21</v>
      </c>
      <c r="C216" s="48">
        <v>59.33</v>
      </c>
      <c r="D216" s="20" t="s">
        <v>77</v>
      </c>
      <c r="E216" s="21"/>
      <c r="F216" s="22">
        <f>+C216*E216</f>
        <v>0</v>
      </c>
    </row>
    <row r="217" spans="1:6" ht="15.75" x14ac:dyDescent="0.25">
      <c r="A217" s="14">
        <f>+A215+0.01</f>
        <v>5.0299999999999994</v>
      </c>
      <c r="B217" s="15" t="s">
        <v>107</v>
      </c>
      <c r="C217" s="16"/>
      <c r="D217" s="16"/>
      <c r="E217" s="17"/>
      <c r="F217" s="18">
        <f>SUBTOTAL(9,F218:F218)</f>
        <v>0</v>
      </c>
    </row>
    <row r="218" spans="1:6" ht="15.75" x14ac:dyDescent="0.25">
      <c r="A218" s="19"/>
      <c r="B218" s="2" t="s">
        <v>75</v>
      </c>
      <c r="C218" s="48">
        <v>5.36</v>
      </c>
      <c r="D218" s="20" t="s">
        <v>25</v>
      </c>
      <c r="E218" s="21"/>
      <c r="F218" s="22">
        <f>+C218*E218</f>
        <v>0</v>
      </c>
    </row>
    <row r="219" spans="1:6" ht="15.75" x14ac:dyDescent="0.25">
      <c r="A219" s="14">
        <f>+A217+0.01</f>
        <v>5.0399999999999991</v>
      </c>
      <c r="B219" s="15" t="s">
        <v>102</v>
      </c>
      <c r="C219" s="16"/>
      <c r="D219" s="16"/>
      <c r="E219" s="17"/>
      <c r="F219" s="18">
        <f>SUBTOTAL(9,F220)</f>
        <v>0</v>
      </c>
    </row>
    <row r="220" spans="1:6" ht="15.75" x14ac:dyDescent="0.25">
      <c r="A220" s="19"/>
      <c r="B220" s="2" t="s">
        <v>103</v>
      </c>
      <c r="C220" s="48">
        <v>4</v>
      </c>
      <c r="D220" s="20" t="s">
        <v>26</v>
      </c>
      <c r="E220" s="21"/>
      <c r="F220" s="22">
        <f>+C220*E220</f>
        <v>0</v>
      </c>
    </row>
    <row r="221" spans="1:6" ht="15.75" x14ac:dyDescent="0.25">
      <c r="A221" s="14">
        <f>+A219+0.01</f>
        <v>5.0499999999999989</v>
      </c>
      <c r="B221" s="15" t="s">
        <v>104</v>
      </c>
      <c r="C221" s="16"/>
      <c r="D221" s="16"/>
      <c r="E221" s="17"/>
      <c r="F221" s="18">
        <f>SUBTOTAL(9,F222:F222)</f>
        <v>0</v>
      </c>
    </row>
    <row r="222" spans="1:6" ht="15.75" x14ac:dyDescent="0.25">
      <c r="A222" s="19"/>
      <c r="B222" s="2" t="s">
        <v>33</v>
      </c>
      <c r="C222" s="48">
        <v>1</v>
      </c>
      <c r="D222" s="20" t="s">
        <v>26</v>
      </c>
      <c r="E222" s="21"/>
      <c r="F222" s="22">
        <f>+C222*E222</f>
        <v>0</v>
      </c>
    </row>
    <row r="223" spans="1:6" ht="15.75" x14ac:dyDescent="0.25">
      <c r="A223" s="14">
        <f>+A221+0.01</f>
        <v>5.0599999999999987</v>
      </c>
      <c r="B223" s="15" t="s">
        <v>147</v>
      </c>
      <c r="C223" s="16"/>
      <c r="D223" s="16"/>
      <c r="E223" s="17"/>
      <c r="F223" s="18">
        <f>SUBTOTAL(9,F224:F224)</f>
        <v>0</v>
      </c>
    </row>
    <row r="224" spans="1:6" ht="15.75" x14ac:dyDescent="0.25">
      <c r="A224" s="19"/>
      <c r="B224" s="2" t="s">
        <v>165</v>
      </c>
      <c r="C224" s="48">
        <v>5</v>
      </c>
      <c r="D224" s="20" t="s">
        <v>26</v>
      </c>
      <c r="E224" s="21"/>
      <c r="F224" s="22">
        <f>+C224*E224</f>
        <v>0</v>
      </c>
    </row>
    <row r="225" spans="1:6" ht="15.75" x14ac:dyDescent="0.25">
      <c r="A225" s="14">
        <f>+A223+0.01</f>
        <v>5.0699999999999985</v>
      </c>
      <c r="B225" s="15" t="s">
        <v>110</v>
      </c>
      <c r="C225" s="16"/>
      <c r="D225" s="16"/>
      <c r="E225" s="17"/>
      <c r="F225" s="18">
        <f>SUBTOTAL(9,F226:F226)</f>
        <v>0</v>
      </c>
    </row>
    <row r="226" spans="1:6" ht="15.75" x14ac:dyDescent="0.25">
      <c r="A226" s="19"/>
      <c r="B226" s="2" t="s">
        <v>168</v>
      </c>
      <c r="C226" s="48">
        <v>1</v>
      </c>
      <c r="D226" s="20" t="s">
        <v>26</v>
      </c>
      <c r="E226" s="21"/>
      <c r="F226" s="22">
        <f t="shared" ref="F226" si="5">+C226*E226</f>
        <v>0</v>
      </c>
    </row>
    <row r="227" spans="1:6" ht="15.75" x14ac:dyDescent="0.25">
      <c r="A227" s="14">
        <f>+A225+0.01</f>
        <v>5.0799999999999983</v>
      </c>
      <c r="B227" s="15" t="s">
        <v>169</v>
      </c>
      <c r="C227" s="16"/>
      <c r="D227" s="16"/>
      <c r="E227" s="17"/>
      <c r="F227" s="18">
        <f>SUBTOTAL(9,F228:F228)</f>
        <v>0</v>
      </c>
    </row>
    <row r="228" spans="1:6" ht="15.75" x14ac:dyDescent="0.25">
      <c r="A228" s="19"/>
      <c r="B228" s="2" t="s">
        <v>78</v>
      </c>
      <c r="C228" s="48">
        <v>1</v>
      </c>
      <c r="D228" s="20" t="s">
        <v>26</v>
      </c>
      <c r="E228" s="21"/>
      <c r="F228" s="22">
        <f t="shared" ref="F228" si="6">+C228*E228</f>
        <v>0</v>
      </c>
    </row>
    <row r="229" spans="1:6" ht="15.75" x14ac:dyDescent="0.25">
      <c r="A229" s="14">
        <f>+A227+0.01</f>
        <v>5.0899999999999981</v>
      </c>
      <c r="B229" s="15" t="s">
        <v>143</v>
      </c>
      <c r="C229" s="16"/>
      <c r="D229" s="16"/>
      <c r="E229" s="17"/>
      <c r="F229" s="18">
        <f>SUBTOTAL(9,F230:F231)</f>
        <v>0</v>
      </c>
    </row>
    <row r="230" spans="1:6" ht="15.75" x14ac:dyDescent="0.25">
      <c r="A230" s="19"/>
      <c r="B230" s="2" t="s">
        <v>144</v>
      </c>
      <c r="C230" s="48">
        <v>1</v>
      </c>
      <c r="D230" s="20" t="s">
        <v>26</v>
      </c>
      <c r="E230" s="21"/>
      <c r="F230" s="22">
        <f>+C230*E230</f>
        <v>0</v>
      </c>
    </row>
    <row r="231" spans="1:6" ht="15.75" x14ac:dyDescent="0.25">
      <c r="A231" s="19"/>
      <c r="B231" s="2" t="s">
        <v>145</v>
      </c>
      <c r="C231" s="48">
        <v>1</v>
      </c>
      <c r="D231" s="20" t="s">
        <v>26</v>
      </c>
      <c r="E231" s="21"/>
      <c r="F231" s="22">
        <f>+C231*E231</f>
        <v>0</v>
      </c>
    </row>
    <row r="232" spans="1:6" ht="15.75" x14ac:dyDescent="0.25">
      <c r="A232" s="14">
        <f>+A229+0.01</f>
        <v>5.0999999999999979</v>
      </c>
      <c r="B232" s="15" t="s">
        <v>170</v>
      </c>
      <c r="C232" s="16"/>
      <c r="D232" s="16"/>
      <c r="E232" s="17"/>
      <c r="F232" s="18">
        <f>SUBTOTAL(9,F233:F234)</f>
        <v>0</v>
      </c>
    </row>
    <row r="233" spans="1:6" ht="15.75" x14ac:dyDescent="0.25">
      <c r="A233" s="19"/>
      <c r="B233" s="2" t="s">
        <v>79</v>
      </c>
      <c r="C233" s="48">
        <v>1</v>
      </c>
      <c r="D233" s="20" t="s">
        <v>26</v>
      </c>
      <c r="E233" s="21"/>
      <c r="F233" s="22">
        <f>+C233*E233</f>
        <v>0</v>
      </c>
    </row>
    <row r="234" spans="1:6" ht="15.75" x14ac:dyDescent="0.25">
      <c r="A234" s="19"/>
      <c r="B234" s="2" t="s">
        <v>171</v>
      </c>
      <c r="C234" s="48">
        <v>1</v>
      </c>
      <c r="D234" s="20" t="s">
        <v>26</v>
      </c>
      <c r="E234" s="21"/>
      <c r="F234" s="22">
        <f>+C234*E234</f>
        <v>0</v>
      </c>
    </row>
    <row r="235" spans="1:6" ht="15.75" x14ac:dyDescent="0.25">
      <c r="A235" s="14">
        <f>+A232+0.01</f>
        <v>5.1099999999999977</v>
      </c>
      <c r="B235" s="15" t="s">
        <v>48</v>
      </c>
      <c r="C235" s="16"/>
      <c r="D235" s="16"/>
      <c r="E235" s="17"/>
      <c r="F235" s="18">
        <f>SUBTOTAL(9,F236:F236)</f>
        <v>0</v>
      </c>
    </row>
    <row r="236" spans="1:6" ht="15.75" x14ac:dyDescent="0.25">
      <c r="A236" s="19"/>
      <c r="B236" s="2" t="s">
        <v>49</v>
      </c>
      <c r="C236" s="48">
        <v>1</v>
      </c>
      <c r="D236" s="20" t="s">
        <v>26</v>
      </c>
      <c r="E236" s="21"/>
      <c r="F236" s="22">
        <f>+C236*E236</f>
        <v>0</v>
      </c>
    </row>
    <row r="237" spans="1:6" ht="15.75" x14ac:dyDescent="0.25">
      <c r="A237" s="14">
        <f>+A235+0.01</f>
        <v>5.1199999999999974</v>
      </c>
      <c r="B237" s="15" t="s">
        <v>34</v>
      </c>
      <c r="C237" s="16"/>
      <c r="D237" s="16"/>
      <c r="E237" s="17"/>
      <c r="F237" s="18">
        <f>SUBTOTAL(9,F238:F238)</f>
        <v>0</v>
      </c>
    </row>
    <row r="238" spans="1:6" ht="15.75" x14ac:dyDescent="0.25">
      <c r="A238" s="19"/>
      <c r="B238" s="2" t="s">
        <v>35</v>
      </c>
      <c r="C238" s="48">
        <v>2</v>
      </c>
      <c r="D238" s="20" t="s">
        <v>26</v>
      </c>
      <c r="E238" s="21"/>
      <c r="F238" s="22">
        <f>+C238*E238</f>
        <v>0</v>
      </c>
    </row>
    <row r="239" spans="1:6" ht="15.75" x14ac:dyDescent="0.25">
      <c r="A239" s="14">
        <f>+A237+0.01</f>
        <v>5.1299999999999972</v>
      </c>
      <c r="B239" s="15" t="s">
        <v>2</v>
      </c>
      <c r="C239" s="16"/>
      <c r="D239" s="16"/>
      <c r="E239" s="17"/>
      <c r="F239" s="18">
        <f>SUBTOTAL(9,F240:F242)</f>
        <v>0</v>
      </c>
    </row>
    <row r="240" spans="1:6" ht="15.75" x14ac:dyDescent="0.25">
      <c r="A240" s="19"/>
      <c r="B240" s="2" t="s">
        <v>172</v>
      </c>
      <c r="C240" s="48">
        <v>1</v>
      </c>
      <c r="D240" s="20" t="s">
        <v>26</v>
      </c>
      <c r="E240" s="21"/>
      <c r="F240" s="22">
        <f>+C240*E240</f>
        <v>0</v>
      </c>
    </row>
    <row r="241" spans="1:6" ht="15.75" x14ac:dyDescent="0.25">
      <c r="A241" s="19"/>
      <c r="B241" s="2" t="s">
        <v>173</v>
      </c>
      <c r="C241" s="48">
        <v>1</v>
      </c>
      <c r="D241" s="20" t="s">
        <v>26</v>
      </c>
      <c r="E241" s="21"/>
      <c r="F241" s="22">
        <f t="shared" ref="F241:F242" si="7">+C241*E241</f>
        <v>0</v>
      </c>
    </row>
    <row r="242" spans="1:6" ht="15.75" x14ac:dyDescent="0.25">
      <c r="A242" s="19"/>
      <c r="B242" s="2" t="s">
        <v>70</v>
      </c>
      <c r="C242" s="48">
        <v>1</v>
      </c>
      <c r="D242" s="20" t="s">
        <v>26</v>
      </c>
      <c r="E242" s="21"/>
      <c r="F242" s="22">
        <f t="shared" si="7"/>
        <v>0</v>
      </c>
    </row>
    <row r="243" spans="1:6" ht="15.75" x14ac:dyDescent="0.25">
      <c r="A243" s="14">
        <f>+A239+0.01</f>
        <v>5.139999999999997</v>
      </c>
      <c r="B243" s="15" t="s">
        <v>11</v>
      </c>
      <c r="C243" s="16"/>
      <c r="D243" s="16"/>
      <c r="E243" s="17"/>
      <c r="F243" s="18">
        <f>SUBTOTAL(9,F244:F244)</f>
        <v>0</v>
      </c>
    </row>
    <row r="244" spans="1:6" ht="15.75" x14ac:dyDescent="0.25">
      <c r="A244" s="19"/>
      <c r="B244" s="2" t="s">
        <v>52</v>
      </c>
      <c r="C244" s="48">
        <v>1</v>
      </c>
      <c r="D244" s="20" t="s">
        <v>26</v>
      </c>
      <c r="E244" s="21"/>
      <c r="F244" s="22">
        <f>+C244*E244</f>
        <v>0</v>
      </c>
    </row>
    <row r="245" spans="1:6" ht="15.75" x14ac:dyDescent="0.25">
      <c r="A245" s="14">
        <f>+A243+0.01</f>
        <v>5.1499999999999968</v>
      </c>
      <c r="B245" s="15" t="s">
        <v>53</v>
      </c>
      <c r="C245" s="16"/>
      <c r="D245" s="16"/>
      <c r="E245" s="17"/>
      <c r="F245" s="18">
        <f>SUBTOTAL(9,F246:F246)</f>
        <v>0</v>
      </c>
    </row>
    <row r="246" spans="1:6" ht="15.75" x14ac:dyDescent="0.25">
      <c r="A246" s="19"/>
      <c r="B246" s="2" t="s">
        <v>54</v>
      </c>
      <c r="C246" s="48">
        <v>1</v>
      </c>
      <c r="D246" s="20" t="s">
        <v>26</v>
      </c>
      <c r="E246" s="21"/>
      <c r="F246" s="22">
        <f>+C246*E246</f>
        <v>0</v>
      </c>
    </row>
    <row r="247" spans="1:6" ht="15.75" x14ac:dyDescent="0.25">
      <c r="A247" s="14">
        <f>+A245+0.01</f>
        <v>5.1599999999999966</v>
      </c>
      <c r="B247" s="15" t="s">
        <v>3</v>
      </c>
      <c r="C247" s="16"/>
      <c r="D247" s="16"/>
      <c r="E247" s="17"/>
      <c r="F247" s="18">
        <f>SUBTOTAL(9,F248:F249)</f>
        <v>0</v>
      </c>
    </row>
    <row r="248" spans="1:6" ht="15.75" x14ac:dyDescent="0.25">
      <c r="A248" s="19"/>
      <c r="B248" s="2" t="s">
        <v>3</v>
      </c>
      <c r="C248" s="48">
        <v>1</v>
      </c>
      <c r="D248" s="20" t="s">
        <v>0</v>
      </c>
      <c r="E248" s="21"/>
      <c r="F248" s="22">
        <f>+C248*E248</f>
        <v>0</v>
      </c>
    </row>
    <row r="249" spans="1:6" ht="15.75" x14ac:dyDescent="0.25">
      <c r="A249" s="19"/>
      <c r="B249" s="2" t="s">
        <v>95</v>
      </c>
      <c r="C249" s="48">
        <v>35</v>
      </c>
      <c r="D249" s="20" t="s">
        <v>77</v>
      </c>
      <c r="E249" s="21"/>
      <c r="F249" s="22">
        <f>+C249*E249</f>
        <v>0</v>
      </c>
    </row>
    <row r="250" spans="1:6" ht="15.75" x14ac:dyDescent="0.25">
      <c r="A250" s="14">
        <f>+A247+0.01</f>
        <v>5.1699999999999964</v>
      </c>
      <c r="B250" s="15" t="s">
        <v>56</v>
      </c>
      <c r="C250" s="16"/>
      <c r="D250" s="16"/>
      <c r="E250" s="17"/>
      <c r="F250" s="18">
        <f>SUBTOTAL(9,F251:F251)</f>
        <v>0</v>
      </c>
    </row>
    <row r="251" spans="1:6" ht="15.75" x14ac:dyDescent="0.25">
      <c r="A251" s="19"/>
      <c r="B251" s="2" t="s">
        <v>57</v>
      </c>
      <c r="C251" s="48">
        <v>1</v>
      </c>
      <c r="D251" s="20" t="s">
        <v>26</v>
      </c>
      <c r="E251" s="21"/>
      <c r="F251" s="22">
        <f>+C251*E251</f>
        <v>0</v>
      </c>
    </row>
    <row r="252" spans="1:6" ht="15.75" x14ac:dyDescent="0.25">
      <c r="A252" s="14">
        <f>+A250+0.01</f>
        <v>5.1799999999999962</v>
      </c>
      <c r="B252" s="15" t="s">
        <v>148</v>
      </c>
      <c r="C252" s="16"/>
      <c r="D252" s="16"/>
      <c r="E252" s="17"/>
      <c r="F252" s="18">
        <f>SUBTOTAL(9,F253:F253)</f>
        <v>0</v>
      </c>
    </row>
    <row r="253" spans="1:6" ht="15.75" x14ac:dyDescent="0.25">
      <c r="A253" s="19"/>
      <c r="B253" s="2" t="s">
        <v>148</v>
      </c>
      <c r="C253" s="48">
        <v>1</v>
      </c>
      <c r="D253" s="20" t="s">
        <v>26</v>
      </c>
      <c r="E253" s="21"/>
      <c r="F253" s="22">
        <f>+C253*E253</f>
        <v>0</v>
      </c>
    </row>
    <row r="254" spans="1:6" ht="15.75" x14ac:dyDescent="0.25">
      <c r="A254" s="14">
        <f>+A252+0.01</f>
        <v>5.1899999999999959</v>
      </c>
      <c r="B254" s="15" t="s">
        <v>65</v>
      </c>
      <c r="C254" s="16"/>
      <c r="D254" s="16"/>
      <c r="E254" s="17"/>
      <c r="F254" s="18">
        <f>SUBTOTAL(9,F255:F255)</f>
        <v>0</v>
      </c>
    </row>
    <row r="255" spans="1:6" ht="15.75" x14ac:dyDescent="0.25">
      <c r="A255" s="19"/>
      <c r="B255" s="2" t="s">
        <v>97</v>
      </c>
      <c r="C255" s="48">
        <v>1</v>
      </c>
      <c r="D255" s="20" t="s">
        <v>26</v>
      </c>
      <c r="E255" s="21"/>
      <c r="F255" s="22">
        <f>+C255*E255</f>
        <v>0</v>
      </c>
    </row>
    <row r="256" spans="1:6" ht="15.75" x14ac:dyDescent="0.25">
      <c r="A256" s="14">
        <f>+A254+0.01</f>
        <v>5.1999999999999957</v>
      </c>
      <c r="B256" s="15" t="s">
        <v>105</v>
      </c>
      <c r="C256" s="16"/>
      <c r="D256" s="16"/>
      <c r="E256" s="17"/>
      <c r="F256" s="18">
        <f>SUBTOTAL(9,F257:F257)</f>
        <v>0</v>
      </c>
    </row>
    <row r="257" spans="1:6" ht="15.75" x14ac:dyDescent="0.25">
      <c r="A257" s="19"/>
      <c r="B257" s="2" t="s">
        <v>174</v>
      </c>
      <c r="C257" s="48">
        <v>4.25</v>
      </c>
      <c r="D257" s="20" t="s">
        <v>25</v>
      </c>
      <c r="E257" s="21"/>
      <c r="F257" s="22">
        <f>+C257*E257</f>
        <v>0</v>
      </c>
    </row>
    <row r="258" spans="1:6" ht="15.75" x14ac:dyDescent="0.25">
      <c r="A258" s="19"/>
      <c r="C258" s="20"/>
      <c r="D258" s="20"/>
      <c r="E258" s="21"/>
      <c r="F258" s="54"/>
    </row>
    <row r="259" spans="1:6" ht="15.75" x14ac:dyDescent="0.25">
      <c r="A259" s="19"/>
      <c r="C259" s="20"/>
      <c r="D259" s="20"/>
      <c r="E259" s="21"/>
      <c r="F259" s="54">
        <f>SUBTOTAL(9,F212:F258)</f>
        <v>0</v>
      </c>
    </row>
    <row r="260" spans="1:6" ht="19.5" thickBot="1" x14ac:dyDescent="0.35">
      <c r="A260" s="6">
        <f>+A210+1</f>
        <v>6</v>
      </c>
      <c r="B260" s="7" t="s">
        <v>230</v>
      </c>
      <c r="C260" s="49">
        <v>60</v>
      </c>
      <c r="D260" s="31"/>
      <c r="E260" s="32"/>
      <c r="F260" s="32"/>
    </row>
    <row r="261" spans="1:6" ht="15.75" thickBot="1" x14ac:dyDescent="0.3">
      <c r="A261" s="10" t="s">
        <v>15</v>
      </c>
      <c r="B261" s="11" t="s">
        <v>16</v>
      </c>
      <c r="C261" s="12" t="s">
        <v>17</v>
      </c>
      <c r="D261" s="11" t="s">
        <v>18</v>
      </c>
      <c r="E261" s="13" t="s">
        <v>19</v>
      </c>
      <c r="F261" s="12" t="s">
        <v>20</v>
      </c>
    </row>
    <row r="262" spans="1:6" ht="15.75" x14ac:dyDescent="0.25">
      <c r="A262" s="14">
        <f>A260+0.01</f>
        <v>6.01</v>
      </c>
      <c r="B262" s="15" t="s">
        <v>100</v>
      </c>
      <c r="C262" s="16"/>
      <c r="D262" s="16"/>
      <c r="E262" s="17"/>
      <c r="F262" s="18">
        <f>SUBTOTAL(9,F263:F264)</f>
        <v>0</v>
      </c>
    </row>
    <row r="263" spans="1:6" ht="15.75" x14ac:dyDescent="0.25">
      <c r="A263" s="19"/>
      <c r="B263" s="2" t="s">
        <v>21</v>
      </c>
      <c r="C263" s="48">
        <v>120.33</v>
      </c>
      <c r="D263" s="20" t="s">
        <v>77</v>
      </c>
      <c r="E263" s="21"/>
      <c r="F263" s="22">
        <f>+C263*E263</f>
        <v>0</v>
      </c>
    </row>
    <row r="264" spans="1:6" ht="15.75" x14ac:dyDescent="0.25">
      <c r="A264" s="19"/>
      <c r="B264" s="2" t="s">
        <v>23</v>
      </c>
      <c r="C264" s="48">
        <v>53.1</v>
      </c>
      <c r="D264" s="20" t="s">
        <v>77</v>
      </c>
      <c r="E264" s="21"/>
      <c r="F264" s="22">
        <f>+C264*E264</f>
        <v>0</v>
      </c>
    </row>
    <row r="265" spans="1:6" ht="15.75" x14ac:dyDescent="0.25">
      <c r="A265" s="14">
        <f>+A262+0.01</f>
        <v>6.02</v>
      </c>
      <c r="B265" s="15" t="s">
        <v>101</v>
      </c>
      <c r="C265" s="16"/>
      <c r="D265" s="16"/>
      <c r="E265" s="17"/>
      <c r="F265" s="18">
        <f>SUBTOTAL(9,F266:F268)</f>
        <v>0</v>
      </c>
    </row>
    <row r="266" spans="1:6" ht="15.75" x14ac:dyDescent="0.25">
      <c r="A266" s="19"/>
      <c r="B266" s="2" t="s">
        <v>21</v>
      </c>
      <c r="C266" s="48">
        <v>107.01</v>
      </c>
      <c r="D266" s="20" t="s">
        <v>77</v>
      </c>
      <c r="E266" s="21"/>
      <c r="F266" s="22">
        <f>+C266*E266</f>
        <v>0</v>
      </c>
    </row>
    <row r="267" spans="1:6" ht="15.75" x14ac:dyDescent="0.25">
      <c r="A267" s="19"/>
      <c r="B267" s="2" t="s">
        <v>43</v>
      </c>
      <c r="C267" s="48">
        <v>4</v>
      </c>
      <c r="D267" s="20" t="s">
        <v>26</v>
      </c>
      <c r="E267" s="21"/>
      <c r="F267" s="22">
        <f>+C267*E267</f>
        <v>0</v>
      </c>
    </row>
    <row r="268" spans="1:6" ht="15.75" x14ac:dyDescent="0.25">
      <c r="A268" s="19"/>
      <c r="B268" s="2" t="s">
        <v>24</v>
      </c>
      <c r="C268" s="48">
        <v>15</v>
      </c>
      <c r="D268" s="20" t="s">
        <v>25</v>
      </c>
      <c r="E268" s="21"/>
      <c r="F268" s="22">
        <f>+C268*E268</f>
        <v>0</v>
      </c>
    </row>
    <row r="269" spans="1:6" ht="15.75" x14ac:dyDescent="0.25">
      <c r="A269" s="14">
        <f>+A265+0.01</f>
        <v>6.0299999999999994</v>
      </c>
      <c r="B269" s="15" t="s">
        <v>102</v>
      </c>
      <c r="C269" s="16"/>
      <c r="D269" s="16"/>
      <c r="E269" s="17"/>
      <c r="F269" s="18">
        <f>SUBTOTAL(9,F270:F272)</f>
        <v>0</v>
      </c>
    </row>
    <row r="270" spans="1:6" ht="15.75" x14ac:dyDescent="0.25">
      <c r="A270" s="19"/>
      <c r="B270" s="2" t="s">
        <v>118</v>
      </c>
      <c r="C270" s="48">
        <v>6</v>
      </c>
      <c r="D270" s="20" t="s">
        <v>26</v>
      </c>
      <c r="E270" s="21"/>
      <c r="F270" s="22">
        <f>+C270*E270</f>
        <v>0</v>
      </c>
    </row>
    <row r="271" spans="1:6" ht="15.75" x14ac:dyDescent="0.25">
      <c r="A271" s="19"/>
      <c r="B271" s="2" t="s">
        <v>42</v>
      </c>
      <c r="C271" s="48">
        <v>30</v>
      </c>
      <c r="D271" s="20" t="s">
        <v>25</v>
      </c>
      <c r="E271" s="21"/>
      <c r="F271" s="22">
        <f>+C271*E271</f>
        <v>0</v>
      </c>
    </row>
    <row r="272" spans="1:6" ht="15.75" x14ac:dyDescent="0.25">
      <c r="A272" s="19"/>
      <c r="B272" s="2" t="s">
        <v>27</v>
      </c>
      <c r="C272" s="48">
        <v>3</v>
      </c>
      <c r="D272" s="20" t="s">
        <v>25</v>
      </c>
      <c r="E272" s="21"/>
      <c r="F272" s="22">
        <f>+C272*E272</f>
        <v>0</v>
      </c>
    </row>
    <row r="273" spans="1:6" ht="15.75" x14ac:dyDescent="0.25">
      <c r="A273" s="14">
        <f>+A269+0.01</f>
        <v>6.0399999999999991</v>
      </c>
      <c r="B273" s="15" t="s">
        <v>107</v>
      </c>
      <c r="C273" s="16"/>
      <c r="D273" s="16"/>
      <c r="E273" s="17"/>
      <c r="F273" s="18">
        <f>SUBTOTAL(9,F274:F276)</f>
        <v>0</v>
      </c>
    </row>
    <row r="274" spans="1:6" ht="15.75" x14ac:dyDescent="0.25">
      <c r="A274" s="19"/>
      <c r="B274" s="2" t="s">
        <v>28</v>
      </c>
      <c r="C274" s="48">
        <v>1</v>
      </c>
      <c r="D274" s="20" t="s">
        <v>26</v>
      </c>
      <c r="E274" s="21"/>
      <c r="F274" s="22">
        <f>+C274*E274</f>
        <v>0</v>
      </c>
    </row>
    <row r="275" spans="1:6" ht="15.75" x14ac:dyDescent="0.25">
      <c r="A275" s="19"/>
      <c r="B275" s="2" t="s">
        <v>81</v>
      </c>
      <c r="C275" s="48">
        <v>1</v>
      </c>
      <c r="D275" s="20" t="s">
        <v>26</v>
      </c>
      <c r="E275" s="21"/>
      <c r="F275" s="22">
        <f>+C275*E275</f>
        <v>0</v>
      </c>
    </row>
    <row r="276" spans="1:6" ht="15.75" x14ac:dyDescent="0.25">
      <c r="A276" s="19"/>
      <c r="B276" s="2" t="s">
        <v>76</v>
      </c>
      <c r="C276" s="48">
        <v>1.24</v>
      </c>
      <c r="D276" s="20" t="s">
        <v>26</v>
      </c>
      <c r="E276" s="21"/>
      <c r="F276" s="22">
        <f>+C276*E276</f>
        <v>0</v>
      </c>
    </row>
    <row r="277" spans="1:6" ht="15.75" x14ac:dyDescent="0.25">
      <c r="A277" s="14">
        <f>+A273+0.01</f>
        <v>6.0499999999999989</v>
      </c>
      <c r="B277" s="15" t="s">
        <v>113</v>
      </c>
      <c r="C277" s="16"/>
      <c r="D277" s="16"/>
      <c r="E277" s="17"/>
      <c r="F277" s="18">
        <f>SUBTOTAL(9,F278)</f>
        <v>0</v>
      </c>
    </row>
    <row r="278" spans="1:6" ht="15.75" x14ac:dyDescent="0.25">
      <c r="A278" s="19"/>
      <c r="B278" s="2" t="s">
        <v>175</v>
      </c>
      <c r="C278" s="48">
        <v>19</v>
      </c>
      <c r="D278" s="20" t="s">
        <v>77</v>
      </c>
      <c r="E278" s="21"/>
      <c r="F278" s="22">
        <f t="shared" ref="F278" si="8">+C278*E278</f>
        <v>0</v>
      </c>
    </row>
    <row r="279" spans="1:6" ht="15.75" x14ac:dyDescent="0.25">
      <c r="A279" s="14">
        <f>+A277+0.01</f>
        <v>6.0599999999999987</v>
      </c>
      <c r="B279" s="15" t="s">
        <v>114</v>
      </c>
      <c r="C279" s="16"/>
      <c r="D279" s="16"/>
      <c r="E279" s="17"/>
      <c r="F279" s="18">
        <f>SUBTOTAL(9,F280:F280)</f>
        <v>0</v>
      </c>
    </row>
    <row r="280" spans="1:6" ht="15.75" x14ac:dyDescent="0.25">
      <c r="A280" s="19"/>
      <c r="B280" s="2" t="s">
        <v>31</v>
      </c>
      <c r="C280" s="48">
        <v>80</v>
      </c>
      <c r="D280" s="20" t="s">
        <v>77</v>
      </c>
      <c r="E280" s="21"/>
      <c r="F280" s="22">
        <f t="shared" ref="F280" si="9">C280*E280</f>
        <v>0</v>
      </c>
    </row>
    <row r="281" spans="1:6" ht="15.75" x14ac:dyDescent="0.25">
      <c r="A281" s="14">
        <f>+A279+0.01</f>
        <v>6.0699999999999985</v>
      </c>
      <c r="B281" s="15" t="s">
        <v>169</v>
      </c>
      <c r="C281" s="16"/>
      <c r="D281" s="16"/>
      <c r="E281" s="17"/>
      <c r="F281" s="18">
        <f>SUBTOTAL(9,F282:F284)</f>
        <v>0</v>
      </c>
    </row>
    <row r="282" spans="1:6" ht="15.75" x14ac:dyDescent="0.25">
      <c r="A282" s="19"/>
      <c r="B282" s="2" t="s">
        <v>123</v>
      </c>
      <c r="C282" s="48">
        <v>1</v>
      </c>
      <c r="D282" s="20" t="s">
        <v>26</v>
      </c>
      <c r="E282" s="21"/>
      <c r="F282" s="22">
        <f t="shared" ref="F282:F284" si="10">+C282*E282</f>
        <v>0</v>
      </c>
    </row>
    <row r="283" spans="1:6" ht="15.75" x14ac:dyDescent="0.25">
      <c r="A283" s="19"/>
      <c r="B283" s="2" t="s">
        <v>176</v>
      </c>
      <c r="C283" s="48">
        <v>1</v>
      </c>
      <c r="D283" s="20" t="s">
        <v>26</v>
      </c>
      <c r="E283" s="21"/>
      <c r="F283" s="22">
        <f t="shared" si="10"/>
        <v>0</v>
      </c>
    </row>
    <row r="284" spans="1:6" ht="15.75" x14ac:dyDescent="0.25">
      <c r="A284" s="19"/>
      <c r="B284" s="2" t="s">
        <v>177</v>
      </c>
      <c r="C284" s="48">
        <v>1</v>
      </c>
      <c r="D284" s="20" t="s">
        <v>26</v>
      </c>
      <c r="E284" s="21"/>
      <c r="F284" s="22">
        <f t="shared" si="10"/>
        <v>0</v>
      </c>
    </row>
    <row r="285" spans="1:6" ht="15.75" x14ac:dyDescent="0.25">
      <c r="A285" s="14">
        <f>+A281+0.01</f>
        <v>6.0799999999999983</v>
      </c>
      <c r="B285" s="15" t="s">
        <v>104</v>
      </c>
      <c r="C285" s="16"/>
      <c r="D285" s="16"/>
      <c r="E285" s="17"/>
      <c r="F285" s="18">
        <f>SUBTOTAL(9,F286:F286)</f>
        <v>0</v>
      </c>
    </row>
    <row r="286" spans="1:6" ht="15.75" x14ac:dyDescent="0.25">
      <c r="A286" s="19"/>
      <c r="B286" s="2" t="s">
        <v>33</v>
      </c>
      <c r="C286" s="48">
        <v>1</v>
      </c>
      <c r="D286" s="20" t="s">
        <v>26</v>
      </c>
      <c r="E286" s="21"/>
      <c r="F286" s="22">
        <f>+C286*E286</f>
        <v>0</v>
      </c>
    </row>
    <row r="287" spans="1:6" ht="15.75" x14ac:dyDescent="0.25">
      <c r="A287" s="14">
        <f>+A285+0.01</f>
        <v>6.0899999999999981</v>
      </c>
      <c r="B287" s="15" t="s">
        <v>147</v>
      </c>
      <c r="C287" s="16"/>
      <c r="D287" s="16"/>
      <c r="E287" s="17"/>
      <c r="F287" s="18">
        <f>SUBTOTAL(9,F288:F288)</f>
        <v>0</v>
      </c>
    </row>
    <row r="288" spans="1:6" ht="15.75" x14ac:dyDescent="0.25">
      <c r="A288" s="19"/>
      <c r="B288" s="2" t="s">
        <v>165</v>
      </c>
      <c r="C288" s="48">
        <v>5</v>
      </c>
      <c r="D288" s="20" t="s">
        <v>26</v>
      </c>
      <c r="E288" s="21"/>
      <c r="F288" s="22">
        <f>+C288*E288</f>
        <v>0</v>
      </c>
    </row>
    <row r="289" spans="1:6" ht="15.75" x14ac:dyDescent="0.25">
      <c r="A289" s="14">
        <f>+A287+0.01</f>
        <v>6.0999999999999979</v>
      </c>
      <c r="B289" s="15" t="s">
        <v>108</v>
      </c>
      <c r="C289" s="16"/>
      <c r="D289" s="16"/>
      <c r="E289" s="17"/>
      <c r="F289" s="18">
        <f>SUBTOTAL(9,F290:F291)</f>
        <v>0</v>
      </c>
    </row>
    <row r="290" spans="1:6" ht="15.75" x14ac:dyDescent="0.25">
      <c r="A290" s="19"/>
      <c r="B290" s="2" t="s">
        <v>142</v>
      </c>
      <c r="C290" s="48">
        <v>1</v>
      </c>
      <c r="D290" s="20" t="s">
        <v>26</v>
      </c>
      <c r="E290" s="21"/>
      <c r="F290" s="22">
        <f>+C290*E290</f>
        <v>0</v>
      </c>
    </row>
    <row r="291" spans="1:6" ht="15.75" x14ac:dyDescent="0.25">
      <c r="A291" s="19"/>
      <c r="B291" s="2" t="s">
        <v>178</v>
      </c>
      <c r="C291" s="48">
        <v>1</v>
      </c>
      <c r="D291" s="20" t="s">
        <v>26</v>
      </c>
      <c r="E291" s="21"/>
      <c r="F291" s="22">
        <f>+C291*E291</f>
        <v>0</v>
      </c>
    </row>
    <row r="292" spans="1:6" ht="15.75" x14ac:dyDescent="0.25">
      <c r="A292" s="14">
        <f>+A289+0.01</f>
        <v>6.1099999999999977</v>
      </c>
      <c r="B292" s="15" t="s">
        <v>48</v>
      </c>
      <c r="C292" s="16"/>
      <c r="D292" s="16"/>
      <c r="E292" s="17"/>
      <c r="F292" s="18">
        <f>SUBTOTAL(9,F293:F293)</f>
        <v>0</v>
      </c>
    </row>
    <row r="293" spans="1:6" ht="15.75" x14ac:dyDescent="0.25">
      <c r="A293" s="19"/>
      <c r="B293" s="2" t="s">
        <v>90</v>
      </c>
      <c r="C293" s="48">
        <v>1</v>
      </c>
      <c r="D293" s="20" t="s">
        <v>26</v>
      </c>
      <c r="E293" s="21"/>
      <c r="F293" s="22">
        <f>+C293*E293</f>
        <v>0</v>
      </c>
    </row>
    <row r="294" spans="1:6" ht="15.75" x14ac:dyDescent="0.25">
      <c r="A294" s="14">
        <f>+A292+0.01</f>
        <v>6.1199999999999974</v>
      </c>
      <c r="B294" s="15" t="s">
        <v>34</v>
      </c>
      <c r="C294" s="16"/>
      <c r="D294" s="16"/>
      <c r="E294" s="17"/>
      <c r="F294" s="18">
        <f>SUBTOTAL(9,F295:F295)</f>
        <v>0</v>
      </c>
    </row>
    <row r="295" spans="1:6" ht="15.75" x14ac:dyDescent="0.25">
      <c r="A295" s="19"/>
      <c r="B295" s="2" t="s">
        <v>179</v>
      </c>
      <c r="C295" s="48">
        <v>6</v>
      </c>
      <c r="D295" s="20" t="s">
        <v>26</v>
      </c>
      <c r="E295" s="21"/>
      <c r="F295" s="22">
        <f>+C295*E295</f>
        <v>0</v>
      </c>
    </row>
    <row r="296" spans="1:6" ht="15.75" x14ac:dyDescent="0.25">
      <c r="A296" s="14">
        <f>+A294+0.01</f>
        <v>6.1299999999999972</v>
      </c>
      <c r="B296" s="15" t="s">
        <v>1</v>
      </c>
      <c r="C296" s="16"/>
      <c r="D296" s="16"/>
      <c r="E296" s="17"/>
      <c r="F296" s="18">
        <f>SUBTOTAL(9,F297:F297)</f>
        <v>0</v>
      </c>
    </row>
    <row r="297" spans="1:6" ht="15.75" x14ac:dyDescent="0.25">
      <c r="A297" s="19"/>
      <c r="B297" s="2" t="s">
        <v>180</v>
      </c>
      <c r="C297" s="48">
        <v>4</v>
      </c>
      <c r="D297" s="20" t="s">
        <v>26</v>
      </c>
      <c r="E297" s="21"/>
      <c r="F297" s="22">
        <f>+C297*E297</f>
        <v>0</v>
      </c>
    </row>
    <row r="298" spans="1:6" ht="15.75" x14ac:dyDescent="0.25">
      <c r="A298" s="14">
        <f>+A296+0.01</f>
        <v>6.139999999999997</v>
      </c>
      <c r="B298" s="15" t="s">
        <v>2</v>
      </c>
      <c r="C298" s="16"/>
      <c r="D298" s="16"/>
      <c r="E298" s="17"/>
      <c r="F298" s="18">
        <f>SUBTOTAL(9,F299:F300)</f>
        <v>0</v>
      </c>
    </row>
    <row r="299" spans="1:6" ht="15.75" x14ac:dyDescent="0.25">
      <c r="A299" s="19"/>
      <c r="B299" s="2" t="s">
        <v>181</v>
      </c>
      <c r="C299" s="48">
        <v>3</v>
      </c>
      <c r="D299" s="20" t="s">
        <v>26</v>
      </c>
      <c r="E299" s="21"/>
      <c r="F299" s="22">
        <f t="shared" ref="F299:F300" si="11">+C299*E299</f>
        <v>0</v>
      </c>
    </row>
    <row r="300" spans="1:6" ht="15.75" x14ac:dyDescent="0.25">
      <c r="A300" s="19"/>
      <c r="B300" s="2" t="s">
        <v>70</v>
      </c>
      <c r="C300" s="48">
        <v>1</v>
      </c>
      <c r="D300" s="20" t="s">
        <v>26</v>
      </c>
      <c r="E300" s="21"/>
      <c r="F300" s="22">
        <f t="shared" si="11"/>
        <v>0</v>
      </c>
    </row>
    <row r="301" spans="1:6" ht="15.75" x14ac:dyDescent="0.25">
      <c r="A301" s="14">
        <f>+A298+0.01</f>
        <v>6.1499999999999968</v>
      </c>
      <c r="B301" s="15" t="s">
        <v>12</v>
      </c>
      <c r="C301" s="16"/>
      <c r="D301" s="16"/>
      <c r="E301" s="17"/>
      <c r="F301" s="18">
        <f>SUBTOTAL(9,F302:F305)</f>
        <v>0</v>
      </c>
    </row>
    <row r="302" spans="1:6" ht="15.75" x14ac:dyDescent="0.25">
      <c r="A302" s="19"/>
      <c r="B302" s="2" t="s">
        <v>162</v>
      </c>
      <c r="C302" s="48">
        <v>4</v>
      </c>
      <c r="D302" s="20" t="s">
        <v>26</v>
      </c>
      <c r="E302" s="21"/>
      <c r="F302" s="22">
        <f>+C302*E302</f>
        <v>0</v>
      </c>
    </row>
    <row r="303" spans="1:6" ht="15.75" x14ac:dyDescent="0.25">
      <c r="A303" s="19"/>
      <c r="B303" s="2" t="s">
        <v>126</v>
      </c>
      <c r="C303" s="48">
        <v>1</v>
      </c>
      <c r="D303" s="20" t="s">
        <v>26</v>
      </c>
      <c r="E303" s="21"/>
      <c r="F303" s="22">
        <f t="shared" ref="F303:F304" si="12">+C303*E303</f>
        <v>0</v>
      </c>
    </row>
    <row r="304" spans="1:6" ht="15.75" x14ac:dyDescent="0.25">
      <c r="A304" s="19"/>
      <c r="B304" s="2" t="s">
        <v>182</v>
      </c>
      <c r="C304" s="48">
        <v>2</v>
      </c>
      <c r="D304" s="20" t="s">
        <v>26</v>
      </c>
      <c r="E304" s="21"/>
      <c r="F304" s="22">
        <f t="shared" si="12"/>
        <v>0</v>
      </c>
    </row>
    <row r="305" spans="1:6" ht="15.75" x14ac:dyDescent="0.25">
      <c r="A305" s="19"/>
      <c r="B305" s="2" t="s">
        <v>141</v>
      </c>
      <c r="C305" s="48">
        <v>3</v>
      </c>
      <c r="D305" s="20" t="s">
        <v>26</v>
      </c>
      <c r="E305" s="21"/>
      <c r="F305" s="22">
        <f>+C305*E305</f>
        <v>0</v>
      </c>
    </row>
    <row r="306" spans="1:6" ht="15.75" x14ac:dyDescent="0.25">
      <c r="A306" s="14">
        <f>+A301+0.01</f>
        <v>6.1599999999999966</v>
      </c>
      <c r="B306" s="15" t="s">
        <v>53</v>
      </c>
      <c r="C306" s="16"/>
      <c r="D306" s="16"/>
      <c r="E306" s="17"/>
      <c r="F306" s="18">
        <f>SUBTOTAL(9,F307:F307)</f>
        <v>0</v>
      </c>
    </row>
    <row r="307" spans="1:6" ht="15.75" x14ac:dyDescent="0.25">
      <c r="A307" s="19"/>
      <c r="B307" s="2" t="s">
        <v>54</v>
      </c>
      <c r="C307" s="48">
        <v>1</v>
      </c>
      <c r="D307" s="20" t="s">
        <v>26</v>
      </c>
      <c r="E307" s="21"/>
      <c r="F307" s="22">
        <f>+C307*E307</f>
        <v>0</v>
      </c>
    </row>
    <row r="308" spans="1:6" ht="15.75" x14ac:dyDescent="0.25">
      <c r="A308" s="14">
        <f>+A306+0.01</f>
        <v>6.1699999999999964</v>
      </c>
      <c r="B308" s="15" t="s">
        <v>3</v>
      </c>
      <c r="C308" s="16"/>
      <c r="D308" s="16"/>
      <c r="E308" s="17"/>
      <c r="F308" s="18">
        <f>SUBTOTAL(9,F309:F309)</f>
        <v>0</v>
      </c>
    </row>
    <row r="309" spans="1:6" ht="15.75" x14ac:dyDescent="0.25">
      <c r="A309" s="19"/>
      <c r="B309" s="2" t="s">
        <v>3</v>
      </c>
      <c r="C309" s="48">
        <v>1</v>
      </c>
      <c r="D309" s="20" t="s">
        <v>0</v>
      </c>
      <c r="E309" s="21"/>
      <c r="F309" s="22">
        <f>+C309*E309</f>
        <v>0</v>
      </c>
    </row>
    <row r="310" spans="1:6" ht="15.75" x14ac:dyDescent="0.25">
      <c r="A310" s="14">
        <f>+A308+0.01</f>
        <v>6.1799999999999962</v>
      </c>
      <c r="B310" s="15" t="s">
        <v>56</v>
      </c>
      <c r="C310" s="16"/>
      <c r="D310" s="16"/>
      <c r="E310" s="17"/>
      <c r="F310" s="18">
        <f>SUBTOTAL(9,F311:F311)</f>
        <v>0</v>
      </c>
    </row>
    <row r="311" spans="1:6" ht="15.75" x14ac:dyDescent="0.25">
      <c r="A311" s="19"/>
      <c r="B311" s="2" t="s">
        <v>57</v>
      </c>
      <c r="C311" s="48">
        <v>1</v>
      </c>
      <c r="D311" s="20" t="s">
        <v>26</v>
      </c>
      <c r="E311" s="21"/>
      <c r="F311" s="22">
        <f>+C311*E311</f>
        <v>0</v>
      </c>
    </row>
    <row r="312" spans="1:6" ht="15.75" x14ac:dyDescent="0.25">
      <c r="A312" s="14">
        <f>+A310+0.01</f>
        <v>6.1899999999999959</v>
      </c>
      <c r="B312" s="15" t="s">
        <v>40</v>
      </c>
      <c r="C312" s="16"/>
      <c r="D312" s="16"/>
      <c r="E312" s="17"/>
      <c r="F312" s="18">
        <f>SUBTOTAL(9,F313:F313)</f>
        <v>0</v>
      </c>
    </row>
    <row r="313" spans="1:6" ht="15.75" x14ac:dyDescent="0.25">
      <c r="A313" s="19"/>
      <c r="B313" s="2" t="s">
        <v>41</v>
      </c>
      <c r="C313" s="48">
        <v>2</v>
      </c>
      <c r="D313" s="20" t="s">
        <v>26</v>
      </c>
      <c r="E313" s="21"/>
      <c r="F313" s="22">
        <f>+C313*E313</f>
        <v>0</v>
      </c>
    </row>
    <row r="314" spans="1:6" ht="15.75" x14ac:dyDescent="0.25">
      <c r="A314" s="14">
        <f>+A312+0.01</f>
        <v>6.1999999999999957</v>
      </c>
      <c r="B314" s="15" t="s">
        <v>58</v>
      </c>
      <c r="C314" s="16"/>
      <c r="D314" s="16"/>
      <c r="E314" s="17"/>
      <c r="F314" s="18">
        <f>SUBTOTAL(9,F315:F315)</f>
        <v>0</v>
      </c>
    </row>
    <row r="315" spans="1:6" ht="15.75" x14ac:dyDescent="0.25">
      <c r="A315" s="19"/>
      <c r="B315" s="2" t="s">
        <v>98</v>
      </c>
      <c r="C315" s="48">
        <v>1</v>
      </c>
      <c r="D315" s="20" t="s">
        <v>26</v>
      </c>
      <c r="E315" s="21"/>
      <c r="F315" s="22">
        <f>+C315*E315</f>
        <v>0</v>
      </c>
    </row>
    <row r="316" spans="1:6" ht="15.75" x14ac:dyDescent="0.25">
      <c r="A316" s="14">
        <f>+A314+0.01</f>
        <v>6.2099999999999955</v>
      </c>
      <c r="B316" s="15" t="s">
        <v>60</v>
      </c>
      <c r="C316" s="16"/>
      <c r="D316" s="16"/>
      <c r="E316" s="17"/>
      <c r="F316" s="18">
        <f>SUBTOTAL(9,F317:F317)</f>
        <v>0</v>
      </c>
    </row>
    <row r="317" spans="1:6" ht="15.75" x14ac:dyDescent="0.25">
      <c r="A317" s="19"/>
      <c r="B317" s="2" t="s">
        <v>63</v>
      </c>
      <c r="C317" s="48">
        <v>1</v>
      </c>
      <c r="D317" s="20" t="s">
        <v>26</v>
      </c>
      <c r="E317" s="21"/>
      <c r="F317" s="22">
        <f>+C317*E317</f>
        <v>0</v>
      </c>
    </row>
    <row r="318" spans="1:6" ht="15.75" x14ac:dyDescent="0.25">
      <c r="A318" s="14">
        <f>+A316+0.01</f>
        <v>6.2199999999999953</v>
      </c>
      <c r="B318" s="15" t="s">
        <v>65</v>
      </c>
      <c r="C318" s="16"/>
      <c r="D318" s="16"/>
      <c r="E318" s="17"/>
      <c r="F318" s="18">
        <f>SUBTOTAL(9,F319:F319)</f>
        <v>0</v>
      </c>
    </row>
    <row r="319" spans="1:6" ht="15.75" x14ac:dyDescent="0.25">
      <c r="A319" s="19"/>
      <c r="B319" s="2" t="s">
        <v>99</v>
      </c>
      <c r="C319" s="48">
        <v>1</v>
      </c>
      <c r="D319" s="20" t="s">
        <v>26</v>
      </c>
      <c r="E319" s="21"/>
      <c r="F319" s="22">
        <f>+C319*E319</f>
        <v>0</v>
      </c>
    </row>
    <row r="320" spans="1:6" ht="15.75" x14ac:dyDescent="0.25">
      <c r="A320" s="14">
        <f>+A318+0.01</f>
        <v>6.2299999999999951</v>
      </c>
      <c r="B320" s="15" t="s">
        <v>13</v>
      </c>
      <c r="C320" s="16"/>
      <c r="D320" s="16"/>
      <c r="E320" s="17"/>
      <c r="F320" s="18">
        <f>SUBTOTAL(9,F321:F321)</f>
        <v>0</v>
      </c>
    </row>
    <row r="321" spans="1:6" ht="15.75" x14ac:dyDescent="0.25">
      <c r="A321" s="19"/>
      <c r="B321" s="2" t="s">
        <v>59</v>
      </c>
      <c r="C321" s="48">
        <v>4</v>
      </c>
      <c r="D321" s="20" t="s">
        <v>26</v>
      </c>
      <c r="E321" s="21"/>
      <c r="F321" s="22">
        <f>+C321*E321</f>
        <v>0</v>
      </c>
    </row>
    <row r="322" spans="1:6" ht="15.75" x14ac:dyDescent="0.25">
      <c r="A322" s="14">
        <f>+A320+0.01</f>
        <v>6.2399999999999949</v>
      </c>
      <c r="B322" s="15" t="s">
        <v>105</v>
      </c>
      <c r="C322" s="16"/>
      <c r="D322" s="16"/>
      <c r="E322" s="17"/>
      <c r="F322" s="18">
        <f>SUBTOTAL(9,F323:F323)</f>
        <v>0</v>
      </c>
    </row>
    <row r="323" spans="1:6" ht="15.75" x14ac:dyDescent="0.25">
      <c r="A323" s="19"/>
      <c r="B323" s="2" t="s">
        <v>106</v>
      </c>
      <c r="C323" s="48">
        <v>6.7</v>
      </c>
      <c r="D323" s="20" t="s">
        <v>25</v>
      </c>
      <c r="E323" s="21"/>
      <c r="F323" s="22">
        <f>+C323*E323</f>
        <v>0</v>
      </c>
    </row>
    <row r="324" spans="1:6" ht="15.75" x14ac:dyDescent="0.25">
      <c r="A324" s="19"/>
      <c r="C324" s="20"/>
      <c r="D324" s="20"/>
      <c r="E324" s="21"/>
      <c r="F324" s="54"/>
    </row>
    <row r="325" spans="1:6" ht="15.75" x14ac:dyDescent="0.25">
      <c r="A325" s="19"/>
      <c r="C325" s="20"/>
      <c r="D325" s="20"/>
      <c r="E325" s="21"/>
      <c r="F325" s="54">
        <f>SUBTOTAL(9,F262:F324)</f>
        <v>0</v>
      </c>
    </row>
    <row r="326" spans="1:6" ht="19.5" thickBot="1" x14ac:dyDescent="0.35">
      <c r="A326" s="6">
        <f>+A260+1</f>
        <v>7</v>
      </c>
      <c r="B326" s="7" t="s">
        <v>231</v>
      </c>
      <c r="C326" s="49">
        <v>56.87</v>
      </c>
      <c r="D326" s="31"/>
      <c r="E326" s="32"/>
      <c r="F326" s="32"/>
    </row>
    <row r="327" spans="1:6" ht="15.75" thickBot="1" x14ac:dyDescent="0.3">
      <c r="A327" s="10" t="s">
        <v>15</v>
      </c>
      <c r="B327" s="11" t="s">
        <v>16</v>
      </c>
      <c r="C327" s="12" t="s">
        <v>17</v>
      </c>
      <c r="D327" s="11" t="s">
        <v>18</v>
      </c>
      <c r="E327" s="13" t="s">
        <v>19</v>
      </c>
      <c r="F327" s="12" t="s">
        <v>20</v>
      </c>
    </row>
    <row r="328" spans="1:6" ht="15.75" x14ac:dyDescent="0.25">
      <c r="A328" s="14">
        <f>A326+0.01</f>
        <v>7.01</v>
      </c>
      <c r="B328" s="15" t="s">
        <v>100</v>
      </c>
      <c r="C328" s="16"/>
      <c r="D328" s="16"/>
      <c r="E328" s="17"/>
      <c r="F328" s="18">
        <f>SUBTOTAL(9,F329:F330)</f>
        <v>0</v>
      </c>
    </row>
    <row r="329" spans="1:6" ht="15.75" x14ac:dyDescent="0.25">
      <c r="A329" s="19"/>
      <c r="B329" s="2" t="s">
        <v>21</v>
      </c>
      <c r="C329" s="48">
        <v>125.86</v>
      </c>
      <c r="D329" s="20" t="s">
        <v>77</v>
      </c>
      <c r="E329" s="21"/>
      <c r="F329" s="22">
        <f>+C329*E329</f>
        <v>0</v>
      </c>
    </row>
    <row r="330" spans="1:6" ht="15.75" x14ac:dyDescent="0.25">
      <c r="A330" s="19"/>
      <c r="B330" s="2" t="s">
        <v>187</v>
      </c>
      <c r="C330" s="48">
        <v>1</v>
      </c>
      <c r="D330" s="20" t="s">
        <v>77</v>
      </c>
      <c r="E330" s="21"/>
      <c r="F330" s="22">
        <f>+C330*E330</f>
        <v>0</v>
      </c>
    </row>
    <row r="331" spans="1:6" ht="15.75" x14ac:dyDescent="0.25">
      <c r="A331" s="14">
        <f>+A328+0.01</f>
        <v>7.02</v>
      </c>
      <c r="B331" s="15" t="s">
        <v>101</v>
      </c>
      <c r="C331" s="16"/>
      <c r="D331" s="16"/>
      <c r="E331" s="17"/>
      <c r="F331" s="18">
        <f>SUBTOTAL(9,F332:F333)</f>
        <v>0</v>
      </c>
    </row>
    <row r="332" spans="1:6" ht="15.75" x14ac:dyDescent="0.25">
      <c r="A332" s="19"/>
      <c r="B332" s="2" t="s">
        <v>21</v>
      </c>
      <c r="C332" s="48">
        <v>1</v>
      </c>
      <c r="D332" s="20" t="s">
        <v>77</v>
      </c>
      <c r="E332" s="21"/>
      <c r="F332" s="22">
        <f>+C332*E332</f>
        <v>0</v>
      </c>
    </row>
    <row r="333" spans="1:6" ht="15.75" x14ac:dyDescent="0.25">
      <c r="A333" s="19"/>
      <c r="B333" s="2" t="s">
        <v>24</v>
      </c>
      <c r="C333" s="48">
        <v>15</v>
      </c>
      <c r="D333" s="20" t="s">
        <v>25</v>
      </c>
      <c r="E333" s="21"/>
      <c r="F333" s="22">
        <f>+C333*E333</f>
        <v>0</v>
      </c>
    </row>
    <row r="334" spans="1:6" ht="15.75" x14ac:dyDescent="0.25">
      <c r="A334" s="14">
        <f>+A331+0.01</f>
        <v>7.0299999999999994</v>
      </c>
      <c r="B334" s="15" t="s">
        <v>102</v>
      </c>
      <c r="C334" s="16"/>
      <c r="D334" s="16"/>
      <c r="E334" s="17"/>
      <c r="F334" s="18">
        <f>SUBTOTAL(9,F335:F336)</f>
        <v>0</v>
      </c>
    </row>
    <row r="335" spans="1:6" ht="15.75" x14ac:dyDescent="0.25">
      <c r="A335" s="19"/>
      <c r="B335" s="2" t="s">
        <v>183</v>
      </c>
      <c r="C335" s="48">
        <v>3</v>
      </c>
      <c r="D335" s="20" t="s">
        <v>26</v>
      </c>
      <c r="E335" s="21"/>
      <c r="F335" s="22">
        <f>+C335*E335</f>
        <v>0</v>
      </c>
    </row>
    <row r="336" spans="1:6" ht="15.75" x14ac:dyDescent="0.25">
      <c r="A336" s="19"/>
      <c r="B336" s="2" t="s">
        <v>188</v>
      </c>
      <c r="C336" s="48">
        <v>17</v>
      </c>
      <c r="D336" s="20" t="s">
        <v>25</v>
      </c>
      <c r="E336" s="21"/>
      <c r="F336" s="22">
        <f>+C336*E336</f>
        <v>0</v>
      </c>
    </row>
    <row r="337" spans="1:6" ht="15.75" x14ac:dyDescent="0.25">
      <c r="A337" s="14">
        <f>+A334+0.01</f>
        <v>7.0399999999999991</v>
      </c>
      <c r="B337" s="15" t="s">
        <v>107</v>
      </c>
      <c r="C337" s="16"/>
      <c r="D337" s="16"/>
      <c r="E337" s="17"/>
      <c r="F337" s="18">
        <f>SUBTOTAL(9,F338:F338)</f>
        <v>0</v>
      </c>
    </row>
    <row r="338" spans="1:6" ht="15.75" x14ac:dyDescent="0.25">
      <c r="A338" s="19"/>
      <c r="B338" s="2" t="s">
        <v>189</v>
      </c>
      <c r="C338" s="48">
        <v>3.5</v>
      </c>
      <c r="D338" s="20" t="s">
        <v>25</v>
      </c>
      <c r="E338" s="21"/>
      <c r="F338" s="22">
        <f>+C338*E338</f>
        <v>0</v>
      </c>
    </row>
    <row r="339" spans="1:6" ht="15.75" x14ac:dyDescent="0.25">
      <c r="A339" s="14">
        <f>+A337+0.01</f>
        <v>7.0499999999999989</v>
      </c>
      <c r="B339" s="15" t="s">
        <v>110</v>
      </c>
      <c r="C339" s="16"/>
      <c r="D339" s="16"/>
      <c r="E339" s="17"/>
      <c r="F339" s="18">
        <f>SUBTOTAL(9,F340:F340)</f>
        <v>0</v>
      </c>
    </row>
    <row r="340" spans="1:6" ht="15.75" x14ac:dyDescent="0.25">
      <c r="A340" s="19"/>
      <c r="B340" s="2" t="s">
        <v>190</v>
      </c>
      <c r="C340" s="48">
        <v>1</v>
      </c>
      <c r="D340" s="20" t="s">
        <v>26</v>
      </c>
      <c r="E340" s="21"/>
      <c r="F340" s="22">
        <f>+C340*E340</f>
        <v>0</v>
      </c>
    </row>
    <row r="341" spans="1:6" ht="15.75" x14ac:dyDescent="0.25">
      <c r="A341" s="14">
        <f>+A339+0.01</f>
        <v>7.0599999999999987</v>
      </c>
      <c r="B341" s="15" t="s">
        <v>111</v>
      </c>
      <c r="C341" s="16"/>
      <c r="D341" s="16"/>
      <c r="E341" s="17"/>
      <c r="F341" s="18">
        <f>SUBTOTAL(9,F342:F343)</f>
        <v>0</v>
      </c>
    </row>
    <row r="342" spans="1:6" ht="15.75" x14ac:dyDescent="0.25">
      <c r="A342" s="19"/>
      <c r="B342" s="2" t="s">
        <v>123</v>
      </c>
      <c r="C342" s="48">
        <v>1</v>
      </c>
      <c r="D342" s="20" t="s">
        <v>26</v>
      </c>
      <c r="E342" s="21"/>
      <c r="F342" s="22">
        <f>+C342*E342</f>
        <v>0</v>
      </c>
    </row>
    <row r="343" spans="1:6" ht="15.75" x14ac:dyDescent="0.25">
      <c r="A343" s="19"/>
      <c r="B343" s="2" t="s">
        <v>86</v>
      </c>
      <c r="C343" s="48">
        <v>1</v>
      </c>
      <c r="D343" s="20" t="s">
        <v>26</v>
      </c>
      <c r="E343" s="21"/>
      <c r="F343" s="22">
        <f>+C343*E343</f>
        <v>0</v>
      </c>
    </row>
    <row r="344" spans="1:6" ht="15.75" x14ac:dyDescent="0.25">
      <c r="A344" s="14">
        <f>+A341+0.01</f>
        <v>7.0699999999999985</v>
      </c>
      <c r="B344" s="15" t="s">
        <v>108</v>
      </c>
      <c r="C344" s="16"/>
      <c r="D344" s="16"/>
      <c r="E344" s="17"/>
      <c r="F344" s="18">
        <f>SUBTOTAL(9,F345:F346)</f>
        <v>0</v>
      </c>
    </row>
    <row r="345" spans="1:6" ht="15.75" x14ac:dyDescent="0.25">
      <c r="A345" s="19"/>
      <c r="B345" s="2" t="s">
        <v>178</v>
      </c>
      <c r="C345" s="48">
        <v>1</v>
      </c>
      <c r="D345" s="20" t="s">
        <v>26</v>
      </c>
      <c r="E345" s="21"/>
      <c r="F345" s="22">
        <f>+C345*E345</f>
        <v>0</v>
      </c>
    </row>
    <row r="346" spans="1:6" ht="15.75" x14ac:dyDescent="0.25">
      <c r="A346" s="19"/>
      <c r="B346" s="2" t="s">
        <v>191</v>
      </c>
      <c r="C346" s="48">
        <v>1</v>
      </c>
      <c r="D346" s="20" t="s">
        <v>26</v>
      </c>
      <c r="E346" s="21"/>
      <c r="F346" s="22">
        <f>+C346*E346</f>
        <v>0</v>
      </c>
    </row>
    <row r="347" spans="1:6" ht="15.75" x14ac:dyDescent="0.25">
      <c r="A347" s="14">
        <f>+A344+0.01</f>
        <v>7.0799999999999983</v>
      </c>
      <c r="B347" s="15" t="s">
        <v>104</v>
      </c>
      <c r="C347" s="16"/>
      <c r="D347" s="16"/>
      <c r="E347" s="17"/>
      <c r="F347" s="18">
        <f>SUBTOTAL(9,F348:F348)</f>
        <v>0</v>
      </c>
    </row>
    <row r="348" spans="1:6" ht="15.75" x14ac:dyDescent="0.25">
      <c r="A348" s="19"/>
      <c r="B348" s="2" t="s">
        <v>33</v>
      </c>
      <c r="C348" s="48">
        <v>1</v>
      </c>
      <c r="D348" s="20" t="s">
        <v>26</v>
      </c>
      <c r="E348" s="21"/>
      <c r="F348" s="22">
        <f>+C348*E348</f>
        <v>0</v>
      </c>
    </row>
    <row r="349" spans="1:6" ht="15.75" x14ac:dyDescent="0.25">
      <c r="A349" s="14">
        <f>+A347+0.01</f>
        <v>7.0899999999999981</v>
      </c>
      <c r="B349" s="15" t="s">
        <v>48</v>
      </c>
      <c r="C349" s="16"/>
      <c r="D349" s="16"/>
      <c r="E349" s="17"/>
      <c r="F349" s="18">
        <f>SUBTOTAL(9,F350:F350)</f>
        <v>0</v>
      </c>
    </row>
    <row r="350" spans="1:6" ht="15.75" x14ac:dyDescent="0.25">
      <c r="A350" s="19"/>
      <c r="B350" s="2" t="s">
        <v>90</v>
      </c>
      <c r="C350" s="48">
        <v>1</v>
      </c>
      <c r="D350" s="20" t="s">
        <v>26</v>
      </c>
      <c r="E350" s="21"/>
      <c r="F350" s="22">
        <f>+C350*E350</f>
        <v>0</v>
      </c>
    </row>
    <row r="351" spans="1:6" ht="15.75" x14ac:dyDescent="0.25">
      <c r="A351" s="14">
        <f>+A349+0.01</f>
        <v>7.0999999999999979</v>
      </c>
      <c r="B351" s="15" t="s">
        <v>34</v>
      </c>
      <c r="C351" s="16"/>
      <c r="D351" s="16"/>
      <c r="E351" s="17"/>
      <c r="F351" s="18">
        <f>SUBTOTAL(9,F352:F352)</f>
        <v>0</v>
      </c>
    </row>
    <row r="352" spans="1:6" ht="15.75" x14ac:dyDescent="0.25">
      <c r="A352" s="19"/>
      <c r="B352" s="2" t="s">
        <v>192</v>
      </c>
      <c r="C352" s="48">
        <v>4</v>
      </c>
      <c r="D352" s="20" t="s">
        <v>77</v>
      </c>
      <c r="E352" s="21"/>
      <c r="F352" s="22">
        <f>+C352*E352</f>
        <v>0</v>
      </c>
    </row>
    <row r="353" spans="1:6" ht="15.75" x14ac:dyDescent="0.25">
      <c r="A353" s="14">
        <f>+A351+0.01</f>
        <v>7.1099999999999977</v>
      </c>
      <c r="B353" s="15" t="s">
        <v>11</v>
      </c>
      <c r="C353" s="16"/>
      <c r="D353" s="16"/>
      <c r="E353" s="17"/>
      <c r="F353" s="18">
        <f>SUBTOTAL(9,F354:F355)</f>
        <v>0</v>
      </c>
    </row>
    <row r="354" spans="1:6" ht="15.75" x14ac:dyDescent="0.25">
      <c r="A354" s="19"/>
      <c r="B354" s="2" t="s">
        <v>38</v>
      </c>
      <c r="C354" s="48">
        <v>1</v>
      </c>
      <c r="D354" s="20" t="s">
        <v>26</v>
      </c>
      <c r="E354" s="21"/>
      <c r="F354" s="22">
        <f>+C354*E354</f>
        <v>0</v>
      </c>
    </row>
    <row r="355" spans="1:6" ht="15.75" x14ac:dyDescent="0.25">
      <c r="A355" s="19"/>
      <c r="B355" s="2" t="s">
        <v>154</v>
      </c>
      <c r="C355" s="48">
        <v>1</v>
      </c>
      <c r="D355" s="20" t="s">
        <v>26</v>
      </c>
      <c r="E355" s="21"/>
      <c r="F355" s="22">
        <f>+C355*E355</f>
        <v>0</v>
      </c>
    </row>
    <row r="356" spans="1:6" ht="15.75" x14ac:dyDescent="0.25">
      <c r="A356" s="14">
        <f>+A353+0.01</f>
        <v>7.1199999999999974</v>
      </c>
      <c r="B356" s="15" t="s">
        <v>53</v>
      </c>
      <c r="C356" s="16"/>
      <c r="D356" s="16"/>
      <c r="E356" s="17"/>
      <c r="F356" s="18">
        <f>SUBTOTAL(9,F357:F357)</f>
        <v>0</v>
      </c>
    </row>
    <row r="357" spans="1:6" ht="15.75" x14ac:dyDescent="0.25">
      <c r="A357" s="19"/>
      <c r="B357" s="2" t="s">
        <v>54</v>
      </c>
      <c r="C357" s="48">
        <v>2</v>
      </c>
      <c r="D357" s="20" t="s">
        <v>26</v>
      </c>
      <c r="E357" s="21"/>
      <c r="F357" s="22">
        <f>+C357*E357</f>
        <v>0</v>
      </c>
    </row>
    <row r="358" spans="1:6" ht="15.75" x14ac:dyDescent="0.25">
      <c r="A358" s="14">
        <f>+A356+0.01</f>
        <v>7.1299999999999972</v>
      </c>
      <c r="B358" s="15" t="s">
        <v>3</v>
      </c>
      <c r="C358" s="16"/>
      <c r="D358" s="16"/>
      <c r="E358" s="17"/>
      <c r="F358" s="30">
        <f>SUBTOTAL(9,F359:F360)</f>
        <v>0</v>
      </c>
    </row>
    <row r="359" spans="1:6" ht="15.75" x14ac:dyDescent="0.25">
      <c r="A359" s="19"/>
      <c r="B359" s="2" t="s">
        <v>3</v>
      </c>
      <c r="C359" s="48">
        <v>1</v>
      </c>
      <c r="D359" s="20" t="s">
        <v>0</v>
      </c>
      <c r="E359" s="21"/>
      <c r="F359" s="22">
        <f>+C359*E359</f>
        <v>0</v>
      </c>
    </row>
    <row r="360" spans="1:6" ht="15.75" x14ac:dyDescent="0.25">
      <c r="A360" s="19"/>
      <c r="B360" s="2" t="s">
        <v>95</v>
      </c>
      <c r="C360" s="48">
        <v>35</v>
      </c>
      <c r="D360" s="20" t="s">
        <v>193</v>
      </c>
      <c r="E360" s="21"/>
      <c r="F360" s="22">
        <f>+C360*E360</f>
        <v>0</v>
      </c>
    </row>
    <row r="361" spans="1:6" ht="15.75" x14ac:dyDescent="0.25">
      <c r="A361" s="14">
        <f>+A358+0.01</f>
        <v>7.139999999999997</v>
      </c>
      <c r="B361" s="15" t="s">
        <v>56</v>
      </c>
      <c r="C361" s="16"/>
      <c r="D361" s="16"/>
      <c r="E361" s="17"/>
      <c r="F361" s="18">
        <f>SUBTOTAL(9,F362:F362)</f>
        <v>0</v>
      </c>
    </row>
    <row r="362" spans="1:6" ht="15.75" x14ac:dyDescent="0.25">
      <c r="A362" s="19"/>
      <c r="B362" s="2" t="s">
        <v>194</v>
      </c>
      <c r="C362" s="48">
        <v>2</v>
      </c>
      <c r="D362" s="20" t="s">
        <v>26</v>
      </c>
      <c r="E362" s="21"/>
      <c r="F362" s="22">
        <f>+C362*E362</f>
        <v>0</v>
      </c>
    </row>
    <row r="363" spans="1:6" ht="15.75" x14ac:dyDescent="0.25">
      <c r="A363" s="14">
        <f>+A361+0.01</f>
        <v>7.1499999999999968</v>
      </c>
      <c r="B363" s="15" t="s">
        <v>12</v>
      </c>
      <c r="C363" s="16"/>
      <c r="D363" s="16"/>
      <c r="E363" s="17"/>
      <c r="F363" s="18">
        <f>SUBTOTAL(9,F364:F365)</f>
        <v>0</v>
      </c>
    </row>
    <row r="364" spans="1:6" ht="15.75" x14ac:dyDescent="0.25">
      <c r="A364" s="19"/>
      <c r="B364" s="2" t="s">
        <v>55</v>
      </c>
      <c r="C364" s="48">
        <v>2</v>
      </c>
      <c r="D364" s="20" t="s">
        <v>26</v>
      </c>
      <c r="E364" s="21"/>
      <c r="F364" s="22">
        <f>+C364*E364</f>
        <v>0</v>
      </c>
    </row>
    <row r="365" spans="1:6" ht="15.75" x14ac:dyDescent="0.25">
      <c r="A365" s="19"/>
      <c r="B365" s="2" t="s">
        <v>167</v>
      </c>
      <c r="C365" s="48">
        <v>1</v>
      </c>
      <c r="D365" s="20" t="s">
        <v>26</v>
      </c>
      <c r="E365" s="21"/>
      <c r="F365" s="22">
        <f>+C365*E365</f>
        <v>0</v>
      </c>
    </row>
    <row r="366" spans="1:6" ht="15.75" x14ac:dyDescent="0.25">
      <c r="A366" s="14">
        <f>+A363+0.01</f>
        <v>7.1599999999999966</v>
      </c>
      <c r="B366" s="15" t="s">
        <v>58</v>
      </c>
      <c r="C366" s="16"/>
      <c r="D366" s="16"/>
      <c r="E366" s="17"/>
      <c r="F366" s="18">
        <f>SUBTOTAL(9,F367:F367)</f>
        <v>0</v>
      </c>
    </row>
    <row r="367" spans="1:6" ht="15.75" x14ac:dyDescent="0.25">
      <c r="A367" s="19"/>
      <c r="B367" s="2" t="s">
        <v>98</v>
      </c>
      <c r="C367" s="48">
        <v>2</v>
      </c>
      <c r="D367" s="20" t="s">
        <v>26</v>
      </c>
      <c r="E367" s="21"/>
      <c r="F367" s="22">
        <f>+C367*E367</f>
        <v>0</v>
      </c>
    </row>
    <row r="368" spans="1:6" ht="15.75" x14ac:dyDescent="0.25">
      <c r="A368" s="14">
        <f>+A366+0.01</f>
        <v>7.1699999999999964</v>
      </c>
      <c r="B368" s="15" t="s">
        <v>65</v>
      </c>
      <c r="C368" s="16"/>
      <c r="D368" s="16"/>
      <c r="E368" s="17"/>
      <c r="F368" s="18">
        <f>SUBTOTAL(9,F369:F369)</f>
        <v>0</v>
      </c>
    </row>
    <row r="369" spans="1:6" ht="15.75" x14ac:dyDescent="0.25">
      <c r="A369" s="19"/>
      <c r="B369" s="2" t="s">
        <v>195</v>
      </c>
      <c r="C369" s="48">
        <v>1</v>
      </c>
      <c r="D369" s="20" t="s">
        <v>26</v>
      </c>
      <c r="E369" s="21"/>
      <c r="F369" s="22">
        <f>+C369*E369</f>
        <v>0</v>
      </c>
    </row>
    <row r="370" spans="1:6" ht="15.75" x14ac:dyDescent="0.25">
      <c r="A370" s="14">
        <f>+A368+0.01</f>
        <v>7.1799999999999962</v>
      </c>
      <c r="B370" s="15" t="s">
        <v>40</v>
      </c>
      <c r="C370" s="16"/>
      <c r="D370" s="16"/>
      <c r="E370" s="17"/>
      <c r="F370" s="30">
        <f>SUBTOTAL(9,F371)</f>
        <v>0</v>
      </c>
    </row>
    <row r="371" spans="1:6" ht="15.75" x14ac:dyDescent="0.25">
      <c r="A371" s="19"/>
      <c r="B371" s="2" t="s">
        <v>40</v>
      </c>
      <c r="C371" s="48">
        <v>1</v>
      </c>
      <c r="D371" s="20" t="s">
        <v>26</v>
      </c>
      <c r="E371" s="21"/>
      <c r="F371" s="22">
        <f>+C371*E371</f>
        <v>0</v>
      </c>
    </row>
    <row r="372" spans="1:6" ht="15.75" x14ac:dyDescent="0.25">
      <c r="A372" s="14">
        <f>+A370+0.01</f>
        <v>7.1899999999999959</v>
      </c>
      <c r="B372" s="15" t="s">
        <v>105</v>
      </c>
      <c r="C372" s="16"/>
      <c r="D372" s="16"/>
      <c r="E372" s="17"/>
      <c r="F372" s="18">
        <f>SUBTOTAL(9,F373:F373)</f>
        <v>0</v>
      </c>
    </row>
    <row r="373" spans="1:6" ht="15.75" x14ac:dyDescent="0.25">
      <c r="A373" s="19"/>
      <c r="B373" s="2" t="s">
        <v>106</v>
      </c>
      <c r="C373" s="48">
        <v>5.26</v>
      </c>
      <c r="D373" s="20" t="s">
        <v>25</v>
      </c>
      <c r="E373" s="21"/>
      <c r="F373" s="22">
        <f>+C373*E373</f>
        <v>0</v>
      </c>
    </row>
    <row r="374" spans="1:6" ht="15.75" x14ac:dyDescent="0.25">
      <c r="A374" s="19"/>
      <c r="C374" s="20"/>
      <c r="D374" s="20"/>
      <c r="E374" s="21"/>
      <c r="F374" s="54"/>
    </row>
    <row r="375" spans="1:6" ht="15.75" x14ac:dyDescent="0.25">
      <c r="A375" s="19"/>
      <c r="C375" s="20"/>
      <c r="D375" s="20"/>
      <c r="E375" s="21"/>
      <c r="F375" s="54">
        <f>SUBTOTAL(9,F328:F374)</f>
        <v>0</v>
      </c>
    </row>
    <row r="376" spans="1:6" ht="19.5" thickBot="1" x14ac:dyDescent="0.35">
      <c r="A376" s="6">
        <f>+A326+1</f>
        <v>8</v>
      </c>
      <c r="B376" s="7" t="s">
        <v>232</v>
      </c>
      <c r="C376" s="49">
        <v>35</v>
      </c>
      <c r="D376" s="31"/>
      <c r="E376" s="32"/>
      <c r="F376" s="32"/>
    </row>
    <row r="377" spans="1:6" ht="15.75" thickBot="1" x14ac:dyDescent="0.3">
      <c r="A377" s="10" t="s">
        <v>15</v>
      </c>
      <c r="B377" s="11" t="s">
        <v>16</v>
      </c>
      <c r="C377" s="12" t="s">
        <v>17</v>
      </c>
      <c r="D377" s="11" t="s">
        <v>18</v>
      </c>
      <c r="E377" s="13" t="s">
        <v>19</v>
      </c>
      <c r="F377" s="12" t="s">
        <v>20</v>
      </c>
    </row>
    <row r="378" spans="1:6" ht="15.75" x14ac:dyDescent="0.25">
      <c r="A378" s="14">
        <f>A376+0.01</f>
        <v>8.01</v>
      </c>
      <c r="B378" s="15" t="s">
        <v>100</v>
      </c>
      <c r="C378" s="16"/>
      <c r="D378" s="16"/>
      <c r="E378" s="17"/>
      <c r="F378" s="18">
        <f>SUBTOTAL(9,F379:F380)</f>
        <v>0</v>
      </c>
    </row>
    <row r="379" spans="1:6" ht="15.75" x14ac:dyDescent="0.25">
      <c r="A379" s="19"/>
      <c r="B379" s="2" t="s">
        <v>21</v>
      </c>
      <c r="C379" s="48">
        <v>122.21</v>
      </c>
      <c r="D379" s="20" t="s">
        <v>77</v>
      </c>
      <c r="E379" s="21"/>
      <c r="F379" s="22">
        <f>+C379*E379</f>
        <v>0</v>
      </c>
    </row>
    <row r="380" spans="1:6" ht="15.75" x14ac:dyDescent="0.25">
      <c r="A380" s="19"/>
      <c r="B380" s="2" t="s">
        <v>23</v>
      </c>
      <c r="C380" s="48">
        <v>29.92</v>
      </c>
      <c r="D380" s="20" t="s">
        <v>77</v>
      </c>
      <c r="E380" s="21"/>
      <c r="F380" s="22">
        <f>+C380*E380</f>
        <v>0</v>
      </c>
    </row>
    <row r="381" spans="1:6" ht="15.75" x14ac:dyDescent="0.25">
      <c r="A381" s="14">
        <f>+A378+0.01</f>
        <v>8.02</v>
      </c>
      <c r="B381" s="15" t="s">
        <v>101</v>
      </c>
      <c r="C381" s="16"/>
      <c r="D381" s="16"/>
      <c r="E381" s="17"/>
      <c r="F381" s="18">
        <f>SUBTOTAL(9,F382:F382)</f>
        <v>0</v>
      </c>
    </row>
    <row r="382" spans="1:6" ht="15.75" x14ac:dyDescent="0.25">
      <c r="A382" s="19"/>
      <c r="B382" s="2" t="s">
        <v>21</v>
      </c>
      <c r="C382" s="48">
        <v>59.33</v>
      </c>
      <c r="D382" s="20" t="s">
        <v>77</v>
      </c>
      <c r="E382" s="21"/>
      <c r="F382" s="22">
        <f>+C382*E382</f>
        <v>0</v>
      </c>
    </row>
    <row r="383" spans="1:6" ht="15.75" x14ac:dyDescent="0.25">
      <c r="A383" s="14">
        <f>+A381+0.01</f>
        <v>8.0299999999999994</v>
      </c>
      <c r="B383" s="15" t="s">
        <v>102</v>
      </c>
      <c r="C383" s="16"/>
      <c r="D383" s="16"/>
      <c r="E383" s="17"/>
      <c r="F383" s="18">
        <f>SUBTOTAL(9,F384:F384)</f>
        <v>0</v>
      </c>
    </row>
    <row r="384" spans="1:6" ht="15.75" x14ac:dyDescent="0.25">
      <c r="A384" s="19"/>
      <c r="B384" s="2" t="s">
        <v>183</v>
      </c>
      <c r="C384" s="48">
        <v>5</v>
      </c>
      <c r="D384" s="20" t="s">
        <v>26</v>
      </c>
      <c r="E384" s="21"/>
      <c r="F384" s="22">
        <f>+C384*E384</f>
        <v>0</v>
      </c>
    </row>
    <row r="385" spans="1:6" ht="15.75" x14ac:dyDescent="0.25">
      <c r="A385" s="14">
        <f>+A383+0.01</f>
        <v>8.0399999999999991</v>
      </c>
      <c r="B385" s="15" t="s">
        <v>107</v>
      </c>
      <c r="C385" s="16"/>
      <c r="D385" s="16"/>
      <c r="E385" s="17"/>
      <c r="F385" s="18">
        <f>SUBTOTAL(9,F386:F387)</f>
        <v>0</v>
      </c>
    </row>
    <row r="386" spans="1:6" ht="15.75" x14ac:dyDescent="0.25">
      <c r="A386" s="19"/>
      <c r="B386" s="2" t="s">
        <v>28</v>
      </c>
      <c r="C386" s="48">
        <v>1</v>
      </c>
      <c r="D386" s="20" t="s">
        <v>26</v>
      </c>
      <c r="E386" s="21"/>
      <c r="F386" s="22">
        <f>+C386*E386</f>
        <v>0</v>
      </c>
    </row>
    <row r="387" spans="1:6" ht="15.75" x14ac:dyDescent="0.25">
      <c r="A387" s="19"/>
      <c r="B387" s="2" t="s">
        <v>92</v>
      </c>
      <c r="C387" s="48">
        <v>1</v>
      </c>
      <c r="D387" s="20" t="s">
        <v>26</v>
      </c>
      <c r="E387" s="21"/>
      <c r="F387" s="22">
        <f>+C387*E387</f>
        <v>0</v>
      </c>
    </row>
    <row r="388" spans="1:6" ht="15.75" x14ac:dyDescent="0.25">
      <c r="A388" s="14">
        <f>+A385+0.01</f>
        <v>8.0499999999999989</v>
      </c>
      <c r="B388" s="15" t="s">
        <v>110</v>
      </c>
      <c r="C388" s="16"/>
      <c r="D388" s="16"/>
      <c r="E388" s="17"/>
      <c r="F388" s="18">
        <f>SUBTOTAL(9,F389:F389)</f>
        <v>0</v>
      </c>
    </row>
    <row r="389" spans="1:6" ht="15.75" x14ac:dyDescent="0.25">
      <c r="A389" s="19"/>
      <c r="B389" s="2" t="s">
        <v>184</v>
      </c>
      <c r="C389" s="48">
        <v>1</v>
      </c>
      <c r="D389" s="20" t="s">
        <v>26</v>
      </c>
      <c r="E389" s="21"/>
      <c r="F389" s="22">
        <f t="shared" ref="F389" si="13">+C389*E389</f>
        <v>0</v>
      </c>
    </row>
    <row r="390" spans="1:6" ht="15.75" x14ac:dyDescent="0.25">
      <c r="A390" s="14">
        <f>+A388+0.01</f>
        <v>8.0599999999999987</v>
      </c>
      <c r="B390" s="15" t="s">
        <v>111</v>
      </c>
      <c r="C390" s="16"/>
      <c r="D390" s="16"/>
      <c r="E390" s="17"/>
      <c r="F390" s="18">
        <f>SUBTOTAL(9,F391:F392)</f>
        <v>0</v>
      </c>
    </row>
    <row r="391" spans="1:6" ht="15.75" x14ac:dyDescent="0.25">
      <c r="A391" s="19"/>
      <c r="B391" s="2" t="s">
        <v>185</v>
      </c>
      <c r="C391" s="48">
        <v>4</v>
      </c>
      <c r="D391" s="20" t="s">
        <v>25</v>
      </c>
      <c r="E391" s="21"/>
      <c r="F391" s="22">
        <f>+C391*E391</f>
        <v>0</v>
      </c>
    </row>
    <row r="392" spans="1:6" ht="15.75" x14ac:dyDescent="0.25">
      <c r="A392" s="19"/>
      <c r="B392" s="2" t="s">
        <v>186</v>
      </c>
      <c r="C392" s="48">
        <v>1</v>
      </c>
      <c r="D392" s="20" t="s">
        <v>26</v>
      </c>
      <c r="E392" s="21"/>
      <c r="F392" s="22">
        <f t="shared" ref="F392" si="14">+C392*E392</f>
        <v>0</v>
      </c>
    </row>
    <row r="393" spans="1:6" ht="15.75" x14ac:dyDescent="0.25">
      <c r="A393" s="14">
        <f>+A390+0.01</f>
        <v>8.0699999999999985</v>
      </c>
      <c r="B393" s="15" t="s">
        <v>104</v>
      </c>
      <c r="C393" s="16"/>
      <c r="D393" s="16"/>
      <c r="E393" s="17"/>
      <c r="F393" s="18">
        <f>SUBTOTAL(9,F394:F394)</f>
        <v>0</v>
      </c>
    </row>
    <row r="394" spans="1:6" ht="15.75" x14ac:dyDescent="0.25">
      <c r="A394" s="19"/>
      <c r="B394" s="2" t="s">
        <v>33</v>
      </c>
      <c r="C394" s="48">
        <v>1</v>
      </c>
      <c r="D394" s="20" t="s">
        <v>26</v>
      </c>
      <c r="E394" s="21"/>
      <c r="F394" s="22">
        <f>+C394*E394</f>
        <v>0</v>
      </c>
    </row>
    <row r="395" spans="1:6" ht="15.75" x14ac:dyDescent="0.25">
      <c r="A395" s="14">
        <f>+A393+0.01</f>
        <v>8.0799999999999983</v>
      </c>
      <c r="B395" s="15" t="s">
        <v>53</v>
      </c>
      <c r="C395" s="16"/>
      <c r="D395" s="16"/>
      <c r="E395" s="17"/>
      <c r="F395" s="18">
        <f>SUBTOTAL(9,F396:F396)</f>
        <v>0</v>
      </c>
    </row>
    <row r="396" spans="1:6" ht="15.75" x14ac:dyDescent="0.25">
      <c r="A396" s="19"/>
      <c r="B396" s="2" t="s">
        <v>54</v>
      </c>
      <c r="C396" s="48">
        <v>1</v>
      </c>
      <c r="D396" s="20" t="s">
        <v>26</v>
      </c>
      <c r="E396" s="21"/>
      <c r="F396" s="22">
        <f>+C396*E396</f>
        <v>0</v>
      </c>
    </row>
    <row r="397" spans="1:6" ht="15.75" x14ac:dyDescent="0.25">
      <c r="A397" s="14">
        <f>+A395+0.01</f>
        <v>8.0899999999999981</v>
      </c>
      <c r="B397" s="15" t="s">
        <v>3</v>
      </c>
      <c r="C397" s="16"/>
      <c r="D397" s="16"/>
      <c r="E397" s="17"/>
      <c r="F397" s="30">
        <f>SUBTOTAL(9,F398:F398)</f>
        <v>0</v>
      </c>
    </row>
    <row r="398" spans="1:6" ht="15.75" x14ac:dyDescent="0.25">
      <c r="A398" s="19"/>
      <c r="B398" s="2" t="s">
        <v>3</v>
      </c>
      <c r="C398" s="48">
        <v>1</v>
      </c>
      <c r="D398" s="20" t="s">
        <v>0</v>
      </c>
      <c r="E398" s="21"/>
      <c r="F398" s="22">
        <f>+C398*E398</f>
        <v>0</v>
      </c>
    </row>
    <row r="399" spans="1:6" ht="15.75" x14ac:dyDescent="0.25">
      <c r="A399" s="14">
        <f>+A397+0.01</f>
        <v>8.0999999999999979</v>
      </c>
      <c r="B399" s="15" t="s">
        <v>12</v>
      </c>
      <c r="C399" s="16"/>
      <c r="D399" s="16"/>
      <c r="E399" s="17"/>
      <c r="F399" s="18">
        <f>SUBTOTAL(9,F400:F402)</f>
        <v>0</v>
      </c>
    </row>
    <row r="400" spans="1:6" ht="15.75" x14ac:dyDescent="0.25">
      <c r="A400" s="19"/>
      <c r="B400" s="2" t="s">
        <v>55</v>
      </c>
      <c r="C400" s="48">
        <v>1</v>
      </c>
      <c r="D400" s="20" t="s">
        <v>26</v>
      </c>
      <c r="E400" s="21"/>
      <c r="F400" s="22">
        <f>+C400*E400</f>
        <v>0</v>
      </c>
    </row>
    <row r="401" spans="1:6" ht="15.75" x14ac:dyDescent="0.25">
      <c r="A401" s="19"/>
      <c r="B401" s="2" t="s">
        <v>141</v>
      </c>
      <c r="C401" s="48">
        <v>1</v>
      </c>
      <c r="D401" s="20" t="s">
        <v>26</v>
      </c>
      <c r="E401" s="21"/>
      <c r="F401" s="22">
        <f t="shared" ref="F401:F402" si="15">+C401*E401</f>
        <v>0</v>
      </c>
    </row>
    <row r="402" spans="1:6" ht="15.75" x14ac:dyDescent="0.25">
      <c r="A402" s="19"/>
      <c r="B402" s="2" t="s">
        <v>120</v>
      </c>
      <c r="C402" s="48">
        <v>1</v>
      </c>
      <c r="D402" s="20" t="s">
        <v>26</v>
      </c>
      <c r="E402" s="21"/>
      <c r="F402" s="22">
        <f t="shared" si="15"/>
        <v>0</v>
      </c>
    </row>
    <row r="403" spans="1:6" ht="15.75" x14ac:dyDescent="0.25">
      <c r="A403" s="14">
        <f>+A399+0.01</f>
        <v>8.1099999999999977</v>
      </c>
      <c r="B403" s="15" t="s">
        <v>40</v>
      </c>
      <c r="C403" s="16"/>
      <c r="D403" s="16"/>
      <c r="E403" s="17"/>
      <c r="F403" s="30">
        <f>SUBTOTAL(9,F404)</f>
        <v>0</v>
      </c>
    </row>
    <row r="404" spans="1:6" ht="15.75" x14ac:dyDescent="0.25">
      <c r="A404" s="19"/>
      <c r="B404" s="2" t="s">
        <v>40</v>
      </c>
      <c r="C404" s="48">
        <v>1</v>
      </c>
      <c r="D404" s="20" t="s">
        <v>26</v>
      </c>
      <c r="E404" s="21"/>
      <c r="F404" s="22">
        <f>+C404*E404</f>
        <v>0</v>
      </c>
    </row>
    <row r="405" spans="1:6" ht="15.75" x14ac:dyDescent="0.25">
      <c r="A405" s="14">
        <f>+A403+0.01</f>
        <v>8.1199999999999974</v>
      </c>
      <c r="B405" s="15" t="s">
        <v>105</v>
      </c>
      <c r="C405" s="16"/>
      <c r="D405" s="16"/>
      <c r="E405" s="17"/>
      <c r="F405" s="18">
        <f>SUBTOTAL(9,F406:F406)</f>
        <v>0</v>
      </c>
    </row>
    <row r="406" spans="1:6" ht="15.75" x14ac:dyDescent="0.25">
      <c r="A406" s="19"/>
      <c r="B406" s="2" t="s">
        <v>106</v>
      </c>
      <c r="C406" s="48">
        <v>3.26</v>
      </c>
      <c r="D406" s="20" t="s">
        <v>25</v>
      </c>
      <c r="E406" s="21"/>
      <c r="F406" s="22">
        <f>+C406*E406</f>
        <v>0</v>
      </c>
    </row>
    <row r="407" spans="1:6" ht="15.75" x14ac:dyDescent="0.25">
      <c r="A407" s="19"/>
      <c r="C407" s="20"/>
      <c r="D407" s="20"/>
      <c r="E407" s="21"/>
      <c r="F407" s="54"/>
    </row>
    <row r="408" spans="1:6" ht="15.75" x14ac:dyDescent="0.25">
      <c r="A408" s="19"/>
      <c r="C408" s="20"/>
      <c r="D408" s="20"/>
      <c r="E408" s="21"/>
      <c r="F408" s="54">
        <f>SUBTOTAL(9,F378:F407)</f>
        <v>0</v>
      </c>
    </row>
    <row r="409" spans="1:6" ht="19.5" thickBot="1" x14ac:dyDescent="0.35">
      <c r="A409" s="6">
        <f>+A376+1</f>
        <v>9</v>
      </c>
      <c r="B409" s="7" t="s">
        <v>233</v>
      </c>
      <c r="C409" s="49">
        <v>80</v>
      </c>
      <c r="D409" s="31"/>
      <c r="E409" s="32"/>
      <c r="F409" s="32"/>
    </row>
    <row r="410" spans="1:6" ht="15.75" thickBot="1" x14ac:dyDescent="0.3">
      <c r="A410" s="10" t="s">
        <v>15</v>
      </c>
      <c r="B410" s="11" t="s">
        <v>16</v>
      </c>
      <c r="C410" s="12" t="s">
        <v>17</v>
      </c>
      <c r="D410" s="11" t="s">
        <v>18</v>
      </c>
      <c r="E410" s="13" t="s">
        <v>19</v>
      </c>
      <c r="F410" s="12" t="s">
        <v>20</v>
      </c>
    </row>
    <row r="411" spans="1:6" ht="15.75" x14ac:dyDescent="0.25">
      <c r="A411" s="14">
        <f>A409+0.01</f>
        <v>9.01</v>
      </c>
      <c r="B411" s="15" t="s">
        <v>100</v>
      </c>
      <c r="C411" s="16"/>
      <c r="D411" s="16"/>
      <c r="E411" s="17"/>
      <c r="F411" s="18">
        <f>SUBTOTAL(9,F412:F413)</f>
        <v>0</v>
      </c>
    </row>
    <row r="412" spans="1:6" ht="15.75" x14ac:dyDescent="0.25">
      <c r="A412" s="19"/>
      <c r="B412" s="2" t="s">
        <v>21</v>
      </c>
      <c r="C412" s="20">
        <v>241.66</v>
      </c>
      <c r="D412" s="20" t="s">
        <v>77</v>
      </c>
      <c r="E412" s="21"/>
      <c r="F412" s="22">
        <f>+C412*E412</f>
        <v>0</v>
      </c>
    </row>
    <row r="413" spans="1:6" ht="15.75" x14ac:dyDescent="0.25">
      <c r="A413" s="19"/>
      <c r="B413" s="2" t="s">
        <v>23</v>
      </c>
      <c r="C413" s="20">
        <v>97.78</v>
      </c>
      <c r="D413" s="20" t="s">
        <v>77</v>
      </c>
      <c r="E413" s="21"/>
      <c r="F413" s="22">
        <f>+C413*E413</f>
        <v>0</v>
      </c>
    </row>
    <row r="414" spans="1:6" ht="15.75" x14ac:dyDescent="0.25">
      <c r="A414" s="14">
        <f>+A411+0.01</f>
        <v>9.02</v>
      </c>
      <c r="B414" s="15" t="s">
        <v>101</v>
      </c>
      <c r="C414" s="16"/>
      <c r="D414" s="16"/>
      <c r="E414" s="17"/>
      <c r="F414" s="18">
        <f>SUBTOTAL(9,F415:F416)</f>
        <v>0</v>
      </c>
    </row>
    <row r="415" spans="1:6" ht="15.75" x14ac:dyDescent="0.25">
      <c r="A415" s="19"/>
      <c r="B415" s="2" t="s">
        <v>21</v>
      </c>
      <c r="C415" s="20">
        <v>275.79000000000002</v>
      </c>
      <c r="D415" s="20" t="s">
        <v>77</v>
      </c>
      <c r="E415" s="21"/>
      <c r="F415" s="22">
        <f>+C415*E415</f>
        <v>0</v>
      </c>
    </row>
    <row r="416" spans="1:6" ht="15.75" x14ac:dyDescent="0.25">
      <c r="A416" s="19"/>
      <c r="B416" s="2" t="s">
        <v>24</v>
      </c>
      <c r="C416" s="20">
        <v>7</v>
      </c>
      <c r="D416" s="20" t="s">
        <v>25</v>
      </c>
      <c r="E416" s="21"/>
      <c r="F416" s="22">
        <f>+C416*E416</f>
        <v>0</v>
      </c>
    </row>
    <row r="417" spans="1:6" ht="15.75" x14ac:dyDescent="0.25">
      <c r="A417" s="14">
        <f>+A414+0.01</f>
        <v>9.0299999999999994</v>
      </c>
      <c r="B417" s="15" t="s">
        <v>102</v>
      </c>
      <c r="C417" s="16"/>
      <c r="D417" s="16"/>
      <c r="E417" s="17"/>
      <c r="F417" s="18">
        <f>SUBTOTAL(9,F418:F421)</f>
        <v>0</v>
      </c>
    </row>
    <row r="418" spans="1:6" ht="15.75" x14ac:dyDescent="0.25">
      <c r="A418" s="19"/>
      <c r="B418" s="2" t="s">
        <v>183</v>
      </c>
      <c r="C418" s="20">
        <v>8</v>
      </c>
      <c r="D418" s="20" t="s">
        <v>26</v>
      </c>
      <c r="E418" s="21"/>
      <c r="F418" s="22">
        <f>+C418*E418</f>
        <v>0</v>
      </c>
    </row>
    <row r="419" spans="1:6" ht="15.75" x14ac:dyDescent="0.25">
      <c r="A419" s="19"/>
      <c r="B419" s="2" t="s">
        <v>43</v>
      </c>
      <c r="C419" s="20">
        <v>1</v>
      </c>
      <c r="D419" s="20" t="s">
        <v>26</v>
      </c>
      <c r="E419" s="21"/>
      <c r="F419" s="22">
        <f>+C419*E419</f>
        <v>0</v>
      </c>
    </row>
    <row r="420" spans="1:6" ht="15.75" x14ac:dyDescent="0.25">
      <c r="A420" s="19"/>
      <c r="B420" s="2" t="s">
        <v>188</v>
      </c>
      <c r="C420" s="20">
        <v>25</v>
      </c>
      <c r="D420" s="20" t="s">
        <v>25</v>
      </c>
      <c r="E420" s="21"/>
      <c r="F420" s="22">
        <f>+C420*E420</f>
        <v>0</v>
      </c>
    </row>
    <row r="421" spans="1:6" ht="15.75" x14ac:dyDescent="0.25">
      <c r="A421" s="19"/>
      <c r="B421" s="2" t="s">
        <v>27</v>
      </c>
      <c r="C421" s="20">
        <v>3</v>
      </c>
      <c r="D421" s="20" t="s">
        <v>25</v>
      </c>
      <c r="E421" s="21"/>
      <c r="F421" s="22">
        <f>+C421*E421</f>
        <v>0</v>
      </c>
    </row>
    <row r="422" spans="1:6" ht="15.75" x14ac:dyDescent="0.25">
      <c r="A422" s="14">
        <f>+A417+0.01</f>
        <v>9.0399999999999991</v>
      </c>
      <c r="B422" s="15" t="s">
        <v>107</v>
      </c>
      <c r="C422" s="16"/>
      <c r="D422" s="16"/>
      <c r="E422" s="17"/>
      <c r="F422" s="18">
        <f>SUBTOTAL(9,F423:F425)</f>
        <v>0</v>
      </c>
    </row>
    <row r="423" spans="1:6" ht="15.75" x14ac:dyDescent="0.25">
      <c r="A423" s="19"/>
      <c r="B423" s="2" t="s">
        <v>28</v>
      </c>
      <c r="C423" s="20">
        <v>2</v>
      </c>
      <c r="D423" s="20" t="s">
        <v>26</v>
      </c>
      <c r="E423" s="21"/>
      <c r="F423" s="22">
        <f>+C423*E423</f>
        <v>0</v>
      </c>
    </row>
    <row r="424" spans="1:6" ht="15.75" x14ac:dyDescent="0.25">
      <c r="A424" s="19"/>
      <c r="B424" s="2" t="s">
        <v>81</v>
      </c>
      <c r="C424" s="20">
        <v>1</v>
      </c>
      <c r="D424" s="20" t="s">
        <v>26</v>
      </c>
      <c r="E424" s="21"/>
      <c r="F424" s="22">
        <f>+C424*E424</f>
        <v>0</v>
      </c>
    </row>
    <row r="425" spans="1:6" ht="15.75" x14ac:dyDescent="0.25">
      <c r="A425" s="19"/>
      <c r="B425" s="2" t="s">
        <v>92</v>
      </c>
      <c r="C425" s="20">
        <v>1</v>
      </c>
      <c r="D425" s="20" t="s">
        <v>26</v>
      </c>
      <c r="E425" s="21"/>
      <c r="F425" s="22">
        <f>+C425*E425</f>
        <v>0</v>
      </c>
    </row>
    <row r="426" spans="1:6" ht="15.75" x14ac:dyDescent="0.25">
      <c r="A426" s="14">
        <f>+A422+0.01</f>
        <v>9.0499999999999989</v>
      </c>
      <c r="B426" s="15" t="s">
        <v>74</v>
      </c>
      <c r="C426" s="16"/>
      <c r="D426" s="16"/>
      <c r="E426" s="17"/>
      <c r="F426" s="18">
        <f>SUBTOTAL(9,F427:F427)</f>
        <v>0</v>
      </c>
    </row>
    <row r="427" spans="1:6" ht="15.75" x14ac:dyDescent="0.25">
      <c r="A427" s="19"/>
      <c r="B427" s="2" t="s">
        <v>196</v>
      </c>
      <c r="C427" s="20">
        <v>1</v>
      </c>
      <c r="D427" s="20" t="s">
        <v>26</v>
      </c>
      <c r="E427" s="21"/>
      <c r="F427" s="22">
        <f>+C427*E427</f>
        <v>0</v>
      </c>
    </row>
    <row r="428" spans="1:6" ht="15.75" x14ac:dyDescent="0.25">
      <c r="A428" s="14">
        <f>+A426+0.01</f>
        <v>9.0599999999999987</v>
      </c>
      <c r="B428" s="15" t="s">
        <v>113</v>
      </c>
      <c r="C428" s="16"/>
      <c r="D428" s="16"/>
      <c r="E428" s="17"/>
      <c r="F428" s="18">
        <f>SUBTOTAL(9,F429)</f>
        <v>0</v>
      </c>
    </row>
    <row r="429" spans="1:6" ht="15.75" x14ac:dyDescent="0.25">
      <c r="A429" s="19"/>
      <c r="B429" s="2" t="s">
        <v>89</v>
      </c>
      <c r="C429" s="20">
        <v>1</v>
      </c>
      <c r="D429" s="20" t="s">
        <v>77</v>
      </c>
      <c r="E429" s="21"/>
      <c r="F429" s="22">
        <f>+C429*E429</f>
        <v>0</v>
      </c>
    </row>
    <row r="430" spans="1:6" ht="15.75" x14ac:dyDescent="0.25">
      <c r="A430" s="14">
        <f>+A428+0.01</f>
        <v>9.0699999999999985</v>
      </c>
      <c r="B430" s="15" t="s">
        <v>114</v>
      </c>
      <c r="C430" s="16"/>
      <c r="D430" s="16"/>
      <c r="E430" s="17"/>
      <c r="F430" s="18">
        <f>SUBTOTAL(9,F431:F431)</f>
        <v>0</v>
      </c>
    </row>
    <row r="431" spans="1:6" ht="15.75" x14ac:dyDescent="0.25">
      <c r="A431" s="19"/>
      <c r="B431" s="2" t="s">
        <v>31</v>
      </c>
      <c r="C431" s="20">
        <v>80</v>
      </c>
      <c r="D431" s="20" t="s">
        <v>77</v>
      </c>
      <c r="E431" s="21"/>
      <c r="F431" s="22">
        <f>C431*E431</f>
        <v>0</v>
      </c>
    </row>
    <row r="432" spans="1:6" ht="15.75" x14ac:dyDescent="0.25">
      <c r="A432" s="14">
        <f>+A430+0.01</f>
        <v>9.0799999999999983</v>
      </c>
      <c r="B432" s="15" t="s">
        <v>104</v>
      </c>
      <c r="C432" s="16"/>
      <c r="D432" s="16"/>
      <c r="E432" s="17"/>
      <c r="F432" s="18">
        <f>SUBTOTAL(9,F433:F433)</f>
        <v>0</v>
      </c>
    </row>
    <row r="433" spans="1:6" ht="15.75" x14ac:dyDescent="0.25">
      <c r="A433" s="19"/>
      <c r="B433" s="2" t="s">
        <v>33</v>
      </c>
      <c r="C433" s="20">
        <v>1</v>
      </c>
      <c r="D433" s="20" t="s">
        <v>26</v>
      </c>
      <c r="E433" s="21"/>
      <c r="F433" s="22">
        <f>+C433*E433</f>
        <v>0</v>
      </c>
    </row>
    <row r="434" spans="1:6" ht="15.75" x14ac:dyDescent="0.25">
      <c r="A434" s="14">
        <f>+A432+0.01</f>
        <v>9.0899999999999981</v>
      </c>
      <c r="B434" s="15" t="s">
        <v>48</v>
      </c>
      <c r="C434" s="16"/>
      <c r="D434" s="16"/>
      <c r="E434" s="17"/>
      <c r="F434" s="18">
        <f>SUBTOTAL(9,F435:F435)</f>
        <v>0</v>
      </c>
    </row>
    <row r="435" spans="1:6" ht="15.75" x14ac:dyDescent="0.25">
      <c r="A435" s="19"/>
      <c r="B435" s="2" t="s">
        <v>90</v>
      </c>
      <c r="C435" s="20">
        <v>1</v>
      </c>
      <c r="D435" s="20" t="s">
        <v>26</v>
      </c>
      <c r="E435" s="21"/>
      <c r="F435" s="22">
        <f>+C435*E435</f>
        <v>0</v>
      </c>
    </row>
    <row r="436" spans="1:6" ht="15.75" x14ac:dyDescent="0.25">
      <c r="A436" s="14">
        <f>+A434+0.01</f>
        <v>9.0999999999999979</v>
      </c>
      <c r="B436" s="15" t="s">
        <v>34</v>
      </c>
      <c r="C436" s="16"/>
      <c r="D436" s="16"/>
      <c r="E436" s="17"/>
      <c r="F436" s="18">
        <f>SUBTOTAL(9,F437:F437)</f>
        <v>0</v>
      </c>
    </row>
    <row r="437" spans="1:6" ht="15.75" x14ac:dyDescent="0.25">
      <c r="A437" s="19"/>
      <c r="B437" s="2" t="s">
        <v>136</v>
      </c>
      <c r="C437" s="20">
        <v>8</v>
      </c>
      <c r="D437" s="20" t="s">
        <v>26</v>
      </c>
      <c r="E437" s="21"/>
      <c r="F437" s="22">
        <f>+C437*E437</f>
        <v>0</v>
      </c>
    </row>
    <row r="438" spans="1:6" ht="15.75" x14ac:dyDescent="0.25">
      <c r="A438" s="14">
        <f>+A436+0.01</f>
        <v>9.1099999999999977</v>
      </c>
      <c r="B438" s="15" t="s">
        <v>11</v>
      </c>
      <c r="C438" s="16"/>
      <c r="D438" s="16"/>
      <c r="E438" s="17"/>
      <c r="F438" s="18">
        <f>SUBTOTAL(9,F439:F439)</f>
        <v>0</v>
      </c>
    </row>
    <row r="439" spans="1:6" ht="15.75" x14ac:dyDescent="0.25">
      <c r="A439" s="19"/>
      <c r="B439" s="2" t="s">
        <v>154</v>
      </c>
      <c r="C439" s="20">
        <v>1</v>
      </c>
      <c r="D439" s="20" t="s">
        <v>26</v>
      </c>
      <c r="E439" s="21"/>
      <c r="F439" s="22">
        <f>+C439*E439</f>
        <v>0</v>
      </c>
    </row>
    <row r="440" spans="1:6" ht="15.75" x14ac:dyDescent="0.25">
      <c r="A440" s="14">
        <f>+A438+0.01</f>
        <v>9.1199999999999974</v>
      </c>
      <c r="B440" s="15" t="s">
        <v>53</v>
      </c>
      <c r="C440" s="16"/>
      <c r="D440" s="16"/>
      <c r="E440" s="17"/>
      <c r="F440" s="18">
        <f>SUBTOTAL(9,F441:F441)</f>
        <v>0</v>
      </c>
    </row>
    <row r="441" spans="1:6" ht="15.75" x14ac:dyDescent="0.25">
      <c r="A441" s="19"/>
      <c r="B441" s="2" t="s">
        <v>54</v>
      </c>
      <c r="C441" s="20">
        <v>1</v>
      </c>
      <c r="D441" s="20" t="s">
        <v>26</v>
      </c>
      <c r="E441" s="21"/>
      <c r="F441" s="22">
        <f>+C441*E441</f>
        <v>0</v>
      </c>
    </row>
    <row r="442" spans="1:6" ht="15.75" x14ac:dyDescent="0.25">
      <c r="A442" s="14">
        <f>+A440+0.01</f>
        <v>9.1299999999999972</v>
      </c>
      <c r="B442" s="15" t="s">
        <v>3</v>
      </c>
      <c r="C442" s="16"/>
      <c r="D442" s="16"/>
      <c r="E442" s="17"/>
      <c r="F442" s="30">
        <f>SUBTOTAL(9,F443:F443)</f>
        <v>0</v>
      </c>
    </row>
    <row r="443" spans="1:6" ht="15.75" x14ac:dyDescent="0.25">
      <c r="A443" s="19"/>
      <c r="B443" s="2" t="s">
        <v>3</v>
      </c>
      <c r="C443" s="20">
        <v>1</v>
      </c>
      <c r="D443" s="20" t="s">
        <v>0</v>
      </c>
      <c r="E443" s="21"/>
      <c r="F443" s="22">
        <f>+C443*E443</f>
        <v>0</v>
      </c>
    </row>
    <row r="444" spans="1:6" ht="15.75" x14ac:dyDescent="0.25">
      <c r="A444" s="14">
        <f>+A442+0.01</f>
        <v>9.139999999999997</v>
      </c>
      <c r="B444" s="15" t="s">
        <v>12</v>
      </c>
      <c r="C444" s="16"/>
      <c r="D444" s="16"/>
      <c r="E444" s="17"/>
      <c r="F444" s="18">
        <f>SUBTOTAL(9,F445:F447)</f>
        <v>0</v>
      </c>
    </row>
    <row r="445" spans="1:6" ht="15.75" x14ac:dyDescent="0.25">
      <c r="A445" s="19"/>
      <c r="B445" s="2" t="s">
        <v>55</v>
      </c>
      <c r="C445" s="20">
        <v>2</v>
      </c>
      <c r="D445" s="20" t="s">
        <v>26</v>
      </c>
      <c r="E445" s="21"/>
      <c r="F445" s="22">
        <f>+C445*E445</f>
        <v>0</v>
      </c>
    </row>
    <row r="446" spans="1:6" ht="15.75" x14ac:dyDescent="0.25">
      <c r="A446" s="19"/>
      <c r="B446" s="2" t="s">
        <v>197</v>
      </c>
      <c r="C446" s="20">
        <v>1</v>
      </c>
      <c r="D446" s="20" t="s">
        <v>26</v>
      </c>
      <c r="E446" s="21"/>
      <c r="F446" s="22">
        <f>+C446*E446</f>
        <v>0</v>
      </c>
    </row>
    <row r="447" spans="1:6" ht="15.75" x14ac:dyDescent="0.25">
      <c r="A447" s="19"/>
      <c r="B447" s="2" t="s">
        <v>85</v>
      </c>
      <c r="C447" s="20">
        <v>1</v>
      </c>
      <c r="D447" s="20" t="s">
        <v>26</v>
      </c>
      <c r="E447" s="21"/>
      <c r="F447" s="22">
        <f>+C447*E447</f>
        <v>0</v>
      </c>
    </row>
    <row r="448" spans="1:6" ht="15.75" x14ac:dyDescent="0.25">
      <c r="A448" s="14">
        <f>+A444+0.01</f>
        <v>9.1499999999999968</v>
      </c>
      <c r="B448" s="15" t="s">
        <v>58</v>
      </c>
      <c r="C448" s="16"/>
      <c r="D448" s="16"/>
      <c r="E448" s="17"/>
      <c r="F448" s="18">
        <f>SUBTOTAL(9,F449:F449)</f>
        <v>0</v>
      </c>
    </row>
    <row r="449" spans="1:6" ht="15.75" x14ac:dyDescent="0.25">
      <c r="A449" s="19"/>
      <c r="B449" s="2" t="s">
        <v>98</v>
      </c>
      <c r="C449" s="20">
        <v>3</v>
      </c>
      <c r="D449" s="20" t="s">
        <v>26</v>
      </c>
      <c r="E449" s="21"/>
      <c r="F449" s="22">
        <f>+C449*E449</f>
        <v>0</v>
      </c>
    </row>
    <row r="450" spans="1:6" ht="15.75" x14ac:dyDescent="0.25">
      <c r="A450" s="14">
        <f>+A448+0.01</f>
        <v>9.1599999999999966</v>
      </c>
      <c r="B450" s="15" t="s">
        <v>13</v>
      </c>
      <c r="C450" s="16"/>
      <c r="D450" s="16"/>
      <c r="E450" s="17"/>
      <c r="F450" s="18">
        <f>SUBTOTAL(9,F451:F451)</f>
        <v>0</v>
      </c>
    </row>
    <row r="451" spans="1:6" ht="15.75" x14ac:dyDescent="0.25">
      <c r="A451" s="19"/>
      <c r="B451" s="2" t="s">
        <v>59</v>
      </c>
      <c r="C451" s="20">
        <v>1</v>
      </c>
      <c r="D451" s="20" t="s">
        <v>26</v>
      </c>
      <c r="E451" s="21"/>
      <c r="F451" s="22">
        <f>+C451*E451</f>
        <v>0</v>
      </c>
    </row>
    <row r="452" spans="1:6" ht="15.75" x14ac:dyDescent="0.25">
      <c r="A452" s="14">
        <f>+A450+0.01</f>
        <v>9.1699999999999964</v>
      </c>
      <c r="B452" s="15" t="s">
        <v>60</v>
      </c>
      <c r="C452" s="16"/>
      <c r="D452" s="16"/>
      <c r="E452" s="17"/>
      <c r="F452" s="18">
        <f>SUBTOTAL(9,F453)</f>
        <v>0</v>
      </c>
    </row>
    <row r="453" spans="1:6" ht="15.75" x14ac:dyDescent="0.25">
      <c r="A453" s="19"/>
      <c r="B453" s="2" t="s">
        <v>82</v>
      </c>
      <c r="C453" s="20">
        <v>1</v>
      </c>
      <c r="D453" s="20" t="s">
        <v>26</v>
      </c>
      <c r="E453" s="21"/>
      <c r="F453" s="22">
        <f>+C453*E453</f>
        <v>0</v>
      </c>
    </row>
    <row r="454" spans="1:6" ht="15.75" x14ac:dyDescent="0.25">
      <c r="A454" s="14">
        <f>+A452+0.01</f>
        <v>9.1799999999999962</v>
      </c>
      <c r="B454" s="15" t="s">
        <v>65</v>
      </c>
      <c r="C454" s="16"/>
      <c r="D454" s="16"/>
      <c r="E454" s="17"/>
      <c r="F454" s="18">
        <f>SUBTOTAL(9,F455:F455)</f>
        <v>0</v>
      </c>
    </row>
    <row r="455" spans="1:6" ht="15.75" x14ac:dyDescent="0.25">
      <c r="A455" s="19"/>
      <c r="B455" s="2" t="s">
        <v>195</v>
      </c>
      <c r="C455" s="20">
        <v>1</v>
      </c>
      <c r="D455" s="20" t="s">
        <v>26</v>
      </c>
      <c r="E455" s="21"/>
      <c r="F455" s="22">
        <f>+C455*E455</f>
        <v>0</v>
      </c>
    </row>
    <row r="456" spans="1:6" ht="15.75" x14ac:dyDescent="0.25">
      <c r="A456" s="14">
        <f>+A454+0.01</f>
        <v>9.1899999999999959</v>
      </c>
      <c r="B456" s="15" t="s">
        <v>71</v>
      </c>
      <c r="C456" s="16"/>
      <c r="D456" s="16"/>
      <c r="E456" s="17"/>
      <c r="F456" s="18">
        <f>SUBTOTAL(9,F457:F457)</f>
        <v>0</v>
      </c>
    </row>
    <row r="457" spans="1:6" ht="15.75" x14ac:dyDescent="0.25">
      <c r="A457" s="19"/>
      <c r="B457" s="2" t="s">
        <v>72</v>
      </c>
      <c r="C457" s="20">
        <v>3</v>
      </c>
      <c r="D457" s="20" t="s">
        <v>26</v>
      </c>
      <c r="E457" s="21"/>
      <c r="F457" s="22">
        <f>+C457*E457</f>
        <v>0</v>
      </c>
    </row>
    <row r="458" spans="1:6" ht="15.75" x14ac:dyDescent="0.25">
      <c r="A458" s="14">
        <f>+A456+0.01</f>
        <v>9.1999999999999957</v>
      </c>
      <c r="B458" s="15" t="s">
        <v>105</v>
      </c>
      <c r="C458" s="16"/>
      <c r="D458" s="16"/>
      <c r="E458" s="17"/>
      <c r="F458" s="18">
        <f>SUBTOTAL(9,F459:F459)</f>
        <v>0</v>
      </c>
    </row>
    <row r="459" spans="1:6" ht="15.75" x14ac:dyDescent="0.25">
      <c r="A459" s="19"/>
      <c r="B459" s="2" t="s">
        <v>106</v>
      </c>
      <c r="C459" s="20">
        <v>8.5</v>
      </c>
      <c r="D459" s="20" t="s">
        <v>25</v>
      </c>
      <c r="E459" s="21"/>
      <c r="F459" s="22">
        <f>+C459*E459</f>
        <v>0</v>
      </c>
    </row>
    <row r="460" spans="1:6" ht="15.75" x14ac:dyDescent="0.25">
      <c r="A460" s="19"/>
      <c r="C460" s="20"/>
      <c r="D460" s="20"/>
      <c r="E460" s="21"/>
      <c r="F460" s="54"/>
    </row>
    <row r="461" spans="1:6" ht="15.75" x14ac:dyDescent="0.25">
      <c r="A461" s="19"/>
      <c r="C461" s="20"/>
      <c r="D461" s="20"/>
      <c r="E461" s="21"/>
      <c r="F461" s="54">
        <f>SUBTOTAL(9,F411:F460)</f>
        <v>0</v>
      </c>
    </row>
    <row r="462" spans="1:6" ht="19.5" thickBot="1" x14ac:dyDescent="0.35">
      <c r="A462" s="6">
        <f>+A409+1</f>
        <v>10</v>
      </c>
      <c r="B462" s="7" t="s">
        <v>234</v>
      </c>
      <c r="C462" s="49">
        <v>12.29</v>
      </c>
      <c r="D462" s="31"/>
      <c r="E462" s="32"/>
      <c r="F462" s="32"/>
    </row>
    <row r="463" spans="1:6" ht="15.75" thickBot="1" x14ac:dyDescent="0.3">
      <c r="A463" s="10" t="s">
        <v>15</v>
      </c>
      <c r="B463" s="11" t="s">
        <v>16</v>
      </c>
      <c r="C463" s="12" t="s">
        <v>17</v>
      </c>
      <c r="D463" s="11" t="s">
        <v>18</v>
      </c>
      <c r="E463" s="13" t="s">
        <v>19</v>
      </c>
      <c r="F463" s="12" t="s">
        <v>20</v>
      </c>
    </row>
    <row r="464" spans="1:6" ht="15.75" x14ac:dyDescent="0.25">
      <c r="A464" s="14">
        <f>A462+0.01</f>
        <v>10.01</v>
      </c>
      <c r="B464" s="15" t="s">
        <v>100</v>
      </c>
      <c r="C464" s="16"/>
      <c r="D464" s="16"/>
      <c r="E464" s="17"/>
      <c r="F464" s="18">
        <f>SUBTOTAL(9,F465:F466)</f>
        <v>0</v>
      </c>
    </row>
    <row r="465" spans="1:6" ht="15.75" x14ac:dyDescent="0.25">
      <c r="A465" s="19"/>
      <c r="B465" s="2" t="s">
        <v>21</v>
      </c>
      <c r="C465" s="20">
        <v>41.8</v>
      </c>
      <c r="D465" s="20" t="s">
        <v>77</v>
      </c>
      <c r="E465" s="21"/>
      <c r="F465" s="22">
        <f>+C465*E465</f>
        <v>0</v>
      </c>
    </row>
    <row r="466" spans="1:6" ht="15.75" x14ac:dyDescent="0.25">
      <c r="A466" s="19"/>
      <c r="B466" s="2" t="s">
        <v>23</v>
      </c>
      <c r="C466" s="20">
        <v>10.27</v>
      </c>
      <c r="D466" s="20" t="s">
        <v>77</v>
      </c>
      <c r="E466" s="21"/>
      <c r="F466" s="22">
        <f>+C466*E466</f>
        <v>0</v>
      </c>
    </row>
    <row r="467" spans="1:6" ht="15.75" x14ac:dyDescent="0.25">
      <c r="A467" s="14">
        <f>+A464+0.01</f>
        <v>10.02</v>
      </c>
      <c r="B467" s="15" t="s">
        <v>101</v>
      </c>
      <c r="C467" s="16"/>
      <c r="D467" s="16"/>
      <c r="E467" s="17"/>
      <c r="F467" s="18">
        <f>SUBTOTAL(9,F468:F468)</f>
        <v>0</v>
      </c>
    </row>
    <row r="468" spans="1:6" ht="15.75" x14ac:dyDescent="0.25">
      <c r="A468" s="19"/>
      <c r="B468" s="2" t="s">
        <v>21</v>
      </c>
      <c r="C468" s="20">
        <v>36.119999999999997</v>
      </c>
      <c r="D468" s="20" t="s">
        <v>77</v>
      </c>
      <c r="E468" s="21"/>
      <c r="F468" s="22">
        <f>+C468*E468</f>
        <v>0</v>
      </c>
    </row>
    <row r="469" spans="1:6" ht="15.75" x14ac:dyDescent="0.25">
      <c r="A469" s="14">
        <f>+A467+0.01</f>
        <v>10.029999999999999</v>
      </c>
      <c r="B469" s="15" t="s">
        <v>102</v>
      </c>
      <c r="C469" s="16"/>
      <c r="D469" s="16"/>
      <c r="E469" s="17"/>
      <c r="F469" s="18">
        <f>SUBTOTAL(9,F470:F470)</f>
        <v>0</v>
      </c>
    </row>
    <row r="470" spans="1:6" ht="15.75" x14ac:dyDescent="0.25">
      <c r="A470" s="19"/>
      <c r="B470" s="2" t="s">
        <v>183</v>
      </c>
      <c r="C470" s="20">
        <v>2</v>
      </c>
      <c r="D470" s="20" t="s">
        <v>26</v>
      </c>
      <c r="E470" s="21"/>
      <c r="F470" s="22">
        <f>+C470*E470</f>
        <v>0</v>
      </c>
    </row>
    <row r="471" spans="1:6" ht="15.75" x14ac:dyDescent="0.25">
      <c r="A471" s="14">
        <f>+A469+0.01</f>
        <v>10.039999999999999</v>
      </c>
      <c r="B471" s="15" t="s">
        <v>107</v>
      </c>
      <c r="C471" s="16"/>
      <c r="D471" s="16"/>
      <c r="E471" s="17"/>
      <c r="F471" s="18">
        <f>SUBTOTAL(9,F472:F473)</f>
        <v>0</v>
      </c>
    </row>
    <row r="472" spans="1:6" ht="15.75" x14ac:dyDescent="0.25">
      <c r="A472" s="19"/>
      <c r="B472" s="2" t="s">
        <v>28</v>
      </c>
      <c r="C472" s="20">
        <v>1</v>
      </c>
      <c r="D472" s="20" t="s">
        <v>26</v>
      </c>
      <c r="E472" s="21"/>
      <c r="F472" s="22">
        <f>+C472*E472</f>
        <v>0</v>
      </c>
    </row>
    <row r="473" spans="1:6" ht="15.75" x14ac:dyDescent="0.25">
      <c r="A473" s="19"/>
      <c r="B473" s="2" t="s">
        <v>92</v>
      </c>
      <c r="C473" s="20">
        <v>1</v>
      </c>
      <c r="D473" s="20" t="s">
        <v>26</v>
      </c>
      <c r="E473" s="21"/>
      <c r="F473" s="22">
        <f>+C473*E473</f>
        <v>0</v>
      </c>
    </row>
    <row r="474" spans="1:6" ht="15.75" x14ac:dyDescent="0.25">
      <c r="A474" s="14">
        <f>+A471+0.01</f>
        <v>10.049999999999999</v>
      </c>
      <c r="B474" s="15" t="s">
        <v>48</v>
      </c>
      <c r="C474" s="16"/>
      <c r="D474" s="16"/>
      <c r="E474" s="17"/>
      <c r="F474" s="18">
        <f>SUBTOTAL(9,F475)</f>
        <v>0</v>
      </c>
    </row>
    <row r="475" spans="1:6" ht="15.75" x14ac:dyDescent="0.25">
      <c r="A475" s="19"/>
      <c r="B475" s="2" t="s">
        <v>90</v>
      </c>
      <c r="C475" s="20">
        <v>1</v>
      </c>
      <c r="D475" s="20" t="s">
        <v>26</v>
      </c>
      <c r="E475" s="21"/>
      <c r="F475" s="22">
        <f>+C475*E475</f>
        <v>0</v>
      </c>
    </row>
    <row r="476" spans="1:6" ht="15.75" x14ac:dyDescent="0.25">
      <c r="A476" s="14">
        <f>+A474+0.01</f>
        <v>10.059999999999999</v>
      </c>
      <c r="B476" s="15" t="s">
        <v>11</v>
      </c>
      <c r="C476" s="16"/>
      <c r="D476" s="16"/>
      <c r="E476" s="17"/>
      <c r="F476" s="18">
        <f>SUBTOTAL(9,F477)</f>
        <v>0</v>
      </c>
    </row>
    <row r="477" spans="1:6" ht="15.75" x14ac:dyDescent="0.25">
      <c r="A477" s="19"/>
      <c r="B477" s="2" t="s">
        <v>38</v>
      </c>
      <c r="C477" s="20">
        <v>1</v>
      </c>
      <c r="D477" s="20" t="s">
        <v>26</v>
      </c>
      <c r="E477" s="21"/>
      <c r="F477" s="22">
        <f>+C477*E477</f>
        <v>0</v>
      </c>
    </row>
    <row r="478" spans="1:6" ht="15.75" x14ac:dyDescent="0.25">
      <c r="A478" s="14">
        <f>+A476+0.01</f>
        <v>10.069999999999999</v>
      </c>
      <c r="B478" s="15" t="s">
        <v>53</v>
      </c>
      <c r="C478" s="16"/>
      <c r="D478" s="16"/>
      <c r="E478" s="17"/>
      <c r="F478" s="18">
        <f>SUBTOTAL(9,F479:F479)</f>
        <v>0</v>
      </c>
    </row>
    <row r="479" spans="1:6" ht="15.75" x14ac:dyDescent="0.25">
      <c r="A479" s="19"/>
      <c r="B479" s="2" t="s">
        <v>54</v>
      </c>
      <c r="C479" s="20">
        <v>1</v>
      </c>
      <c r="D479" s="20" t="s">
        <v>26</v>
      </c>
      <c r="E479" s="21"/>
      <c r="F479" s="22">
        <f>+C479*E479</f>
        <v>0</v>
      </c>
    </row>
    <row r="480" spans="1:6" ht="15.75" x14ac:dyDescent="0.25">
      <c r="A480" s="14">
        <f>+A478+0.01</f>
        <v>10.079999999999998</v>
      </c>
      <c r="B480" s="15" t="s">
        <v>3</v>
      </c>
      <c r="C480" s="16"/>
      <c r="D480" s="16"/>
      <c r="E480" s="17"/>
      <c r="F480" s="18">
        <f>SUBTOTAL(9,F481:F481)</f>
        <v>0</v>
      </c>
    </row>
    <row r="481" spans="1:6" ht="15.75" x14ac:dyDescent="0.25">
      <c r="A481" s="19"/>
      <c r="B481" s="2" t="s">
        <v>3</v>
      </c>
      <c r="C481" s="20">
        <v>1</v>
      </c>
      <c r="D481" s="20" t="s">
        <v>0</v>
      </c>
      <c r="E481" s="21"/>
      <c r="F481" s="22">
        <f>+C481*E481</f>
        <v>0</v>
      </c>
    </row>
    <row r="482" spans="1:6" ht="15.75" x14ac:dyDescent="0.25">
      <c r="A482" s="14">
        <f>+A480+0.01</f>
        <v>10.089999999999998</v>
      </c>
      <c r="B482" s="15" t="s">
        <v>12</v>
      </c>
      <c r="C482" s="16"/>
      <c r="D482" s="16"/>
      <c r="E482" s="17"/>
      <c r="F482" s="18">
        <f>SUBTOTAL(9,F483:F483)</f>
        <v>0</v>
      </c>
    </row>
    <row r="483" spans="1:6" ht="15.75" x14ac:dyDescent="0.25">
      <c r="A483" s="19"/>
      <c r="B483" s="2" t="s">
        <v>55</v>
      </c>
      <c r="C483" s="20">
        <v>1</v>
      </c>
      <c r="D483" s="20" t="s">
        <v>26</v>
      </c>
      <c r="E483" s="21"/>
      <c r="F483" s="22">
        <f>+C483*E483</f>
        <v>0</v>
      </c>
    </row>
    <row r="484" spans="1:6" ht="15.75" x14ac:dyDescent="0.25">
      <c r="A484" s="14">
        <f>+A482+0.01</f>
        <v>10.099999999999998</v>
      </c>
      <c r="B484" s="15" t="s">
        <v>40</v>
      </c>
      <c r="C484" s="16"/>
      <c r="D484" s="16"/>
      <c r="E484" s="17"/>
      <c r="F484" s="30">
        <f>SUBTOTAL(9,F485)</f>
        <v>0</v>
      </c>
    </row>
    <row r="485" spans="1:6" ht="15.75" x14ac:dyDescent="0.25">
      <c r="A485" s="19"/>
      <c r="B485" s="2" t="s">
        <v>40</v>
      </c>
      <c r="C485" s="20">
        <v>1</v>
      </c>
      <c r="D485" s="20" t="s">
        <v>26</v>
      </c>
      <c r="E485" s="21"/>
      <c r="F485" s="22">
        <f>+C485*E485</f>
        <v>0</v>
      </c>
    </row>
    <row r="486" spans="1:6" ht="15.75" x14ac:dyDescent="0.25">
      <c r="A486" s="14">
        <f>+A484+0.01</f>
        <v>10.109999999999998</v>
      </c>
      <c r="B486" s="15" t="s">
        <v>105</v>
      </c>
      <c r="C486" s="16"/>
      <c r="D486" s="16"/>
      <c r="E486" s="17"/>
      <c r="F486" s="18">
        <f>SUBTOTAL(9,F487:F487)</f>
        <v>0</v>
      </c>
    </row>
    <row r="487" spans="1:6" ht="15.75" x14ac:dyDescent="0.25">
      <c r="A487" s="19"/>
      <c r="B487" s="2" t="s">
        <v>106</v>
      </c>
      <c r="C487" s="20">
        <v>2.97</v>
      </c>
      <c r="D487" s="20" t="s">
        <v>25</v>
      </c>
      <c r="E487" s="21"/>
      <c r="F487" s="22">
        <f>+C487*E487</f>
        <v>0</v>
      </c>
    </row>
    <row r="488" spans="1:6" ht="15.75" x14ac:dyDescent="0.25">
      <c r="A488" s="19"/>
      <c r="C488" s="20"/>
      <c r="D488" s="20"/>
      <c r="E488" s="21"/>
      <c r="F488" s="54"/>
    </row>
    <row r="489" spans="1:6" ht="15.75" x14ac:dyDescent="0.25">
      <c r="A489" s="19"/>
      <c r="C489" s="20"/>
      <c r="D489" s="20"/>
      <c r="E489" s="21"/>
      <c r="F489" s="54">
        <f>SUBTOTAL(9,F464:F488)</f>
        <v>0</v>
      </c>
    </row>
    <row r="490" spans="1:6" ht="19.5" thickBot="1" x14ac:dyDescent="0.35">
      <c r="A490" s="6">
        <f>+A462+1</f>
        <v>11</v>
      </c>
      <c r="B490" s="7" t="s">
        <v>268</v>
      </c>
      <c r="C490" s="49">
        <v>60</v>
      </c>
      <c r="D490" s="31"/>
      <c r="E490" s="32"/>
      <c r="F490" s="32"/>
    </row>
    <row r="491" spans="1:6" ht="15.75" thickBot="1" x14ac:dyDescent="0.3">
      <c r="A491" s="10" t="s">
        <v>15</v>
      </c>
      <c r="B491" s="11" t="s">
        <v>16</v>
      </c>
      <c r="C491" s="12" t="s">
        <v>17</v>
      </c>
      <c r="D491" s="11" t="s">
        <v>18</v>
      </c>
      <c r="E491" s="13" t="s">
        <v>19</v>
      </c>
      <c r="F491" s="12" t="s">
        <v>20</v>
      </c>
    </row>
    <row r="492" spans="1:6" ht="15.75" x14ac:dyDescent="0.25">
      <c r="A492" s="14">
        <f>A490+0.01</f>
        <v>11.01</v>
      </c>
      <c r="B492" s="15" t="s">
        <v>100</v>
      </c>
      <c r="C492" s="16"/>
      <c r="D492" s="16"/>
      <c r="E492" s="17"/>
      <c r="F492" s="18">
        <f>SUBTOTAL(9,F493:F494)</f>
        <v>0</v>
      </c>
    </row>
    <row r="493" spans="1:6" ht="15.75" x14ac:dyDescent="0.25">
      <c r="A493" s="19"/>
      <c r="B493" s="29" t="s">
        <v>21</v>
      </c>
      <c r="C493" s="20">
        <f>51.5*2.9</f>
        <v>149.35</v>
      </c>
      <c r="D493" s="20" t="s">
        <v>77</v>
      </c>
      <c r="E493" s="21"/>
      <c r="F493" s="22">
        <f>+C493*E493</f>
        <v>0</v>
      </c>
    </row>
    <row r="494" spans="1:6" ht="15.75" x14ac:dyDescent="0.25">
      <c r="A494" s="19"/>
      <c r="B494" s="29" t="s">
        <v>23</v>
      </c>
      <c r="C494" s="20">
        <v>52.9</v>
      </c>
      <c r="D494" s="20" t="s">
        <v>77</v>
      </c>
      <c r="E494" s="21"/>
      <c r="F494" s="22">
        <f>+C494*E494</f>
        <v>0</v>
      </c>
    </row>
    <row r="495" spans="1:6" ht="15.75" x14ac:dyDescent="0.25">
      <c r="A495" s="14">
        <f>+A492+0.01</f>
        <v>11.02</v>
      </c>
      <c r="B495" s="15" t="s">
        <v>101</v>
      </c>
      <c r="C495" s="16"/>
      <c r="D495" s="16"/>
      <c r="E495" s="17"/>
      <c r="F495" s="18">
        <f>SUBTOTAL(9,F496:F497)</f>
        <v>0</v>
      </c>
    </row>
    <row r="496" spans="1:6" ht="15.75" x14ac:dyDescent="0.25">
      <c r="A496" s="19"/>
      <c r="B496" s="29" t="s">
        <v>21</v>
      </c>
      <c r="C496" s="20">
        <f>31.15*3.12</f>
        <v>97.188000000000002</v>
      </c>
      <c r="D496" s="20" t="s">
        <v>77</v>
      </c>
      <c r="E496" s="21"/>
      <c r="F496" s="22">
        <f>+C496*E496</f>
        <v>0</v>
      </c>
    </row>
    <row r="497" spans="1:6" ht="15.75" x14ac:dyDescent="0.25">
      <c r="A497" s="19"/>
      <c r="B497" s="29" t="s">
        <v>249</v>
      </c>
      <c r="C497" s="20">
        <f>((4.5+2.73)*1.3)+((4.5+2.8)*1.3)</f>
        <v>18.889000000000003</v>
      </c>
      <c r="D497" s="20" t="s">
        <v>77</v>
      </c>
      <c r="E497" s="21"/>
      <c r="F497" s="22">
        <f>+C497*E497</f>
        <v>0</v>
      </c>
    </row>
    <row r="498" spans="1:6" ht="15.75" x14ac:dyDescent="0.25">
      <c r="A498" s="14">
        <f>+A495+0.01</f>
        <v>11.03</v>
      </c>
      <c r="B498" s="15" t="s">
        <v>102</v>
      </c>
      <c r="C498" s="16"/>
      <c r="D498" s="16"/>
      <c r="E498" s="17"/>
      <c r="F498" s="18">
        <f>SUBTOTAL(9,F499:F500)</f>
        <v>0</v>
      </c>
    </row>
    <row r="499" spans="1:6" ht="15.75" x14ac:dyDescent="0.25">
      <c r="A499" s="19"/>
      <c r="B499" s="29" t="s">
        <v>183</v>
      </c>
      <c r="C499" s="20">
        <v>10</v>
      </c>
      <c r="D499" s="20" t="s">
        <v>26</v>
      </c>
      <c r="E499" s="21"/>
      <c r="F499" s="22">
        <f>+C499*E499</f>
        <v>0</v>
      </c>
    </row>
    <row r="500" spans="1:6" ht="15.75" x14ac:dyDescent="0.25">
      <c r="A500" s="19"/>
      <c r="B500" s="29" t="s">
        <v>27</v>
      </c>
      <c r="C500" s="20">
        <f>3.05+3.05+4.5+2.08+4.5+2.73+2.3</f>
        <v>22.21</v>
      </c>
      <c r="D500" s="20" t="s">
        <v>25</v>
      </c>
      <c r="E500" s="51"/>
      <c r="F500" s="22">
        <f>+C500*E500</f>
        <v>0</v>
      </c>
    </row>
    <row r="501" spans="1:6" ht="15.75" x14ac:dyDescent="0.25">
      <c r="A501" s="14">
        <f>+A498+0.01</f>
        <v>11.04</v>
      </c>
      <c r="B501" s="15" t="s">
        <v>107</v>
      </c>
      <c r="C501" s="16"/>
      <c r="D501" s="16"/>
      <c r="E501" s="17"/>
      <c r="F501" s="18">
        <f>SUBTOTAL(9,F502:F503)</f>
        <v>0</v>
      </c>
    </row>
    <row r="502" spans="1:6" ht="15.75" x14ac:dyDescent="0.25">
      <c r="A502" s="19"/>
      <c r="B502" s="29" t="s">
        <v>28</v>
      </c>
      <c r="C502" s="20">
        <v>1</v>
      </c>
      <c r="D502" s="20" t="s">
        <v>26</v>
      </c>
      <c r="E502" s="21"/>
      <c r="F502" s="22">
        <f>+C502*E502</f>
        <v>0</v>
      </c>
    </row>
    <row r="503" spans="1:6" ht="15.75" x14ac:dyDescent="0.25">
      <c r="A503" s="19"/>
      <c r="B503" s="29" t="s">
        <v>92</v>
      </c>
      <c r="C503" s="20">
        <v>2</v>
      </c>
      <c r="D503" s="20" t="s">
        <v>26</v>
      </c>
      <c r="E503" s="21"/>
      <c r="F503" s="22">
        <f>+C503*E503</f>
        <v>0</v>
      </c>
    </row>
    <row r="504" spans="1:6" ht="15.75" x14ac:dyDescent="0.25">
      <c r="A504" s="14">
        <f>+A501+0.01</f>
        <v>11.049999999999999</v>
      </c>
      <c r="B504" s="15" t="s">
        <v>104</v>
      </c>
      <c r="C504" s="16"/>
      <c r="D504" s="16"/>
      <c r="E504" s="17"/>
      <c r="F504" s="18">
        <f>SUBTOTAL(9,F505:F505)</f>
        <v>0</v>
      </c>
    </row>
    <row r="505" spans="1:6" ht="15.75" x14ac:dyDescent="0.25">
      <c r="A505" s="19"/>
      <c r="B505" s="29" t="s">
        <v>46</v>
      </c>
      <c r="C505" s="20">
        <v>2</v>
      </c>
      <c r="D505" s="20" t="s">
        <v>26</v>
      </c>
      <c r="E505" s="51"/>
      <c r="F505" s="22">
        <f>+C505*E505</f>
        <v>0</v>
      </c>
    </row>
    <row r="506" spans="1:6" ht="15.75" x14ac:dyDescent="0.25">
      <c r="A506" s="14">
        <f>A504+0.01</f>
        <v>11.059999999999999</v>
      </c>
      <c r="B506" s="15" t="s">
        <v>111</v>
      </c>
      <c r="C506" s="16"/>
      <c r="D506" s="16"/>
      <c r="E506" s="17"/>
      <c r="F506" s="18">
        <f>SUBTOTAL(9,F507:F508)</f>
        <v>0</v>
      </c>
    </row>
    <row r="507" spans="1:6" ht="15.75" x14ac:dyDescent="0.25">
      <c r="A507" s="19"/>
      <c r="B507" s="29" t="s">
        <v>78</v>
      </c>
      <c r="C507" s="20">
        <v>1</v>
      </c>
      <c r="D507" s="20" t="s">
        <v>26</v>
      </c>
      <c r="E507" s="21"/>
      <c r="F507" s="22">
        <f>+C507*E507</f>
        <v>0</v>
      </c>
    </row>
    <row r="508" spans="1:6" ht="15.75" x14ac:dyDescent="0.25">
      <c r="A508" s="19"/>
      <c r="B508" s="29" t="s">
        <v>251</v>
      </c>
      <c r="C508" s="20">
        <v>1</v>
      </c>
      <c r="D508" s="20" t="s">
        <v>26</v>
      </c>
      <c r="E508" s="21"/>
      <c r="F508" s="22">
        <f>+C508*E508</f>
        <v>0</v>
      </c>
    </row>
    <row r="509" spans="1:6" ht="15.75" x14ac:dyDescent="0.25">
      <c r="A509" s="14">
        <f>+A506+0.01</f>
        <v>11.069999999999999</v>
      </c>
      <c r="B509" s="15" t="s">
        <v>53</v>
      </c>
      <c r="C509" s="16"/>
      <c r="D509" s="16"/>
      <c r="E509" s="17"/>
      <c r="F509" s="18">
        <f>SUBTOTAL(9,F510:F510)</f>
        <v>0</v>
      </c>
    </row>
    <row r="510" spans="1:6" ht="15.75" x14ac:dyDescent="0.25">
      <c r="A510" s="19"/>
      <c r="B510" s="29" t="s">
        <v>54</v>
      </c>
      <c r="C510" s="20">
        <v>2</v>
      </c>
      <c r="D510" s="20" t="s">
        <v>26</v>
      </c>
      <c r="E510" s="21"/>
      <c r="F510" s="22">
        <f>+C510*E510</f>
        <v>0</v>
      </c>
    </row>
    <row r="511" spans="1:6" ht="15.75" x14ac:dyDescent="0.25">
      <c r="A511" s="14">
        <f>+A509+0.01</f>
        <v>11.079999999999998</v>
      </c>
      <c r="B511" s="15" t="s">
        <v>3</v>
      </c>
      <c r="C511" s="16"/>
      <c r="D511" s="16"/>
      <c r="E511" s="17"/>
      <c r="F511" s="18">
        <f>SUBTOTAL(9,F512:F512)</f>
        <v>0</v>
      </c>
    </row>
    <row r="512" spans="1:6" ht="15.75" x14ac:dyDescent="0.25">
      <c r="A512" s="19"/>
      <c r="B512" s="29" t="s">
        <v>3</v>
      </c>
      <c r="C512" s="20">
        <v>1</v>
      </c>
      <c r="D512" s="20" t="s">
        <v>0</v>
      </c>
      <c r="E512" s="21"/>
      <c r="F512" s="22">
        <f>+C512*E512</f>
        <v>0</v>
      </c>
    </row>
    <row r="513" spans="1:6" ht="15.75" x14ac:dyDescent="0.25">
      <c r="A513" s="14">
        <f>+A511+0.01</f>
        <v>11.089999999999998</v>
      </c>
      <c r="B513" s="15" t="s">
        <v>12</v>
      </c>
      <c r="C513" s="16"/>
      <c r="D513" s="16"/>
      <c r="E513" s="17"/>
      <c r="F513" s="18">
        <f>SUBTOTAL(9,F514:F514)</f>
        <v>0</v>
      </c>
    </row>
    <row r="514" spans="1:6" ht="15.75" x14ac:dyDescent="0.25">
      <c r="A514" s="19"/>
      <c r="B514" s="29" t="s">
        <v>55</v>
      </c>
      <c r="C514" s="20">
        <v>5</v>
      </c>
      <c r="D514" s="20" t="s">
        <v>26</v>
      </c>
      <c r="E514" s="21"/>
      <c r="F514" s="22">
        <f>+C514*E514</f>
        <v>0</v>
      </c>
    </row>
    <row r="515" spans="1:6" ht="15.75" x14ac:dyDescent="0.25">
      <c r="A515" s="14">
        <f>+A513+0.01</f>
        <v>11.099999999999998</v>
      </c>
      <c r="B515" s="15" t="s">
        <v>34</v>
      </c>
      <c r="C515" s="16"/>
      <c r="D515" s="16"/>
      <c r="E515" s="17"/>
      <c r="F515" s="18">
        <f>SUBTOTAL(9,F516:F517)</f>
        <v>0</v>
      </c>
    </row>
    <row r="516" spans="1:6" ht="15.75" x14ac:dyDescent="0.25">
      <c r="A516" s="19"/>
      <c r="B516" s="29" t="s">
        <v>36</v>
      </c>
      <c r="C516" s="20">
        <v>2</v>
      </c>
      <c r="D516" s="20" t="s">
        <v>26</v>
      </c>
      <c r="E516" s="51"/>
      <c r="F516" s="22">
        <f>+C516*E516</f>
        <v>0</v>
      </c>
    </row>
    <row r="517" spans="1:6" ht="15.75" x14ac:dyDescent="0.25">
      <c r="A517" s="19"/>
      <c r="B517" s="29" t="s">
        <v>50</v>
      </c>
      <c r="C517" s="20">
        <v>6</v>
      </c>
      <c r="D517" s="20" t="s">
        <v>26</v>
      </c>
      <c r="E517" s="21"/>
      <c r="F517" s="22">
        <f>+C517*E517</f>
        <v>0</v>
      </c>
    </row>
    <row r="518" spans="1:6" ht="15.75" x14ac:dyDescent="0.25">
      <c r="A518" s="14">
        <f>+A515+0.01</f>
        <v>11.109999999999998</v>
      </c>
      <c r="B518" s="15" t="s">
        <v>40</v>
      </c>
      <c r="C518" s="16"/>
      <c r="D518" s="16"/>
      <c r="E518" s="17"/>
      <c r="F518" s="30">
        <f>SUBTOTAL(9,F519)</f>
        <v>0</v>
      </c>
    </row>
    <row r="519" spans="1:6" ht="15.75" x14ac:dyDescent="0.25">
      <c r="A519" s="19"/>
      <c r="B519" s="2" t="s">
        <v>40</v>
      </c>
      <c r="C519" s="20">
        <v>2</v>
      </c>
      <c r="D519" s="20" t="s">
        <v>26</v>
      </c>
      <c r="E519" s="21"/>
      <c r="F519" s="22">
        <f>+C519*E519</f>
        <v>0</v>
      </c>
    </row>
    <row r="520" spans="1:6" ht="15.75" x14ac:dyDescent="0.25">
      <c r="A520" s="14">
        <f>+A518+0.01</f>
        <v>11.119999999999997</v>
      </c>
      <c r="B520" s="15" t="s">
        <v>255</v>
      </c>
      <c r="C520" s="16"/>
      <c r="D520" s="16"/>
      <c r="E520" s="17"/>
      <c r="F520" s="18">
        <f>SUBTOTAL(9,F521:F521)</f>
        <v>0</v>
      </c>
    </row>
    <row r="521" spans="1:6" ht="15.75" x14ac:dyDescent="0.25">
      <c r="A521" s="19"/>
      <c r="B521" s="29" t="s">
        <v>255</v>
      </c>
      <c r="C521" s="20">
        <v>1</v>
      </c>
      <c r="D521" s="20" t="s">
        <v>26</v>
      </c>
      <c r="E521" s="51"/>
      <c r="F521" s="22">
        <f>+C521*E521</f>
        <v>0</v>
      </c>
    </row>
    <row r="522" spans="1:6" ht="15.75" x14ac:dyDescent="0.25">
      <c r="A522" s="14">
        <f>+A520+0.01</f>
        <v>11.129999999999997</v>
      </c>
      <c r="B522" s="15" t="s">
        <v>105</v>
      </c>
      <c r="C522" s="16"/>
      <c r="D522" s="16"/>
      <c r="E522" s="17"/>
      <c r="F522" s="18">
        <f>SUBTOTAL(9,F523:F523)</f>
        <v>0</v>
      </c>
    </row>
    <row r="523" spans="1:6" ht="15.75" x14ac:dyDescent="0.25">
      <c r="A523" s="19"/>
      <c r="B523" s="29" t="s">
        <v>250</v>
      </c>
      <c r="C523" s="20">
        <v>6.7</v>
      </c>
      <c r="D523" s="20" t="s">
        <v>25</v>
      </c>
      <c r="E523" s="21"/>
      <c r="F523" s="22">
        <f>+C523*E523</f>
        <v>0</v>
      </c>
    </row>
    <row r="524" spans="1:6" ht="15.75" x14ac:dyDescent="0.25">
      <c r="A524" s="19"/>
      <c r="C524" s="20"/>
      <c r="D524" s="20"/>
      <c r="E524" s="21"/>
      <c r="F524" s="54"/>
    </row>
    <row r="525" spans="1:6" ht="15.75" x14ac:dyDescent="0.25">
      <c r="A525" s="19"/>
      <c r="C525" s="20"/>
      <c r="D525" s="20"/>
      <c r="E525" s="21"/>
      <c r="F525" s="54">
        <f>SUBTOTAL(9,F492:F524)</f>
        <v>0</v>
      </c>
    </row>
    <row r="526" spans="1:6" ht="19.5" thickBot="1" x14ac:dyDescent="0.35">
      <c r="A526" s="6">
        <f>+A490+1</f>
        <v>12</v>
      </c>
      <c r="B526" s="7" t="s">
        <v>240</v>
      </c>
      <c r="C526" s="49">
        <v>26.23</v>
      </c>
      <c r="D526" s="31"/>
      <c r="E526" s="32"/>
      <c r="F526" s="32"/>
    </row>
    <row r="527" spans="1:6" ht="15.75" thickBot="1" x14ac:dyDescent="0.3">
      <c r="A527" s="10" t="s">
        <v>15</v>
      </c>
      <c r="B527" s="11" t="s">
        <v>16</v>
      </c>
      <c r="C527" s="12" t="s">
        <v>17</v>
      </c>
      <c r="D527" s="11" t="s">
        <v>18</v>
      </c>
      <c r="E527" s="13" t="s">
        <v>19</v>
      </c>
      <c r="F527" s="12" t="s">
        <v>20</v>
      </c>
    </row>
    <row r="528" spans="1:6" ht="15.75" x14ac:dyDescent="0.25">
      <c r="A528" s="14">
        <f>A526+0.01</f>
        <v>12.01</v>
      </c>
      <c r="B528" s="15" t="s">
        <v>100</v>
      </c>
      <c r="C528" s="16"/>
      <c r="D528" s="16"/>
      <c r="E528" s="17"/>
      <c r="F528" s="18">
        <f>SUBTOTAL(9,F529:F530)</f>
        <v>0</v>
      </c>
    </row>
    <row r="529" spans="1:6" ht="15.75" x14ac:dyDescent="0.25">
      <c r="A529" s="19"/>
      <c r="B529" s="29" t="s">
        <v>21</v>
      </c>
      <c r="C529" s="20">
        <f>27.4*2.64</f>
        <v>72.335999999999999</v>
      </c>
      <c r="D529" s="20" t="s">
        <v>77</v>
      </c>
      <c r="E529" s="21"/>
      <c r="F529" s="22">
        <f>+C529*E529</f>
        <v>0</v>
      </c>
    </row>
    <row r="530" spans="1:6" ht="15.75" x14ac:dyDescent="0.25">
      <c r="A530" s="19"/>
      <c r="B530" s="29" t="s">
        <v>23</v>
      </c>
      <c r="C530" s="20">
        <v>22.5</v>
      </c>
      <c r="D530" s="20" t="s">
        <v>77</v>
      </c>
      <c r="E530" s="21"/>
      <c r="F530" s="22">
        <f>+C530*E530</f>
        <v>0</v>
      </c>
    </row>
    <row r="531" spans="1:6" ht="15.75" x14ac:dyDescent="0.25">
      <c r="A531" s="14">
        <f>+A528+0.01</f>
        <v>12.02</v>
      </c>
      <c r="B531" s="15" t="s">
        <v>101</v>
      </c>
      <c r="C531" s="16"/>
      <c r="D531" s="16"/>
      <c r="E531" s="17"/>
      <c r="F531" s="18">
        <f>SUBTOTAL(9,F532:F532)</f>
        <v>0</v>
      </c>
    </row>
    <row r="532" spans="1:6" ht="15.75" x14ac:dyDescent="0.25">
      <c r="A532" s="19"/>
      <c r="B532" s="29" t="s">
        <v>21</v>
      </c>
      <c r="C532" s="20">
        <f>4.34*2*3</f>
        <v>26.04</v>
      </c>
      <c r="D532" s="20" t="s">
        <v>77</v>
      </c>
      <c r="E532" s="21"/>
      <c r="F532" s="22">
        <f>+C532*E532</f>
        <v>0</v>
      </c>
    </row>
    <row r="533" spans="1:6" ht="15.75" x14ac:dyDescent="0.25">
      <c r="A533" s="14">
        <f>+A531+0.01</f>
        <v>12.03</v>
      </c>
      <c r="B533" s="15" t="s">
        <v>102</v>
      </c>
      <c r="C533" s="16"/>
      <c r="D533" s="16"/>
      <c r="E533" s="17"/>
      <c r="F533" s="18">
        <f>SUBTOTAL(9,F534:F534)</f>
        <v>0</v>
      </c>
    </row>
    <row r="534" spans="1:6" ht="15.75" x14ac:dyDescent="0.25">
      <c r="A534" s="19"/>
      <c r="B534" s="29" t="s">
        <v>183</v>
      </c>
      <c r="C534" s="20">
        <v>3</v>
      </c>
      <c r="D534" s="20" t="s">
        <v>26</v>
      </c>
      <c r="E534" s="21"/>
      <c r="F534" s="22">
        <f>+C534*E534</f>
        <v>0</v>
      </c>
    </row>
    <row r="535" spans="1:6" ht="15.75" x14ac:dyDescent="0.25">
      <c r="A535" s="14">
        <f>+A533+0.01</f>
        <v>12.04</v>
      </c>
      <c r="B535" s="15" t="s">
        <v>107</v>
      </c>
      <c r="C535" s="16"/>
      <c r="D535" s="16"/>
      <c r="E535" s="17"/>
      <c r="F535" s="18">
        <f>SUBTOTAL(9,F536:F537)</f>
        <v>0</v>
      </c>
    </row>
    <row r="536" spans="1:6" ht="15.75" x14ac:dyDescent="0.25">
      <c r="A536" s="19"/>
      <c r="B536" s="29" t="s">
        <v>28</v>
      </c>
      <c r="C536" s="20">
        <v>1</v>
      </c>
      <c r="D536" s="20" t="s">
        <v>26</v>
      </c>
      <c r="E536" s="21"/>
      <c r="F536" s="22">
        <f>+C536*E536</f>
        <v>0</v>
      </c>
    </row>
    <row r="537" spans="1:6" ht="15.75" x14ac:dyDescent="0.25">
      <c r="A537" s="19"/>
      <c r="B537" s="29" t="s">
        <v>92</v>
      </c>
      <c r="C537" s="20">
        <v>1</v>
      </c>
      <c r="D537" s="20" t="s">
        <v>26</v>
      </c>
      <c r="E537" s="21"/>
      <c r="F537" s="22">
        <f>+C537*E537</f>
        <v>0</v>
      </c>
    </row>
    <row r="538" spans="1:6" ht="15.75" x14ac:dyDescent="0.25">
      <c r="A538" s="14">
        <f>+A535+0.01</f>
        <v>12.049999999999999</v>
      </c>
      <c r="B538" s="15" t="s">
        <v>113</v>
      </c>
      <c r="C538" s="16"/>
      <c r="D538" s="16"/>
      <c r="E538" s="17"/>
      <c r="F538" s="18">
        <f>SUBTOTAL(9,F539:F539)</f>
        <v>0</v>
      </c>
    </row>
    <row r="539" spans="1:6" ht="15.75" x14ac:dyDescent="0.25">
      <c r="A539" s="19"/>
      <c r="B539" s="29" t="s">
        <v>248</v>
      </c>
      <c r="C539" s="20">
        <v>5.0999999999999996</v>
      </c>
      <c r="D539" s="20" t="s">
        <v>77</v>
      </c>
      <c r="E539" s="21"/>
      <c r="F539" s="22">
        <f>+C539*E539</f>
        <v>0</v>
      </c>
    </row>
    <row r="540" spans="1:6" ht="15.75" x14ac:dyDescent="0.25">
      <c r="A540" s="14">
        <f>+A538+0.01</f>
        <v>12.059999999999999</v>
      </c>
      <c r="B540" s="15" t="s">
        <v>30</v>
      </c>
      <c r="C540" s="16"/>
      <c r="D540" s="16"/>
      <c r="E540" s="17"/>
      <c r="F540" s="18">
        <f>SUBTOTAL(9,F541:F542)</f>
        <v>0</v>
      </c>
    </row>
    <row r="541" spans="1:6" ht="15.75" x14ac:dyDescent="0.25">
      <c r="A541" s="19"/>
      <c r="B541" s="2" t="s">
        <v>44</v>
      </c>
      <c r="C541" s="20">
        <v>32.229999999999997</v>
      </c>
      <c r="D541" s="20" t="s">
        <v>22</v>
      </c>
      <c r="E541" s="51"/>
      <c r="F541" s="22">
        <f>C541*E541</f>
        <v>0</v>
      </c>
    </row>
    <row r="542" spans="1:6" ht="15.75" x14ac:dyDescent="0.25">
      <c r="A542" s="19"/>
      <c r="B542" s="2" t="s">
        <v>45</v>
      </c>
      <c r="C542" s="20">
        <v>32.229999999999997</v>
      </c>
      <c r="D542" s="20" t="s">
        <v>22</v>
      </c>
      <c r="E542" s="51"/>
      <c r="F542" s="22">
        <f>C542*E542</f>
        <v>0</v>
      </c>
    </row>
    <row r="543" spans="1:6" ht="15.75" x14ac:dyDescent="0.25">
      <c r="A543" s="14">
        <f>+A540+0.01</f>
        <v>12.069999999999999</v>
      </c>
      <c r="B543" s="15" t="s">
        <v>111</v>
      </c>
      <c r="C543" s="16"/>
      <c r="D543" s="16"/>
      <c r="E543" s="17"/>
      <c r="F543" s="18">
        <f>SUBTOTAL(9,F544:F545)</f>
        <v>0</v>
      </c>
    </row>
    <row r="544" spans="1:6" ht="15.75" x14ac:dyDescent="0.25">
      <c r="A544" s="19"/>
      <c r="B544" s="29" t="s">
        <v>246</v>
      </c>
      <c r="C544" s="20">
        <v>1</v>
      </c>
      <c r="D544" s="20" t="s">
        <v>26</v>
      </c>
      <c r="E544" s="21"/>
      <c r="F544" s="22">
        <f>+C544*E544</f>
        <v>0</v>
      </c>
    </row>
    <row r="545" spans="1:6" ht="15.75" x14ac:dyDescent="0.25">
      <c r="A545" s="19"/>
      <c r="B545" s="29" t="s">
        <v>247</v>
      </c>
      <c r="C545" s="20">
        <v>1</v>
      </c>
      <c r="D545" s="20" t="s">
        <v>26</v>
      </c>
      <c r="E545" s="21"/>
      <c r="F545" s="22">
        <f>+C545*E545</f>
        <v>0</v>
      </c>
    </row>
    <row r="546" spans="1:6" ht="15.75" x14ac:dyDescent="0.25">
      <c r="A546" s="14">
        <f>+A543+0.01</f>
        <v>12.079999999999998</v>
      </c>
      <c r="B546" s="15" t="s">
        <v>2</v>
      </c>
      <c r="C546" s="16"/>
      <c r="D546" s="16"/>
      <c r="E546" s="17"/>
      <c r="F546" s="18">
        <f>SUBTOTAL(9,F547:F549)</f>
        <v>0</v>
      </c>
    </row>
    <row r="547" spans="1:6" ht="15.75" x14ac:dyDescent="0.25">
      <c r="A547" s="19"/>
      <c r="B547" s="29" t="s">
        <v>212</v>
      </c>
      <c r="C547" s="20">
        <v>1</v>
      </c>
      <c r="D547" s="20" t="s">
        <v>26</v>
      </c>
      <c r="E547" s="21"/>
      <c r="F547" s="22">
        <f>+C547*E547</f>
        <v>0</v>
      </c>
    </row>
    <row r="548" spans="1:6" ht="15.75" x14ac:dyDescent="0.25">
      <c r="A548" s="19"/>
      <c r="B548" s="29" t="s">
        <v>51</v>
      </c>
      <c r="C548" s="20">
        <v>1</v>
      </c>
      <c r="D548" s="20" t="s">
        <v>26</v>
      </c>
      <c r="E548" s="21"/>
      <c r="F548" s="22">
        <f>+C548*E548</f>
        <v>0</v>
      </c>
    </row>
    <row r="549" spans="1:6" ht="15.75" x14ac:dyDescent="0.25">
      <c r="A549" s="19"/>
      <c r="B549" s="29" t="s">
        <v>244</v>
      </c>
      <c r="C549" s="20">
        <v>1</v>
      </c>
      <c r="D549" s="20" t="s">
        <v>26</v>
      </c>
      <c r="E549" s="21"/>
      <c r="F549" s="22">
        <f>+C549*E549</f>
        <v>0</v>
      </c>
    </row>
    <row r="550" spans="1:6" ht="15.75" x14ac:dyDescent="0.25">
      <c r="A550" s="14">
        <f>A546+0.01</f>
        <v>12.089999999999998</v>
      </c>
      <c r="B550" s="15" t="s">
        <v>242</v>
      </c>
      <c r="C550" s="16"/>
      <c r="D550" s="16"/>
      <c r="E550" s="17"/>
      <c r="F550" s="18">
        <f>SUBTOTAL(9,F551:F551)</f>
        <v>0</v>
      </c>
    </row>
    <row r="551" spans="1:6" ht="15.75" x14ac:dyDescent="0.25">
      <c r="A551" s="19"/>
      <c r="B551" s="29" t="s">
        <v>243</v>
      </c>
      <c r="C551" s="20">
        <v>1</v>
      </c>
      <c r="D551" s="20" t="s">
        <v>26</v>
      </c>
      <c r="E551" s="21"/>
      <c r="F551" s="22">
        <f>+C551*E551</f>
        <v>0</v>
      </c>
    </row>
    <row r="552" spans="1:6" ht="15.75" x14ac:dyDescent="0.25">
      <c r="A552" s="14">
        <f>+A550+0.01</f>
        <v>12.099999999999998</v>
      </c>
      <c r="B552" s="15" t="s">
        <v>3</v>
      </c>
      <c r="C552" s="16"/>
      <c r="D552" s="16"/>
      <c r="E552" s="17"/>
      <c r="F552" s="18">
        <f>SUBTOTAL(9,F553:F553)</f>
        <v>0</v>
      </c>
    </row>
    <row r="553" spans="1:6" ht="15.75" x14ac:dyDescent="0.25">
      <c r="A553" s="19"/>
      <c r="B553" s="29" t="s">
        <v>3</v>
      </c>
      <c r="C553" s="20">
        <v>1</v>
      </c>
      <c r="D553" s="20" t="s">
        <v>0</v>
      </c>
      <c r="E553" s="21"/>
      <c r="F553" s="22">
        <f>+C553*E553</f>
        <v>0</v>
      </c>
    </row>
    <row r="554" spans="1:6" ht="15.75" x14ac:dyDescent="0.25">
      <c r="A554" s="14">
        <f>A552+0.01</f>
        <v>12.109999999999998</v>
      </c>
      <c r="B554" s="15" t="s">
        <v>56</v>
      </c>
      <c r="C554" s="16"/>
      <c r="D554" s="16"/>
      <c r="E554" s="17"/>
      <c r="F554" s="18">
        <f>SUBTOTAL(9,F555:F555)</f>
        <v>0</v>
      </c>
    </row>
    <row r="555" spans="1:6" ht="15.75" x14ac:dyDescent="0.25">
      <c r="A555" s="19"/>
      <c r="B555" s="29" t="s">
        <v>241</v>
      </c>
      <c r="C555" s="20">
        <v>1</v>
      </c>
      <c r="D555" s="20" t="s">
        <v>26</v>
      </c>
      <c r="E555" s="21"/>
      <c r="F555" s="22">
        <f>+C555*E555</f>
        <v>0</v>
      </c>
    </row>
    <row r="556" spans="1:6" ht="15.75" x14ac:dyDescent="0.25">
      <c r="A556" s="14">
        <f>+A554+0.01</f>
        <v>12.119999999999997</v>
      </c>
      <c r="B556" s="15" t="s">
        <v>34</v>
      </c>
      <c r="C556" s="16"/>
      <c r="D556" s="16"/>
      <c r="E556" s="17"/>
      <c r="F556" s="30">
        <f>SUBTOTAL(9,F557)</f>
        <v>0</v>
      </c>
    </row>
    <row r="557" spans="1:6" ht="15.75" x14ac:dyDescent="0.25">
      <c r="A557" s="19"/>
      <c r="B557" s="29" t="s">
        <v>245</v>
      </c>
      <c r="C557" s="20">
        <v>1</v>
      </c>
      <c r="D557" s="20" t="s">
        <v>26</v>
      </c>
      <c r="E557" s="21"/>
      <c r="F557" s="22">
        <f>+C557*E557</f>
        <v>0</v>
      </c>
    </row>
    <row r="558" spans="1:6" ht="15.75" x14ac:dyDescent="0.25">
      <c r="A558" s="14">
        <f>+A556+0.01</f>
        <v>12.129999999999997</v>
      </c>
      <c r="B558" s="15" t="s">
        <v>60</v>
      </c>
      <c r="C558" s="16"/>
      <c r="D558" s="16"/>
      <c r="E558" s="17"/>
      <c r="F558" s="18">
        <f>SUBTOTAL(9,F559:F559)</f>
        <v>0</v>
      </c>
    </row>
    <row r="559" spans="1:6" ht="15.75" x14ac:dyDescent="0.25">
      <c r="A559" s="19"/>
      <c r="B559" s="2" t="s">
        <v>61</v>
      </c>
      <c r="C559" s="20">
        <v>1</v>
      </c>
      <c r="D559" s="20" t="s">
        <v>26</v>
      </c>
      <c r="E559" s="21"/>
      <c r="F559" s="22">
        <f>+C559*E559</f>
        <v>0</v>
      </c>
    </row>
    <row r="560" spans="1:6" ht="14.25" customHeight="1" x14ac:dyDescent="0.25">
      <c r="A560" s="14">
        <f>+A558+0.01</f>
        <v>12.139999999999997</v>
      </c>
      <c r="B560" s="15" t="s">
        <v>105</v>
      </c>
      <c r="C560" s="16"/>
      <c r="D560" s="16"/>
      <c r="E560" s="17"/>
      <c r="F560" s="18">
        <f>SUBTOTAL(9,F561:F561)</f>
        <v>0</v>
      </c>
    </row>
    <row r="561" spans="1:6" ht="15.75" x14ac:dyDescent="0.25">
      <c r="A561" s="19"/>
      <c r="B561" s="29" t="s">
        <v>106</v>
      </c>
      <c r="C561" s="20">
        <v>4.6100000000000003</v>
      </c>
      <c r="D561" s="20" t="s">
        <v>25</v>
      </c>
      <c r="E561" s="21"/>
      <c r="F561" s="22">
        <f>+C561*E561</f>
        <v>0</v>
      </c>
    </row>
    <row r="562" spans="1:6" ht="15.75" x14ac:dyDescent="0.25">
      <c r="A562" s="19"/>
      <c r="C562" s="20"/>
      <c r="D562" s="20"/>
      <c r="E562" s="21"/>
      <c r="F562" s="54"/>
    </row>
    <row r="563" spans="1:6" ht="15.75" x14ac:dyDescent="0.25">
      <c r="A563" s="19"/>
      <c r="C563" s="20"/>
      <c r="D563" s="20"/>
      <c r="E563" s="21"/>
      <c r="F563" s="54">
        <f>SUBTOTAL(9,F528:F562)</f>
        <v>0</v>
      </c>
    </row>
    <row r="564" spans="1:6" ht="19.5" thickBot="1" x14ac:dyDescent="0.35">
      <c r="A564" s="6">
        <f>+A526+1</f>
        <v>13</v>
      </c>
      <c r="B564" s="7" t="s">
        <v>267</v>
      </c>
      <c r="C564" s="49">
        <v>60</v>
      </c>
      <c r="D564" s="31"/>
      <c r="E564" s="32"/>
      <c r="F564" s="32"/>
    </row>
    <row r="565" spans="1:6" ht="15.75" thickBot="1" x14ac:dyDescent="0.3">
      <c r="A565" s="10" t="s">
        <v>15</v>
      </c>
      <c r="B565" s="11" t="s">
        <v>16</v>
      </c>
      <c r="C565" s="12" t="s">
        <v>17</v>
      </c>
      <c r="D565" s="11" t="s">
        <v>18</v>
      </c>
      <c r="E565" s="13" t="s">
        <v>19</v>
      </c>
      <c r="F565" s="12" t="s">
        <v>20</v>
      </c>
    </row>
    <row r="566" spans="1:6" ht="15.75" x14ac:dyDescent="0.25">
      <c r="A566" s="14">
        <f>A564+0.01</f>
        <v>13.01</v>
      </c>
      <c r="B566" s="15" t="s">
        <v>100</v>
      </c>
      <c r="C566" s="16"/>
      <c r="D566" s="16"/>
      <c r="E566" s="17"/>
      <c r="F566" s="18">
        <f>SUBTOTAL(9,F567:F568)</f>
        <v>0</v>
      </c>
    </row>
    <row r="567" spans="1:6" ht="15.75" x14ac:dyDescent="0.25">
      <c r="A567" s="19"/>
      <c r="B567" s="29" t="s">
        <v>21</v>
      </c>
      <c r="C567" s="20">
        <f>51.5*2.9</f>
        <v>149.35</v>
      </c>
      <c r="D567" s="20" t="s">
        <v>77</v>
      </c>
      <c r="E567" s="21"/>
      <c r="F567" s="22">
        <f>+C567*E567</f>
        <v>0</v>
      </c>
    </row>
    <row r="568" spans="1:6" ht="15.75" x14ac:dyDescent="0.25">
      <c r="A568" s="19"/>
      <c r="B568" s="29" t="s">
        <v>23</v>
      </c>
      <c r="C568" s="20">
        <v>52.9</v>
      </c>
      <c r="D568" s="20" t="s">
        <v>77</v>
      </c>
      <c r="E568" s="21"/>
      <c r="F568" s="22">
        <f>+C568*E568</f>
        <v>0</v>
      </c>
    </row>
    <row r="569" spans="1:6" ht="15.75" x14ac:dyDescent="0.25">
      <c r="A569" s="14">
        <f>+A566+0.01</f>
        <v>13.02</v>
      </c>
      <c r="B569" s="15" t="s">
        <v>101</v>
      </c>
      <c r="C569" s="16"/>
      <c r="D569" s="16"/>
      <c r="E569" s="17"/>
      <c r="F569" s="18">
        <f>SUBTOTAL(9,F570:F571)</f>
        <v>0</v>
      </c>
    </row>
    <row r="570" spans="1:6" ht="15.75" x14ac:dyDescent="0.25">
      <c r="A570" s="19"/>
      <c r="B570" s="29" t="s">
        <v>21</v>
      </c>
      <c r="C570" s="20">
        <f>31.15*3.12</f>
        <v>97.188000000000002</v>
      </c>
      <c r="D570" s="20" t="s">
        <v>77</v>
      </c>
      <c r="E570" s="21"/>
      <c r="F570" s="22">
        <f>+C570*E570</f>
        <v>0</v>
      </c>
    </row>
    <row r="571" spans="1:6" ht="15.75" x14ac:dyDescent="0.25">
      <c r="A571" s="19"/>
      <c r="B571" s="29" t="s">
        <v>252</v>
      </c>
      <c r="C571" s="20">
        <f>(26.57*0.5)</f>
        <v>13.285</v>
      </c>
      <c r="D571" s="20" t="s">
        <v>77</v>
      </c>
      <c r="E571" s="21"/>
      <c r="F571" s="22">
        <f>+C571*E571</f>
        <v>0</v>
      </c>
    </row>
    <row r="572" spans="1:6" ht="15.75" x14ac:dyDescent="0.25">
      <c r="A572" s="14">
        <f>+A569+0.01</f>
        <v>13.03</v>
      </c>
      <c r="B572" s="15" t="s">
        <v>102</v>
      </c>
      <c r="C572" s="16"/>
      <c r="D572" s="16"/>
      <c r="E572" s="17"/>
      <c r="F572" s="18">
        <f>SUBTOTAL(9,F573:F574)</f>
        <v>0</v>
      </c>
    </row>
    <row r="573" spans="1:6" ht="15.75" x14ac:dyDescent="0.25">
      <c r="A573" s="19"/>
      <c r="B573" s="29" t="s">
        <v>183</v>
      </c>
      <c r="C573" s="20">
        <v>10</v>
      </c>
      <c r="D573" s="20" t="s">
        <v>26</v>
      </c>
      <c r="E573" s="21"/>
      <c r="F573" s="22">
        <f>+C573*E573</f>
        <v>0</v>
      </c>
    </row>
    <row r="574" spans="1:6" ht="15.75" x14ac:dyDescent="0.25">
      <c r="A574" s="19"/>
      <c r="B574" s="29" t="s">
        <v>27</v>
      </c>
      <c r="C574" s="20">
        <v>3.6</v>
      </c>
      <c r="D574" s="20" t="s">
        <v>25</v>
      </c>
      <c r="E574" s="51"/>
      <c r="F574" s="22">
        <f>+C574*E574</f>
        <v>0</v>
      </c>
    </row>
    <row r="575" spans="1:6" ht="15.75" x14ac:dyDescent="0.25">
      <c r="A575" s="14">
        <f>+A572+0.01</f>
        <v>13.04</v>
      </c>
      <c r="B575" s="15" t="s">
        <v>107</v>
      </c>
      <c r="C575" s="16"/>
      <c r="D575" s="16"/>
      <c r="E575" s="17"/>
      <c r="F575" s="18">
        <f>SUBTOTAL(9,F576:F577)</f>
        <v>0</v>
      </c>
    </row>
    <row r="576" spans="1:6" ht="15.75" x14ac:dyDescent="0.25">
      <c r="A576" s="19"/>
      <c r="B576" s="29" t="s">
        <v>28</v>
      </c>
      <c r="C576" s="20">
        <v>1</v>
      </c>
      <c r="D576" s="20" t="s">
        <v>26</v>
      </c>
      <c r="E576" s="21"/>
      <c r="F576" s="22">
        <f>+C576*E576</f>
        <v>0</v>
      </c>
    </row>
    <row r="577" spans="1:6" ht="15.75" x14ac:dyDescent="0.25">
      <c r="A577" s="19"/>
      <c r="B577" s="29" t="s">
        <v>92</v>
      </c>
      <c r="C577" s="20">
        <v>2</v>
      </c>
      <c r="D577" s="20" t="s">
        <v>26</v>
      </c>
      <c r="E577" s="21"/>
      <c r="F577" s="22">
        <f>+C577*E577</f>
        <v>0</v>
      </c>
    </row>
    <row r="578" spans="1:6" ht="15.75" x14ac:dyDescent="0.25">
      <c r="A578" s="14">
        <f>+A575+0.01</f>
        <v>13.049999999999999</v>
      </c>
      <c r="B578" s="15" t="s">
        <v>32</v>
      </c>
      <c r="C578" s="16"/>
      <c r="D578" s="16"/>
      <c r="E578" s="17"/>
      <c r="F578" s="18">
        <f>SUBTOTAL(9,F579:F580)</f>
        <v>0</v>
      </c>
    </row>
    <row r="579" spans="1:6" ht="15.75" x14ac:dyDescent="0.25">
      <c r="A579" s="19"/>
      <c r="B579" s="29" t="s">
        <v>207</v>
      </c>
      <c r="C579" s="20">
        <v>1</v>
      </c>
      <c r="D579" s="20" t="s">
        <v>26</v>
      </c>
      <c r="E579" s="21"/>
      <c r="F579" s="22">
        <f>+C579*E579</f>
        <v>0</v>
      </c>
    </row>
    <row r="580" spans="1:6" ht="15.75" x14ac:dyDescent="0.25">
      <c r="A580" s="19"/>
      <c r="B580" s="29" t="s">
        <v>253</v>
      </c>
      <c r="C580" s="20">
        <v>1</v>
      </c>
      <c r="D580" s="20" t="s">
        <v>26</v>
      </c>
      <c r="E580" s="21"/>
      <c r="F580" s="22">
        <f>+C580*E580</f>
        <v>0</v>
      </c>
    </row>
    <row r="581" spans="1:6" ht="15.75" x14ac:dyDescent="0.25">
      <c r="A581" s="14">
        <f>+A578+0.01</f>
        <v>13.059999999999999</v>
      </c>
      <c r="B581" s="15" t="s">
        <v>111</v>
      </c>
      <c r="C581" s="16"/>
      <c r="D581" s="16"/>
      <c r="E581" s="17"/>
      <c r="F581" s="18">
        <f>SUBTOTAL(9,F582:F583)</f>
        <v>0</v>
      </c>
    </row>
    <row r="582" spans="1:6" ht="15.75" x14ac:dyDescent="0.25">
      <c r="A582" s="19"/>
      <c r="B582" s="29" t="s">
        <v>78</v>
      </c>
      <c r="C582" s="20">
        <v>1</v>
      </c>
      <c r="D582" s="20" t="s">
        <v>26</v>
      </c>
      <c r="E582" s="21"/>
      <c r="F582" s="22">
        <f>+C582*E582</f>
        <v>0</v>
      </c>
    </row>
    <row r="583" spans="1:6" ht="15.75" x14ac:dyDescent="0.25">
      <c r="A583" s="19"/>
      <c r="B583" s="29" t="s">
        <v>256</v>
      </c>
      <c r="C583" s="20">
        <v>1</v>
      </c>
      <c r="D583" s="20" t="s">
        <v>26</v>
      </c>
      <c r="E583" s="21"/>
      <c r="F583" s="22">
        <f>+C583*E583</f>
        <v>0</v>
      </c>
    </row>
    <row r="584" spans="1:6" ht="15.75" x14ac:dyDescent="0.25">
      <c r="A584" s="14">
        <f>+A581+0.01</f>
        <v>13.069999999999999</v>
      </c>
      <c r="B584" s="15" t="s">
        <v>48</v>
      </c>
      <c r="C584" s="16"/>
      <c r="D584" s="16"/>
      <c r="E584" s="17"/>
      <c r="F584" s="18">
        <f>SUBTOTAL(9,F585)</f>
        <v>0</v>
      </c>
    </row>
    <row r="585" spans="1:6" ht="15.75" x14ac:dyDescent="0.25">
      <c r="A585" s="19"/>
      <c r="B585" s="29" t="s">
        <v>90</v>
      </c>
      <c r="C585" s="20">
        <v>1</v>
      </c>
      <c r="D585" s="20" t="s">
        <v>26</v>
      </c>
      <c r="E585" s="21"/>
      <c r="F585" s="22">
        <f>+C585*E585</f>
        <v>0</v>
      </c>
    </row>
    <row r="586" spans="1:6" ht="15.75" x14ac:dyDescent="0.25">
      <c r="A586" s="14">
        <f>+A584+0.01</f>
        <v>13.079999999999998</v>
      </c>
      <c r="B586" s="15" t="s">
        <v>11</v>
      </c>
      <c r="C586" s="16"/>
      <c r="D586" s="16"/>
      <c r="E586" s="17"/>
      <c r="F586" s="18">
        <f>SUBTOTAL(9,F587)</f>
        <v>0</v>
      </c>
    </row>
    <row r="587" spans="1:6" ht="15.75" x14ac:dyDescent="0.25">
      <c r="A587" s="19"/>
      <c r="B587" s="29" t="s">
        <v>38</v>
      </c>
      <c r="C587" s="20">
        <v>1</v>
      </c>
      <c r="D587" s="20" t="s">
        <v>26</v>
      </c>
      <c r="E587" s="21"/>
      <c r="F587" s="22">
        <f>+C587*E587</f>
        <v>0</v>
      </c>
    </row>
    <row r="588" spans="1:6" ht="15.75" x14ac:dyDescent="0.25">
      <c r="A588" s="14">
        <f>+A586+0.01</f>
        <v>13.089999999999998</v>
      </c>
      <c r="B588" s="15" t="s">
        <v>53</v>
      </c>
      <c r="C588" s="16"/>
      <c r="D588" s="16"/>
      <c r="E588" s="17"/>
      <c r="F588" s="18">
        <f>SUBTOTAL(9,F589:F589)</f>
        <v>0</v>
      </c>
    </row>
    <row r="589" spans="1:6" ht="15.75" x14ac:dyDescent="0.25">
      <c r="A589" s="19"/>
      <c r="B589" s="29" t="s">
        <v>54</v>
      </c>
      <c r="C589" s="20">
        <v>2</v>
      </c>
      <c r="D589" s="20" t="s">
        <v>26</v>
      </c>
      <c r="E589" s="21"/>
      <c r="F589" s="22">
        <f>+C589*E589</f>
        <v>0</v>
      </c>
    </row>
    <row r="590" spans="1:6" ht="15.75" x14ac:dyDescent="0.25">
      <c r="A590" s="14">
        <f>+A588+0.01</f>
        <v>13.099999999999998</v>
      </c>
      <c r="B590" s="15" t="s">
        <v>3</v>
      </c>
      <c r="C590" s="16"/>
      <c r="D590" s="16"/>
      <c r="E590" s="17"/>
      <c r="F590" s="18">
        <f>SUBTOTAL(9,F591:F591)</f>
        <v>0</v>
      </c>
    </row>
    <row r="591" spans="1:6" ht="15.75" x14ac:dyDescent="0.25">
      <c r="A591" s="19"/>
      <c r="B591" s="29" t="s">
        <v>3</v>
      </c>
      <c r="C591" s="20">
        <v>1</v>
      </c>
      <c r="D591" s="20" t="s">
        <v>0</v>
      </c>
      <c r="E591" s="21"/>
      <c r="F591" s="22">
        <f>+C591*E591</f>
        <v>0</v>
      </c>
    </row>
    <row r="592" spans="1:6" ht="15.75" x14ac:dyDescent="0.25">
      <c r="A592" s="14">
        <f>+A590+0.01</f>
        <v>13.109999999999998</v>
      </c>
      <c r="B592" s="15" t="s">
        <v>56</v>
      </c>
      <c r="C592" s="16"/>
      <c r="D592" s="16"/>
      <c r="E592" s="17"/>
      <c r="F592" s="18">
        <f>SUBTOTAL(9,F593:F593)</f>
        <v>0</v>
      </c>
    </row>
    <row r="593" spans="1:6" ht="15.75" x14ac:dyDescent="0.25">
      <c r="A593" s="19"/>
      <c r="B593" s="2" t="s">
        <v>137</v>
      </c>
      <c r="C593" s="20">
        <v>1</v>
      </c>
      <c r="D593" s="20" t="s">
        <v>26</v>
      </c>
      <c r="E593" s="21"/>
      <c r="F593" s="22">
        <f>+C593*E593</f>
        <v>0</v>
      </c>
    </row>
    <row r="594" spans="1:6" ht="15.75" x14ac:dyDescent="0.25">
      <c r="A594" s="14">
        <f>+A592+0.01</f>
        <v>13.119999999999997</v>
      </c>
      <c r="B594" s="15" t="s">
        <v>34</v>
      </c>
      <c r="C594" s="16"/>
      <c r="D594" s="16"/>
      <c r="E594" s="17"/>
      <c r="F594" s="18">
        <f>SUBTOTAL(9,F595:F596)</f>
        <v>0</v>
      </c>
    </row>
    <row r="595" spans="1:6" ht="15.75" x14ac:dyDescent="0.25">
      <c r="A595" s="19"/>
      <c r="B595" s="29" t="s">
        <v>36</v>
      </c>
      <c r="C595" s="20">
        <v>2</v>
      </c>
      <c r="D595" s="20" t="s">
        <v>26</v>
      </c>
      <c r="E595" s="51"/>
      <c r="F595" s="22">
        <f>+C595*E595</f>
        <v>0</v>
      </c>
    </row>
    <row r="596" spans="1:6" ht="15.75" x14ac:dyDescent="0.25">
      <c r="A596" s="19"/>
      <c r="B596" s="29" t="s">
        <v>50</v>
      </c>
      <c r="C596" s="20">
        <v>6</v>
      </c>
      <c r="D596" s="20" t="s">
        <v>26</v>
      </c>
      <c r="E596" s="21"/>
      <c r="F596" s="22">
        <f>+C596*E596</f>
        <v>0</v>
      </c>
    </row>
    <row r="597" spans="1:6" ht="15.75" x14ac:dyDescent="0.25">
      <c r="A597" s="14">
        <f>+A594+0.01</f>
        <v>13.129999999999997</v>
      </c>
      <c r="B597" s="15" t="s">
        <v>40</v>
      </c>
      <c r="C597" s="16"/>
      <c r="D597" s="16"/>
      <c r="E597" s="17"/>
      <c r="F597" s="30">
        <f>SUBTOTAL(9,F598)</f>
        <v>0</v>
      </c>
    </row>
    <row r="598" spans="1:6" ht="15.75" x14ac:dyDescent="0.25">
      <c r="A598" s="19"/>
      <c r="B598" s="29" t="s">
        <v>40</v>
      </c>
      <c r="C598" s="20">
        <v>2</v>
      </c>
      <c r="D598" s="20" t="s">
        <v>26</v>
      </c>
      <c r="E598" s="21"/>
      <c r="F598" s="22">
        <f>+C598*E598</f>
        <v>0</v>
      </c>
    </row>
    <row r="599" spans="1:6" ht="15.75" x14ac:dyDescent="0.25">
      <c r="A599" s="14">
        <f>+A597+0.01</f>
        <v>13.139999999999997</v>
      </c>
      <c r="B599" s="15" t="s">
        <v>65</v>
      </c>
      <c r="C599" s="16"/>
      <c r="D599" s="16"/>
      <c r="E599" s="17"/>
      <c r="F599" s="30">
        <f>SUBTOTAL(9,F600:F600)</f>
        <v>0</v>
      </c>
    </row>
    <row r="600" spans="1:6" s="23" customFormat="1" ht="15.75" x14ac:dyDescent="0.25">
      <c r="A600" s="19"/>
      <c r="B600" s="29" t="s">
        <v>263</v>
      </c>
      <c r="C600" s="20">
        <v>1</v>
      </c>
      <c r="D600" s="20" t="s">
        <v>26</v>
      </c>
      <c r="E600" s="21"/>
      <c r="F600" s="22">
        <f>C600*E600</f>
        <v>0</v>
      </c>
    </row>
    <row r="601" spans="1:6" ht="14.25" customHeight="1" x14ac:dyDescent="0.25">
      <c r="A601" s="14">
        <f>+A599+0.01</f>
        <v>13.149999999999997</v>
      </c>
      <c r="B601" s="15" t="s">
        <v>105</v>
      </c>
      <c r="C601" s="16"/>
      <c r="D601" s="16"/>
      <c r="E601" s="17"/>
      <c r="F601" s="18">
        <f>SUBTOTAL(9,F602:F603)</f>
        <v>0</v>
      </c>
    </row>
    <row r="602" spans="1:6" ht="15.75" x14ac:dyDescent="0.25">
      <c r="A602" s="19"/>
      <c r="B602" s="29" t="s">
        <v>106</v>
      </c>
      <c r="C602" s="20">
        <v>6.7</v>
      </c>
      <c r="D602" s="20" t="s">
        <v>25</v>
      </c>
      <c r="E602" s="21"/>
      <c r="F602" s="22">
        <f>+C602*E602</f>
        <v>0</v>
      </c>
    </row>
    <row r="603" spans="1:6" ht="15.75" x14ac:dyDescent="0.25">
      <c r="A603" s="19"/>
      <c r="B603" s="29" t="s">
        <v>254</v>
      </c>
      <c r="C603" s="20">
        <v>2</v>
      </c>
      <c r="D603" s="20" t="s">
        <v>116</v>
      </c>
      <c r="E603" s="21"/>
      <c r="F603" s="22">
        <f>+C603*E603</f>
        <v>0</v>
      </c>
    </row>
    <row r="604" spans="1:6" ht="15.75" x14ac:dyDescent="0.25">
      <c r="A604" s="19"/>
      <c r="C604" s="20"/>
      <c r="D604" s="20"/>
      <c r="E604" s="21"/>
      <c r="F604" s="54"/>
    </row>
    <row r="605" spans="1:6" ht="15.75" x14ac:dyDescent="0.25">
      <c r="A605" s="19"/>
      <c r="C605" s="20"/>
      <c r="D605" s="20"/>
      <c r="E605" s="21"/>
      <c r="F605" s="54">
        <f>SUBTOTAL(9,F566:F604)</f>
        <v>0</v>
      </c>
    </row>
    <row r="606" spans="1:6" ht="19.5" thickBot="1" x14ac:dyDescent="0.35">
      <c r="A606" s="6">
        <f>+A564+1</f>
        <v>14</v>
      </c>
      <c r="B606" s="7" t="s">
        <v>266</v>
      </c>
      <c r="C606" s="49">
        <v>29.07</v>
      </c>
      <c r="D606" s="31"/>
      <c r="E606" s="32"/>
      <c r="F606" s="32"/>
    </row>
    <row r="607" spans="1:6" ht="15.75" thickBot="1" x14ac:dyDescent="0.3">
      <c r="A607" s="10" t="s">
        <v>15</v>
      </c>
      <c r="B607" s="11" t="s">
        <v>16</v>
      </c>
      <c r="C607" s="12" t="s">
        <v>17</v>
      </c>
      <c r="D607" s="11" t="s">
        <v>18</v>
      </c>
      <c r="E607" s="13" t="s">
        <v>19</v>
      </c>
      <c r="F607" s="12" t="s">
        <v>20</v>
      </c>
    </row>
    <row r="608" spans="1:6" ht="15.75" x14ac:dyDescent="0.25">
      <c r="A608" s="14">
        <f>A606+0.01</f>
        <v>14.01</v>
      </c>
      <c r="B608" s="15" t="s">
        <v>100</v>
      </c>
      <c r="C608" s="16"/>
      <c r="D608" s="16"/>
      <c r="E608" s="17"/>
      <c r="F608" s="18">
        <f>SUBTOTAL(9,F609:F610)</f>
        <v>0</v>
      </c>
    </row>
    <row r="609" spans="1:6" ht="15.75" x14ac:dyDescent="0.25">
      <c r="A609" s="19"/>
      <c r="B609" s="29" t="s">
        <v>21</v>
      </c>
      <c r="C609" s="20">
        <f>25.72*2.4</f>
        <v>61.727999999999994</v>
      </c>
      <c r="D609" s="20" t="s">
        <v>77</v>
      </c>
      <c r="E609" s="21"/>
      <c r="F609" s="22">
        <f>+C609*E609</f>
        <v>0</v>
      </c>
    </row>
    <row r="610" spans="1:6" ht="15.75" x14ac:dyDescent="0.25">
      <c r="A610" s="19"/>
      <c r="B610" s="29" t="s">
        <v>23</v>
      </c>
      <c r="C610" s="20">
        <v>25.3</v>
      </c>
      <c r="D610" s="20" t="s">
        <v>77</v>
      </c>
      <c r="E610" s="21"/>
      <c r="F610" s="22">
        <f>+C610*E610</f>
        <v>0</v>
      </c>
    </row>
    <row r="611" spans="1:6" ht="15.75" x14ac:dyDescent="0.25">
      <c r="A611" s="14">
        <f>+A608+0.01</f>
        <v>14.02</v>
      </c>
      <c r="B611" s="15" t="s">
        <v>101</v>
      </c>
      <c r="C611" s="16"/>
      <c r="D611" s="16"/>
      <c r="E611" s="17"/>
      <c r="F611" s="18">
        <f>SUBTOTAL(9,F612:F612)</f>
        <v>0</v>
      </c>
    </row>
    <row r="612" spans="1:6" ht="15.75" x14ac:dyDescent="0.25">
      <c r="A612" s="19"/>
      <c r="B612" s="29" t="s">
        <v>21</v>
      </c>
      <c r="C612" s="20">
        <f>20.4*3.02</f>
        <v>61.607999999999997</v>
      </c>
      <c r="D612" s="20" t="s">
        <v>77</v>
      </c>
      <c r="E612" s="21"/>
      <c r="F612" s="22">
        <f>+C612*E612</f>
        <v>0</v>
      </c>
    </row>
    <row r="613" spans="1:6" ht="15.75" x14ac:dyDescent="0.25">
      <c r="A613" s="14">
        <f>+A611+0.01</f>
        <v>14.03</v>
      </c>
      <c r="B613" s="15" t="s">
        <v>102</v>
      </c>
      <c r="C613" s="16"/>
      <c r="D613" s="16"/>
      <c r="E613" s="17"/>
      <c r="F613" s="18">
        <f>SUBTOTAL(9,F614:F614)</f>
        <v>0</v>
      </c>
    </row>
    <row r="614" spans="1:6" ht="15.75" x14ac:dyDescent="0.25">
      <c r="A614" s="19"/>
      <c r="B614" s="29" t="s">
        <v>183</v>
      </c>
      <c r="C614" s="20">
        <v>4</v>
      </c>
      <c r="D614" s="20" t="s">
        <v>26</v>
      </c>
      <c r="E614" s="21"/>
      <c r="F614" s="22">
        <f>+C614*E614</f>
        <v>0</v>
      </c>
    </row>
    <row r="615" spans="1:6" ht="15.75" x14ac:dyDescent="0.25">
      <c r="A615" s="14">
        <f>+A613+0.01</f>
        <v>14.04</v>
      </c>
      <c r="B615" s="15" t="s">
        <v>107</v>
      </c>
      <c r="C615" s="16"/>
      <c r="D615" s="16"/>
      <c r="E615" s="17"/>
      <c r="F615" s="18">
        <f>SUBTOTAL(9,F616:F617)</f>
        <v>0</v>
      </c>
    </row>
    <row r="616" spans="1:6" ht="15.75" x14ac:dyDescent="0.25">
      <c r="A616" s="19"/>
      <c r="B616" s="29" t="s">
        <v>28</v>
      </c>
      <c r="C616" s="20">
        <v>1</v>
      </c>
      <c r="D616" s="20" t="s">
        <v>26</v>
      </c>
      <c r="E616" s="21"/>
      <c r="F616" s="22">
        <f>+C616*E616</f>
        <v>0</v>
      </c>
    </row>
    <row r="617" spans="1:6" ht="15.75" x14ac:dyDescent="0.25">
      <c r="A617" s="19"/>
      <c r="B617" s="29" t="s">
        <v>92</v>
      </c>
      <c r="C617" s="20">
        <v>1</v>
      </c>
      <c r="D617" s="20" t="s">
        <v>26</v>
      </c>
      <c r="E617" s="21"/>
      <c r="F617" s="22">
        <f>+C617*E617</f>
        <v>0</v>
      </c>
    </row>
    <row r="618" spans="1:6" ht="15.75" x14ac:dyDescent="0.25">
      <c r="A618" s="14">
        <f>+A615+0.01</f>
        <v>14.049999999999999</v>
      </c>
      <c r="B618" s="15" t="s">
        <v>111</v>
      </c>
      <c r="C618" s="16"/>
      <c r="D618" s="16"/>
      <c r="E618" s="17"/>
      <c r="F618" s="18">
        <f>SUBTOTAL(9,F619:F621)</f>
        <v>0</v>
      </c>
    </row>
    <row r="619" spans="1:6" ht="15.75" x14ac:dyDescent="0.25">
      <c r="A619" s="19"/>
      <c r="B619" s="29" t="s">
        <v>259</v>
      </c>
      <c r="C619" s="20">
        <v>1</v>
      </c>
      <c r="D619" s="20" t="s">
        <v>26</v>
      </c>
      <c r="E619" s="21"/>
      <c r="F619" s="22">
        <f>+C619*E619</f>
        <v>0</v>
      </c>
    </row>
    <row r="620" spans="1:6" ht="15.75" x14ac:dyDescent="0.25">
      <c r="A620" s="19"/>
      <c r="B620" s="29" t="s">
        <v>258</v>
      </c>
      <c r="C620" s="20">
        <v>1</v>
      </c>
      <c r="D620" s="20" t="s">
        <v>26</v>
      </c>
      <c r="E620" s="21"/>
      <c r="F620" s="22">
        <f>+C620*E620</f>
        <v>0</v>
      </c>
    </row>
    <row r="621" spans="1:6" ht="15.75" x14ac:dyDescent="0.25">
      <c r="A621" s="19"/>
      <c r="B621" s="29" t="s">
        <v>257</v>
      </c>
      <c r="C621" s="20">
        <v>1</v>
      </c>
      <c r="D621" s="20" t="s">
        <v>26</v>
      </c>
      <c r="E621" s="21"/>
      <c r="F621" s="22">
        <f>+C621*E621</f>
        <v>0</v>
      </c>
    </row>
    <row r="622" spans="1:6" ht="15.75" x14ac:dyDescent="0.25">
      <c r="A622" s="14">
        <f>+A618+0.01</f>
        <v>14.059999999999999</v>
      </c>
      <c r="B622" s="15" t="s">
        <v>121</v>
      </c>
      <c r="C622" s="46"/>
      <c r="D622" s="46"/>
      <c r="E622" s="47"/>
      <c r="F622" s="30">
        <f>SUBTOTAL(9,F623)</f>
        <v>0</v>
      </c>
    </row>
    <row r="623" spans="1:6" ht="15.75" x14ac:dyDescent="0.25">
      <c r="A623" s="19"/>
      <c r="B623" s="29" t="s">
        <v>209</v>
      </c>
      <c r="C623" s="20">
        <v>4</v>
      </c>
      <c r="D623" s="20" t="s">
        <v>26</v>
      </c>
      <c r="E623" s="21"/>
      <c r="F623" s="22">
        <f>+C623*E623</f>
        <v>0</v>
      </c>
    </row>
    <row r="624" spans="1:6" ht="15.75" x14ac:dyDescent="0.25">
      <c r="A624" s="14">
        <f>+A622+0.01</f>
        <v>14.069999999999999</v>
      </c>
      <c r="B624" s="15" t="s">
        <v>261</v>
      </c>
      <c r="C624" s="16"/>
      <c r="D624" s="16"/>
      <c r="E624" s="17"/>
      <c r="F624" s="18">
        <f>SUBTOTAL(9,F625)</f>
        <v>0</v>
      </c>
    </row>
    <row r="625" spans="1:6" ht="15.75" x14ac:dyDescent="0.25">
      <c r="A625" s="19"/>
      <c r="B625" s="29" t="s">
        <v>260</v>
      </c>
      <c r="C625" s="20">
        <f>2.74*2.4</f>
        <v>6.5760000000000005</v>
      </c>
      <c r="D625" s="20" t="s">
        <v>77</v>
      </c>
      <c r="E625" s="21"/>
      <c r="F625" s="22">
        <f>+C625*E625</f>
        <v>0</v>
      </c>
    </row>
    <row r="626" spans="1:6" ht="15.75" x14ac:dyDescent="0.25">
      <c r="A626" s="14">
        <f>+A624+0.01</f>
        <v>14.079999999999998</v>
      </c>
      <c r="B626" s="15" t="s">
        <v>53</v>
      </c>
      <c r="C626" s="16"/>
      <c r="D626" s="16"/>
      <c r="E626" s="17"/>
      <c r="F626" s="18">
        <f>SUBTOTAL(9,F627:F627)</f>
        <v>0</v>
      </c>
    </row>
    <row r="627" spans="1:6" ht="15.75" x14ac:dyDescent="0.25">
      <c r="A627" s="19"/>
      <c r="B627" s="29" t="s">
        <v>54</v>
      </c>
      <c r="C627" s="20">
        <v>1</v>
      </c>
      <c r="D627" s="20" t="s">
        <v>26</v>
      </c>
      <c r="E627" s="21"/>
      <c r="F627" s="22">
        <f>+C627*E627</f>
        <v>0</v>
      </c>
    </row>
    <row r="628" spans="1:6" ht="15.75" x14ac:dyDescent="0.25">
      <c r="A628" s="14">
        <f>+A626+0.01</f>
        <v>14.089999999999998</v>
      </c>
      <c r="B628" s="15" t="s">
        <v>3</v>
      </c>
      <c r="C628" s="16"/>
      <c r="D628" s="16"/>
      <c r="E628" s="17"/>
      <c r="F628" s="18">
        <f>SUBTOTAL(9,F629:F629)</f>
        <v>0</v>
      </c>
    </row>
    <row r="629" spans="1:6" ht="15.75" x14ac:dyDescent="0.25">
      <c r="A629" s="19"/>
      <c r="B629" s="29" t="s">
        <v>3</v>
      </c>
      <c r="C629" s="20">
        <v>1</v>
      </c>
      <c r="D629" s="20" t="s">
        <v>0</v>
      </c>
      <c r="E629" s="21"/>
      <c r="F629" s="22">
        <f>+C629*E629</f>
        <v>0</v>
      </c>
    </row>
    <row r="630" spans="1:6" ht="14.25" customHeight="1" x14ac:dyDescent="0.25">
      <c r="A630" s="14">
        <f>A628+0.01</f>
        <v>14.099999999999998</v>
      </c>
      <c r="B630" s="15" t="s">
        <v>105</v>
      </c>
      <c r="C630" s="16"/>
      <c r="D630" s="16"/>
      <c r="E630" s="17"/>
      <c r="F630" s="18">
        <f>SUBTOTAL(9,F631:F631)</f>
        <v>0</v>
      </c>
    </row>
    <row r="631" spans="1:6" ht="15.75" x14ac:dyDescent="0.25">
      <c r="A631" s="19"/>
      <c r="B631" s="29" t="s">
        <v>106</v>
      </c>
      <c r="C631" s="20">
        <v>1.38</v>
      </c>
      <c r="D631" s="20" t="s">
        <v>25</v>
      </c>
      <c r="E631" s="21"/>
      <c r="F631" s="22">
        <f>+C631*E631</f>
        <v>0</v>
      </c>
    </row>
    <row r="632" spans="1:6" ht="15.75" x14ac:dyDescent="0.25">
      <c r="A632" s="19"/>
      <c r="C632" s="20"/>
      <c r="D632" s="20"/>
      <c r="E632" s="21"/>
      <c r="F632" s="54"/>
    </row>
    <row r="633" spans="1:6" ht="15.75" x14ac:dyDescent="0.25">
      <c r="A633" s="19"/>
      <c r="C633" s="20"/>
      <c r="D633" s="20"/>
      <c r="E633" s="21"/>
      <c r="F633" s="54">
        <f>SUBTOTAL(9,F608:F632)</f>
        <v>0</v>
      </c>
    </row>
    <row r="634" spans="1:6" ht="19.5" thickBot="1" x14ac:dyDescent="0.35">
      <c r="A634" s="6">
        <f>+A606+1</f>
        <v>15</v>
      </c>
      <c r="B634" s="7" t="s">
        <v>235</v>
      </c>
      <c r="C634" s="49">
        <v>60</v>
      </c>
      <c r="D634" s="9"/>
      <c r="E634" s="8"/>
      <c r="F634" s="8"/>
    </row>
    <row r="635" spans="1:6" ht="15.75" thickBot="1" x14ac:dyDescent="0.3">
      <c r="A635" s="10" t="s">
        <v>15</v>
      </c>
      <c r="B635" s="11" t="s">
        <v>16</v>
      </c>
      <c r="C635" s="12" t="s">
        <v>17</v>
      </c>
      <c r="D635" s="11" t="s">
        <v>18</v>
      </c>
      <c r="E635" s="13" t="s">
        <v>19</v>
      </c>
      <c r="F635" s="12" t="s">
        <v>20</v>
      </c>
    </row>
    <row r="636" spans="1:6" ht="15.75" x14ac:dyDescent="0.25">
      <c r="A636" s="14">
        <f>A634+0.01</f>
        <v>15.01</v>
      </c>
      <c r="B636" s="15" t="s">
        <v>100</v>
      </c>
      <c r="C636" s="16"/>
      <c r="D636" s="16"/>
      <c r="E636" s="17"/>
      <c r="F636" s="18">
        <f>SUBTOTAL(9,F637:F638)</f>
        <v>0</v>
      </c>
    </row>
    <row r="637" spans="1:6" ht="15.75" x14ac:dyDescent="0.25">
      <c r="A637" s="19"/>
      <c r="B637" s="2" t="s">
        <v>21</v>
      </c>
      <c r="C637" s="20">
        <v>140.19999999999999</v>
      </c>
      <c r="D637" s="20" t="s">
        <v>77</v>
      </c>
      <c r="E637" s="21"/>
      <c r="F637" s="22">
        <f>+C637*E637</f>
        <v>0</v>
      </c>
    </row>
    <row r="638" spans="1:6" ht="15.75" x14ac:dyDescent="0.25">
      <c r="A638" s="19"/>
      <c r="B638" s="2" t="s">
        <v>23</v>
      </c>
      <c r="C638" s="20">
        <v>50.44</v>
      </c>
      <c r="D638" s="20" t="s">
        <v>77</v>
      </c>
      <c r="E638" s="21"/>
      <c r="F638" s="22">
        <f>+C638*E638</f>
        <v>0</v>
      </c>
    </row>
    <row r="639" spans="1:6" ht="15.75" x14ac:dyDescent="0.25">
      <c r="A639" s="14">
        <f>+A636+0.01</f>
        <v>15.02</v>
      </c>
      <c r="B639" s="15" t="s">
        <v>101</v>
      </c>
      <c r="C639" s="16"/>
      <c r="D639" s="16"/>
      <c r="E639" s="17"/>
      <c r="F639" s="18">
        <f>SUBTOTAL(9,F640:F640)</f>
        <v>0</v>
      </c>
    </row>
    <row r="640" spans="1:6" ht="15.75" x14ac:dyDescent="0.25">
      <c r="A640" s="19"/>
      <c r="B640" s="2" t="s">
        <v>21</v>
      </c>
      <c r="C640" s="20">
        <v>108.67</v>
      </c>
      <c r="D640" s="20" t="s">
        <v>77</v>
      </c>
      <c r="E640" s="21"/>
      <c r="F640" s="22">
        <f>+C640*E640</f>
        <v>0</v>
      </c>
    </row>
    <row r="641" spans="1:6" ht="15.75" x14ac:dyDescent="0.25">
      <c r="A641" s="14">
        <f>+A639+0.01</f>
        <v>15.03</v>
      </c>
      <c r="B641" s="15" t="s">
        <v>102</v>
      </c>
      <c r="C641" s="16"/>
      <c r="D641" s="16"/>
      <c r="E641" s="17"/>
      <c r="F641" s="18">
        <f>SUBTOTAL(9,F642:F644)</f>
        <v>0</v>
      </c>
    </row>
    <row r="642" spans="1:6" ht="15.75" x14ac:dyDescent="0.25">
      <c r="A642" s="19"/>
      <c r="B642" s="2" t="s">
        <v>109</v>
      </c>
      <c r="C642" s="20">
        <v>4</v>
      </c>
      <c r="D642" s="20" t="s">
        <v>26</v>
      </c>
      <c r="E642" s="21"/>
      <c r="F642" s="22">
        <f>+C642*E642</f>
        <v>0</v>
      </c>
    </row>
    <row r="643" spans="1:6" ht="15.75" x14ac:dyDescent="0.25">
      <c r="A643" s="19"/>
      <c r="B643" s="2" t="s">
        <v>201</v>
      </c>
      <c r="C643" s="20">
        <v>14</v>
      </c>
      <c r="D643" s="20" t="s">
        <v>25</v>
      </c>
      <c r="E643" s="21"/>
      <c r="F643" s="22">
        <f>+C643*E643</f>
        <v>0</v>
      </c>
    </row>
    <row r="644" spans="1:6" ht="15.75" x14ac:dyDescent="0.25">
      <c r="A644" s="19"/>
      <c r="B644" s="2" t="s">
        <v>43</v>
      </c>
      <c r="C644" s="20">
        <v>2</v>
      </c>
      <c r="D644" s="20" t="s">
        <v>26</v>
      </c>
      <c r="E644" s="21"/>
      <c r="F644" s="22">
        <f>+C644*E644</f>
        <v>0</v>
      </c>
    </row>
    <row r="645" spans="1:6" ht="15.75" x14ac:dyDescent="0.25">
      <c r="A645" s="14">
        <f>+A641+0.01</f>
        <v>15.04</v>
      </c>
      <c r="B645" s="15" t="s">
        <v>107</v>
      </c>
      <c r="C645" s="16"/>
      <c r="D645" s="16"/>
      <c r="E645" s="17"/>
      <c r="F645" s="18">
        <f>SUBTOTAL(9,F646:F648)</f>
        <v>0</v>
      </c>
    </row>
    <row r="646" spans="1:6" ht="15.75" x14ac:dyDescent="0.25">
      <c r="A646" s="19"/>
      <c r="B646" s="2" t="s">
        <v>28</v>
      </c>
      <c r="C646" s="20">
        <v>1</v>
      </c>
      <c r="D646" s="20" t="s">
        <v>26</v>
      </c>
      <c r="E646" s="21"/>
      <c r="F646" s="22">
        <f>+C646*E646</f>
        <v>0</v>
      </c>
    </row>
    <row r="647" spans="1:6" ht="15.75" x14ac:dyDescent="0.25">
      <c r="A647" s="19"/>
      <c r="B647" s="2" t="s">
        <v>81</v>
      </c>
      <c r="C647" s="20">
        <v>1</v>
      </c>
      <c r="D647" s="20" t="s">
        <v>26</v>
      </c>
      <c r="E647" s="21"/>
      <c r="F647" s="22">
        <f>+C647*E647</f>
        <v>0</v>
      </c>
    </row>
    <row r="648" spans="1:6" ht="15.75" x14ac:dyDescent="0.25">
      <c r="A648" s="19"/>
      <c r="B648" s="2" t="s">
        <v>92</v>
      </c>
      <c r="C648" s="20">
        <v>1</v>
      </c>
      <c r="D648" s="20" t="s">
        <v>26</v>
      </c>
      <c r="E648" s="21"/>
      <c r="F648" s="22">
        <f>+C648*E648</f>
        <v>0</v>
      </c>
    </row>
    <row r="649" spans="1:6" ht="15.75" x14ac:dyDescent="0.25">
      <c r="A649" s="14">
        <f>+A645+0.01</f>
        <v>15.049999999999999</v>
      </c>
      <c r="B649" s="15" t="s">
        <v>113</v>
      </c>
      <c r="C649" s="16"/>
      <c r="D649" s="16"/>
      <c r="E649" s="17"/>
      <c r="F649" s="18">
        <f>SUBTOTAL(9,F650:F650)</f>
        <v>0</v>
      </c>
    </row>
    <row r="650" spans="1:6" ht="15.75" x14ac:dyDescent="0.25">
      <c r="A650" s="19"/>
      <c r="B650" s="2" t="s">
        <v>202</v>
      </c>
      <c r="C650" s="20">
        <v>1</v>
      </c>
      <c r="D650" s="20" t="s">
        <v>26</v>
      </c>
      <c r="E650" s="21"/>
      <c r="F650" s="22">
        <f>+C650*E650</f>
        <v>0</v>
      </c>
    </row>
    <row r="651" spans="1:6" ht="15.75" x14ac:dyDescent="0.25">
      <c r="A651" s="14">
        <f>+A649+0.01</f>
        <v>15.059999999999999</v>
      </c>
      <c r="B651" s="15" t="s">
        <v>32</v>
      </c>
      <c r="C651" s="16"/>
      <c r="D651" s="16"/>
      <c r="E651" s="17"/>
      <c r="F651" s="18">
        <f>SUBTOTAL(9,F652:F653)</f>
        <v>0</v>
      </c>
    </row>
    <row r="652" spans="1:6" ht="15.75" x14ac:dyDescent="0.25">
      <c r="A652" s="19"/>
      <c r="B652" s="2" t="s">
        <v>203</v>
      </c>
      <c r="C652" s="20">
        <v>1</v>
      </c>
      <c r="D652" s="20" t="s">
        <v>26</v>
      </c>
      <c r="E652" s="21"/>
      <c r="F652" s="22">
        <f>+C652*E652</f>
        <v>0</v>
      </c>
    </row>
    <row r="653" spans="1:6" ht="15.75" x14ac:dyDescent="0.25">
      <c r="A653" s="19"/>
      <c r="B653" s="2" t="s">
        <v>204</v>
      </c>
      <c r="C653" s="20">
        <v>1</v>
      </c>
      <c r="D653" s="20" t="s">
        <v>26</v>
      </c>
      <c r="E653" s="21"/>
      <c r="F653" s="22">
        <f>+C653*E653</f>
        <v>0</v>
      </c>
    </row>
    <row r="654" spans="1:6" ht="15.75" x14ac:dyDescent="0.25">
      <c r="A654" s="14">
        <f>+A651+0.01</f>
        <v>15.069999999999999</v>
      </c>
      <c r="B654" s="15" t="s">
        <v>111</v>
      </c>
      <c r="C654" s="16"/>
      <c r="D654" s="16"/>
      <c r="E654" s="17"/>
      <c r="F654" s="18">
        <f>SUBTOTAL(9,F655:F655)</f>
        <v>0</v>
      </c>
    </row>
    <row r="655" spans="1:6" ht="15.75" x14ac:dyDescent="0.25">
      <c r="A655" s="19"/>
      <c r="B655" s="2" t="s">
        <v>123</v>
      </c>
      <c r="C655" s="20">
        <v>1</v>
      </c>
      <c r="D655" s="20" t="s">
        <v>26</v>
      </c>
      <c r="E655" s="21"/>
      <c r="F655" s="22">
        <f>+C655*E655</f>
        <v>0</v>
      </c>
    </row>
    <row r="656" spans="1:6" ht="15.75" x14ac:dyDescent="0.25">
      <c r="A656" s="14">
        <f>+A654+0.01</f>
        <v>15.079999999999998</v>
      </c>
      <c r="B656" s="15" t="s">
        <v>104</v>
      </c>
      <c r="C656" s="16"/>
      <c r="D656" s="16"/>
      <c r="E656" s="17"/>
      <c r="F656" s="18">
        <f>SUBTOTAL(9,F657:F657)</f>
        <v>0</v>
      </c>
    </row>
    <row r="657" spans="1:6" ht="15.75" x14ac:dyDescent="0.25">
      <c r="A657" s="19"/>
      <c r="B657" s="2" t="s">
        <v>33</v>
      </c>
      <c r="C657" s="20">
        <v>1</v>
      </c>
      <c r="D657" s="20" t="s">
        <v>26</v>
      </c>
      <c r="E657" s="21"/>
      <c r="F657" s="22">
        <f>+C657*E657</f>
        <v>0</v>
      </c>
    </row>
    <row r="658" spans="1:6" ht="15.75" x14ac:dyDescent="0.25">
      <c r="A658" s="14">
        <f>+A656+0.01</f>
        <v>15.089999999999998</v>
      </c>
      <c r="B658" s="15" t="s">
        <v>48</v>
      </c>
      <c r="C658" s="16"/>
      <c r="D658" s="16"/>
      <c r="E658" s="17"/>
      <c r="F658" s="18">
        <f>SUBTOTAL(9,F659:F659)</f>
        <v>0</v>
      </c>
    </row>
    <row r="659" spans="1:6" ht="15.75" x14ac:dyDescent="0.25">
      <c r="A659" s="19"/>
      <c r="B659" s="2" t="s">
        <v>49</v>
      </c>
      <c r="C659" s="20">
        <v>1</v>
      </c>
      <c r="D659" s="20" t="s">
        <v>26</v>
      </c>
      <c r="E659" s="21"/>
      <c r="F659" s="22">
        <f>+C659*E659</f>
        <v>0</v>
      </c>
    </row>
    <row r="660" spans="1:6" ht="15.75" x14ac:dyDescent="0.25">
      <c r="A660" s="14">
        <f>+A658+0.01</f>
        <v>15.099999999999998</v>
      </c>
      <c r="B660" s="15" t="s">
        <v>34</v>
      </c>
      <c r="C660" s="16"/>
      <c r="D660" s="16"/>
      <c r="E660" s="17"/>
      <c r="F660" s="18">
        <f>SUBTOTAL(9,F661:F661)</f>
        <v>0</v>
      </c>
    </row>
    <row r="661" spans="1:6" ht="15.75" x14ac:dyDescent="0.25">
      <c r="A661" s="19"/>
      <c r="B661" s="2" t="s">
        <v>136</v>
      </c>
      <c r="C661" s="20">
        <v>8</v>
      </c>
      <c r="D661" s="20" t="s">
        <v>26</v>
      </c>
      <c r="E661" s="21"/>
      <c r="F661" s="22">
        <f>+C661*E661</f>
        <v>0</v>
      </c>
    </row>
    <row r="662" spans="1:6" ht="15.75" x14ac:dyDescent="0.25">
      <c r="A662" s="14">
        <f>+A660+0.01</f>
        <v>15.109999999999998</v>
      </c>
      <c r="B662" s="15" t="s">
        <v>2</v>
      </c>
      <c r="C662" s="16"/>
      <c r="D662" s="16"/>
      <c r="E662" s="17"/>
      <c r="F662" s="18">
        <f>SUBTOTAL(9,F663:F668)</f>
        <v>0</v>
      </c>
    </row>
    <row r="663" spans="1:6" ht="15.75" x14ac:dyDescent="0.25">
      <c r="A663" s="19"/>
      <c r="B663" s="2" t="s">
        <v>66</v>
      </c>
      <c r="C663" s="20">
        <v>4</v>
      </c>
      <c r="D663" s="20" t="s">
        <v>26</v>
      </c>
      <c r="E663" s="21"/>
      <c r="F663" s="22">
        <f t="shared" ref="F663:F668" si="16">+C663*E663</f>
        <v>0</v>
      </c>
    </row>
    <row r="664" spans="1:6" ht="15.75" x14ac:dyDescent="0.25">
      <c r="A664" s="19"/>
      <c r="B664" s="2" t="s">
        <v>69</v>
      </c>
      <c r="C664" s="20">
        <v>1</v>
      </c>
      <c r="D664" s="20" t="s">
        <v>26</v>
      </c>
      <c r="E664" s="21"/>
      <c r="F664" s="22">
        <f t="shared" si="16"/>
        <v>0</v>
      </c>
    </row>
    <row r="665" spans="1:6" ht="15.75" x14ac:dyDescent="0.25">
      <c r="A665" s="19"/>
      <c r="B665" s="2" t="s">
        <v>70</v>
      </c>
      <c r="C665" s="20">
        <v>1</v>
      </c>
      <c r="D665" s="20" t="s">
        <v>26</v>
      </c>
      <c r="E665" s="21"/>
      <c r="F665" s="22">
        <f t="shared" si="16"/>
        <v>0</v>
      </c>
    </row>
    <row r="666" spans="1:6" ht="15.75" x14ac:dyDescent="0.25">
      <c r="A666" s="19"/>
      <c r="B666" s="2" t="s">
        <v>67</v>
      </c>
      <c r="C666" s="20">
        <v>1</v>
      </c>
      <c r="D666" s="20" t="s">
        <v>26</v>
      </c>
      <c r="E666" s="21"/>
      <c r="F666" s="22">
        <f t="shared" si="16"/>
        <v>0</v>
      </c>
    </row>
    <row r="667" spans="1:6" ht="15.75" x14ac:dyDescent="0.25">
      <c r="A667" s="19"/>
      <c r="B667" s="2" t="s">
        <v>68</v>
      </c>
      <c r="C667" s="20">
        <v>1</v>
      </c>
      <c r="D667" s="20" t="s">
        <v>26</v>
      </c>
      <c r="E667" s="21"/>
      <c r="F667" s="22">
        <f t="shared" si="16"/>
        <v>0</v>
      </c>
    </row>
    <row r="668" spans="1:6" ht="15.75" x14ac:dyDescent="0.25">
      <c r="A668" s="19"/>
      <c r="B668" s="2" t="s">
        <v>131</v>
      </c>
      <c r="C668" s="20">
        <v>1</v>
      </c>
      <c r="D668" s="20" t="s">
        <v>26</v>
      </c>
      <c r="E668" s="21"/>
      <c r="F668" s="22">
        <f t="shared" si="16"/>
        <v>0</v>
      </c>
    </row>
    <row r="669" spans="1:6" ht="15.75" x14ac:dyDescent="0.25">
      <c r="A669" s="14">
        <f>+A662+0.01</f>
        <v>15.119999999999997</v>
      </c>
      <c r="B669" s="15" t="s">
        <v>11</v>
      </c>
      <c r="C669" s="16"/>
      <c r="D669" s="16"/>
      <c r="E669" s="17"/>
      <c r="F669" s="18">
        <f>SUBTOTAL(9,F670:F670)</f>
        <v>0</v>
      </c>
    </row>
    <row r="670" spans="1:6" ht="15.75" x14ac:dyDescent="0.25">
      <c r="A670" s="19"/>
      <c r="B670" s="2" t="s">
        <v>38</v>
      </c>
      <c r="C670" s="20">
        <v>1</v>
      </c>
      <c r="D670" s="20" t="s">
        <v>26</v>
      </c>
      <c r="E670" s="21"/>
      <c r="F670" s="22">
        <f>+C670*E670</f>
        <v>0</v>
      </c>
    </row>
    <row r="671" spans="1:6" ht="15.75" x14ac:dyDescent="0.25">
      <c r="A671" s="14">
        <f>+A669+0.01</f>
        <v>15.129999999999997</v>
      </c>
      <c r="B671" s="15" t="s">
        <v>53</v>
      </c>
      <c r="C671" s="16"/>
      <c r="D671" s="16"/>
      <c r="E671" s="17"/>
      <c r="F671" s="18">
        <f>SUBTOTAL(9,F672)</f>
        <v>0</v>
      </c>
    </row>
    <row r="672" spans="1:6" ht="15.75" x14ac:dyDescent="0.25">
      <c r="A672" s="19"/>
      <c r="B672" s="2" t="s">
        <v>54</v>
      </c>
      <c r="C672" s="20">
        <v>1</v>
      </c>
      <c r="D672" s="20" t="s">
        <v>26</v>
      </c>
      <c r="E672" s="21"/>
      <c r="F672" s="22">
        <f>+C672*E672</f>
        <v>0</v>
      </c>
    </row>
    <row r="673" spans="1:6" ht="15.75" x14ac:dyDescent="0.25">
      <c r="A673" s="14">
        <f>+A671+0.01</f>
        <v>15.139999999999997</v>
      </c>
      <c r="B673" s="15" t="s">
        <v>3</v>
      </c>
      <c r="C673" s="16"/>
      <c r="D673" s="16"/>
      <c r="E673" s="17"/>
      <c r="F673" s="18">
        <f>SUBTOTAL(9,F674:F674)</f>
        <v>0</v>
      </c>
    </row>
    <row r="674" spans="1:6" ht="15.75" x14ac:dyDescent="0.25">
      <c r="A674" s="19"/>
      <c r="B674" s="2" t="s">
        <v>39</v>
      </c>
      <c r="C674" s="20">
        <v>1</v>
      </c>
      <c r="D674" s="20" t="s">
        <v>0</v>
      </c>
      <c r="E674" s="21"/>
      <c r="F674" s="22">
        <f>+C674*E674</f>
        <v>0</v>
      </c>
    </row>
    <row r="675" spans="1:6" ht="15.75" x14ac:dyDescent="0.25">
      <c r="A675" s="14">
        <f>+A673+0.01</f>
        <v>15.149999999999997</v>
      </c>
      <c r="B675" s="15" t="s">
        <v>12</v>
      </c>
      <c r="C675" s="16"/>
      <c r="D675" s="16"/>
      <c r="E675" s="17"/>
      <c r="F675" s="18">
        <f>SUBTOTAL(9,F676:F676)</f>
        <v>0</v>
      </c>
    </row>
    <row r="676" spans="1:6" s="23" customFormat="1" ht="15.75" x14ac:dyDescent="0.25">
      <c r="A676" s="19"/>
      <c r="B676" s="2" t="s">
        <v>87</v>
      </c>
      <c r="C676" s="20">
        <v>3</v>
      </c>
      <c r="D676" s="20" t="s">
        <v>26</v>
      </c>
      <c r="E676" s="21"/>
      <c r="F676" s="22">
        <f>+C676*E676</f>
        <v>0</v>
      </c>
    </row>
    <row r="677" spans="1:6" ht="15.75" x14ac:dyDescent="0.25">
      <c r="A677" s="14">
        <f>+A675+0.01</f>
        <v>15.159999999999997</v>
      </c>
      <c r="B677" s="15" t="s">
        <v>40</v>
      </c>
      <c r="C677" s="16"/>
      <c r="D677" s="16"/>
      <c r="E677" s="17"/>
      <c r="F677" s="18">
        <f>SUBTOTAL(9,F678:F678)</f>
        <v>0</v>
      </c>
    </row>
    <row r="678" spans="1:6" ht="15.75" x14ac:dyDescent="0.25">
      <c r="A678" s="19"/>
      <c r="B678" s="2" t="s">
        <v>132</v>
      </c>
      <c r="C678" s="20">
        <v>1</v>
      </c>
      <c r="D678" s="20" t="s">
        <v>26</v>
      </c>
      <c r="E678" s="21"/>
      <c r="F678" s="22">
        <f>+C678*E678</f>
        <v>0</v>
      </c>
    </row>
    <row r="679" spans="1:6" ht="15.75" x14ac:dyDescent="0.25">
      <c r="A679" s="14">
        <f>+A677+0.01</f>
        <v>15.169999999999996</v>
      </c>
      <c r="B679" s="15" t="s">
        <v>71</v>
      </c>
      <c r="C679" s="16"/>
      <c r="D679" s="16"/>
      <c r="E679" s="17"/>
      <c r="F679" s="18">
        <f>SUBTOTAL(9,F680:F680)</f>
        <v>0</v>
      </c>
    </row>
    <row r="680" spans="1:6" ht="15.75" x14ac:dyDescent="0.25">
      <c r="A680" s="19"/>
      <c r="B680" s="2" t="s">
        <v>129</v>
      </c>
      <c r="C680" s="20">
        <v>1</v>
      </c>
      <c r="D680" s="20" t="s">
        <v>26</v>
      </c>
      <c r="E680" s="21"/>
      <c r="F680" s="22">
        <f>+C680*E680</f>
        <v>0</v>
      </c>
    </row>
    <row r="681" spans="1:6" ht="15.75" x14ac:dyDescent="0.25">
      <c r="A681" s="14">
        <f>+A679+0.01</f>
        <v>15.179999999999996</v>
      </c>
      <c r="B681" s="15" t="s">
        <v>13</v>
      </c>
      <c r="C681" s="16"/>
      <c r="D681" s="16"/>
      <c r="E681" s="17"/>
      <c r="F681" s="18">
        <f>SUBTOTAL(9,F682:F682)</f>
        <v>0</v>
      </c>
    </row>
    <row r="682" spans="1:6" ht="15.75" x14ac:dyDescent="0.25">
      <c r="A682" s="19"/>
      <c r="B682" s="2" t="s">
        <v>59</v>
      </c>
      <c r="C682" s="20">
        <v>2</v>
      </c>
      <c r="D682" s="20" t="s">
        <v>26</v>
      </c>
      <c r="E682" s="21"/>
      <c r="F682" s="22">
        <f>+C682*E682</f>
        <v>0</v>
      </c>
    </row>
    <row r="683" spans="1:6" ht="15.75" x14ac:dyDescent="0.25">
      <c r="A683" s="14">
        <f>+A681+0.01</f>
        <v>15.189999999999996</v>
      </c>
      <c r="B683" s="15" t="s">
        <v>60</v>
      </c>
      <c r="C683" s="16"/>
      <c r="D683" s="16"/>
      <c r="E683" s="17"/>
      <c r="F683" s="18">
        <f>SUBTOTAL(9,F684:F685)</f>
        <v>0</v>
      </c>
    </row>
    <row r="684" spans="1:6" ht="15.75" x14ac:dyDescent="0.25">
      <c r="A684" s="19"/>
      <c r="B684" s="2" t="s">
        <v>62</v>
      </c>
      <c r="C684" s="20">
        <v>1</v>
      </c>
      <c r="D684" s="20" t="s">
        <v>26</v>
      </c>
      <c r="E684" s="21"/>
      <c r="F684" s="22">
        <f>+C684*E684</f>
        <v>0</v>
      </c>
    </row>
    <row r="685" spans="1:6" ht="15.75" x14ac:dyDescent="0.25">
      <c r="A685" s="19"/>
      <c r="B685" s="2" t="s">
        <v>61</v>
      </c>
      <c r="C685" s="20">
        <v>1</v>
      </c>
      <c r="D685" s="20" t="s">
        <v>26</v>
      </c>
      <c r="E685" s="21"/>
      <c r="F685" s="22">
        <f>+C685*E685</f>
        <v>0</v>
      </c>
    </row>
    <row r="686" spans="1:6" ht="15.75" x14ac:dyDescent="0.25">
      <c r="A686" s="14">
        <f>+A683+0.01</f>
        <v>15.199999999999996</v>
      </c>
      <c r="B686" s="15" t="s">
        <v>105</v>
      </c>
      <c r="C686" s="16"/>
      <c r="D686" s="16"/>
      <c r="E686" s="17"/>
      <c r="F686" s="18">
        <f>SUBTOTAL(9,F687:F687)</f>
        <v>0</v>
      </c>
    </row>
    <row r="687" spans="1:6" ht="15.75" x14ac:dyDescent="0.25">
      <c r="A687" s="19"/>
      <c r="B687" s="2" t="s">
        <v>106</v>
      </c>
      <c r="C687" s="20">
        <v>5.0599999999999996</v>
      </c>
      <c r="D687" s="20" t="s">
        <v>25</v>
      </c>
      <c r="E687" s="21"/>
      <c r="F687" s="22">
        <f>+C687*E687</f>
        <v>0</v>
      </c>
    </row>
    <row r="688" spans="1:6" ht="15.75" x14ac:dyDescent="0.25">
      <c r="A688" s="19"/>
      <c r="C688" s="20"/>
      <c r="D688" s="20"/>
      <c r="E688" s="21"/>
      <c r="F688" s="54"/>
    </row>
    <row r="689" spans="1:6" ht="15.75" x14ac:dyDescent="0.25">
      <c r="A689" s="19"/>
      <c r="C689" s="20"/>
      <c r="D689" s="20"/>
      <c r="E689" s="21"/>
      <c r="F689" s="54">
        <f>SUBTOTAL(9,F636:F688)</f>
        <v>0</v>
      </c>
    </row>
    <row r="690" spans="1:6" ht="19.5" thickBot="1" x14ac:dyDescent="0.35">
      <c r="A690" s="6">
        <f>+A634+1</f>
        <v>16</v>
      </c>
      <c r="B690" s="7" t="s">
        <v>236</v>
      </c>
      <c r="C690" s="49">
        <v>60</v>
      </c>
      <c r="D690" s="9"/>
      <c r="E690" s="8"/>
      <c r="F690" s="8"/>
    </row>
    <row r="691" spans="1:6" ht="15.75" thickBot="1" x14ac:dyDescent="0.3">
      <c r="A691" s="10" t="s">
        <v>15</v>
      </c>
      <c r="B691" s="11" t="s">
        <v>16</v>
      </c>
      <c r="C691" s="12" t="s">
        <v>17</v>
      </c>
      <c r="D691" s="11" t="s">
        <v>18</v>
      </c>
      <c r="E691" s="13" t="s">
        <v>19</v>
      </c>
      <c r="F691" s="12" t="s">
        <v>20</v>
      </c>
    </row>
    <row r="692" spans="1:6" ht="15.75" x14ac:dyDescent="0.25">
      <c r="A692" s="14">
        <f>A690+0.01</f>
        <v>16.010000000000002</v>
      </c>
      <c r="B692" s="15" t="s">
        <v>100</v>
      </c>
      <c r="C692" s="16"/>
      <c r="D692" s="16"/>
      <c r="E692" s="17"/>
      <c r="F692" s="18">
        <f>SUBTOTAL(9,F693:F694)</f>
        <v>0</v>
      </c>
    </row>
    <row r="693" spans="1:6" ht="15.75" x14ac:dyDescent="0.25">
      <c r="A693" s="19"/>
      <c r="B693" s="2" t="s">
        <v>21</v>
      </c>
      <c r="C693" s="20">
        <v>140.19999999999999</v>
      </c>
      <c r="D693" s="20" t="s">
        <v>77</v>
      </c>
      <c r="E693" s="21"/>
      <c r="F693" s="22">
        <f>+C693*E693</f>
        <v>0</v>
      </c>
    </row>
    <row r="694" spans="1:6" ht="15.75" x14ac:dyDescent="0.25">
      <c r="A694" s="19"/>
      <c r="B694" s="2" t="s">
        <v>23</v>
      </c>
      <c r="C694" s="20">
        <v>50.44</v>
      </c>
      <c r="D694" s="20" t="s">
        <v>77</v>
      </c>
      <c r="E694" s="21"/>
      <c r="F694" s="22">
        <f>+C694*E694</f>
        <v>0</v>
      </c>
    </row>
    <row r="695" spans="1:6" ht="15.75" x14ac:dyDescent="0.25">
      <c r="A695" s="14">
        <f>+A692+0.01</f>
        <v>16.020000000000003</v>
      </c>
      <c r="B695" s="15" t="s">
        <v>101</v>
      </c>
      <c r="C695" s="16"/>
      <c r="D695" s="16"/>
      <c r="E695" s="17"/>
      <c r="F695" s="18">
        <f>SUBTOTAL(9,F696:F696)</f>
        <v>0</v>
      </c>
    </row>
    <row r="696" spans="1:6" ht="15.75" x14ac:dyDescent="0.25">
      <c r="A696" s="19"/>
      <c r="B696" s="2" t="s">
        <v>21</v>
      </c>
      <c r="C696" s="20">
        <v>108.67</v>
      </c>
      <c r="D696" s="20" t="s">
        <v>77</v>
      </c>
      <c r="E696" s="21"/>
      <c r="F696" s="22">
        <f>+C696*E696</f>
        <v>0</v>
      </c>
    </row>
    <row r="697" spans="1:6" ht="15.75" x14ac:dyDescent="0.25">
      <c r="A697" s="14">
        <f>+A695+0.01</f>
        <v>16.030000000000005</v>
      </c>
      <c r="B697" s="15" t="s">
        <v>102</v>
      </c>
      <c r="C697" s="16"/>
      <c r="D697" s="16"/>
      <c r="E697" s="17"/>
      <c r="F697" s="18">
        <f>SUBTOTAL(9,F698:F701)</f>
        <v>0</v>
      </c>
    </row>
    <row r="698" spans="1:6" ht="15.75" x14ac:dyDescent="0.25">
      <c r="A698" s="19"/>
      <c r="B698" s="2" t="s">
        <v>118</v>
      </c>
      <c r="C698" s="20">
        <v>4</v>
      </c>
      <c r="D698" s="20" t="s">
        <v>26</v>
      </c>
      <c r="E698" s="21"/>
      <c r="F698" s="22">
        <f>+C698*E698</f>
        <v>0</v>
      </c>
    </row>
    <row r="699" spans="1:6" ht="15.75" x14ac:dyDescent="0.25">
      <c r="A699" s="19"/>
      <c r="B699" s="2" t="s">
        <v>27</v>
      </c>
      <c r="C699" s="20">
        <v>20.18</v>
      </c>
      <c r="D699" s="20" t="s">
        <v>25</v>
      </c>
      <c r="E699" s="21"/>
      <c r="F699" s="22">
        <f>+C699*E699</f>
        <v>0</v>
      </c>
    </row>
    <row r="700" spans="1:6" ht="15.75" x14ac:dyDescent="0.25">
      <c r="A700" s="19"/>
      <c r="B700" s="2" t="s">
        <v>42</v>
      </c>
      <c r="C700" s="20">
        <v>20.18</v>
      </c>
      <c r="D700" s="20" t="s">
        <v>25</v>
      </c>
      <c r="E700" s="21"/>
      <c r="F700" s="22">
        <f>+C700*E700</f>
        <v>0</v>
      </c>
    </row>
    <row r="701" spans="1:6" ht="15.75" x14ac:dyDescent="0.25">
      <c r="A701" s="19"/>
      <c r="B701" s="2" t="s">
        <v>43</v>
      </c>
      <c r="C701" s="20">
        <v>2</v>
      </c>
      <c r="D701" s="20" t="s">
        <v>26</v>
      </c>
      <c r="E701" s="21"/>
      <c r="F701" s="22">
        <f>+C701*E701</f>
        <v>0</v>
      </c>
    </row>
    <row r="702" spans="1:6" ht="15.75" x14ac:dyDescent="0.25">
      <c r="A702" s="14">
        <f>+A697+0.01</f>
        <v>16.040000000000006</v>
      </c>
      <c r="B702" s="15" t="s">
        <v>107</v>
      </c>
      <c r="C702" s="16"/>
      <c r="D702" s="16"/>
      <c r="E702" s="17"/>
      <c r="F702" s="18">
        <f>SUBTOTAL(9,F703:F704)</f>
        <v>0</v>
      </c>
    </row>
    <row r="703" spans="1:6" ht="15.75" x14ac:dyDescent="0.25">
      <c r="A703" s="19"/>
      <c r="B703" s="2" t="s">
        <v>28</v>
      </c>
      <c r="C703" s="20">
        <v>1</v>
      </c>
      <c r="D703" s="20" t="s">
        <v>26</v>
      </c>
      <c r="E703" s="21"/>
      <c r="F703" s="22">
        <f>+C703*E703</f>
        <v>0</v>
      </c>
    </row>
    <row r="704" spans="1:6" ht="15.75" x14ac:dyDescent="0.25">
      <c r="A704" s="19"/>
      <c r="B704" s="2" t="s">
        <v>205</v>
      </c>
      <c r="C704" s="20">
        <v>2</v>
      </c>
      <c r="D704" s="20" t="s">
        <v>26</v>
      </c>
      <c r="E704" s="21"/>
      <c r="F704" s="22">
        <f>+C704*E704</f>
        <v>0</v>
      </c>
    </row>
    <row r="705" spans="1:6" ht="15.75" x14ac:dyDescent="0.25">
      <c r="A705" s="14">
        <f>+A702+0.01</f>
        <v>16.050000000000008</v>
      </c>
      <c r="B705" s="15" t="s">
        <v>113</v>
      </c>
      <c r="C705" s="16"/>
      <c r="D705" s="16"/>
      <c r="E705" s="17"/>
      <c r="F705" s="18">
        <f>SUBTOTAL(9,F706:F706)</f>
        <v>0</v>
      </c>
    </row>
    <row r="706" spans="1:6" ht="15.75" x14ac:dyDescent="0.25">
      <c r="A706" s="19"/>
      <c r="B706" s="2" t="s">
        <v>202</v>
      </c>
      <c r="C706" s="20">
        <v>1</v>
      </c>
      <c r="D706" s="20" t="s">
        <v>26</v>
      </c>
      <c r="E706" s="21"/>
      <c r="F706" s="22">
        <f>+C706*E706</f>
        <v>0</v>
      </c>
    </row>
    <row r="707" spans="1:6" ht="15.75" x14ac:dyDescent="0.25">
      <c r="A707" s="14">
        <f>+A705+0.01</f>
        <v>16.060000000000009</v>
      </c>
      <c r="B707" s="15" t="s">
        <v>111</v>
      </c>
      <c r="C707" s="16"/>
      <c r="D707" s="16"/>
      <c r="E707" s="17"/>
      <c r="F707" s="18">
        <f>SUBTOTAL(9,F708:F709)</f>
        <v>0</v>
      </c>
    </row>
    <row r="708" spans="1:6" ht="15.75" x14ac:dyDescent="0.25">
      <c r="A708" s="19"/>
      <c r="B708" s="2" t="s">
        <v>123</v>
      </c>
      <c r="C708" s="20">
        <v>1</v>
      </c>
      <c r="D708" s="20" t="s">
        <v>26</v>
      </c>
      <c r="E708" s="21"/>
      <c r="F708" s="22">
        <f>+C708*E708</f>
        <v>0</v>
      </c>
    </row>
    <row r="709" spans="1:6" ht="15.75" x14ac:dyDescent="0.25">
      <c r="A709" s="19"/>
      <c r="B709" s="2" t="s">
        <v>206</v>
      </c>
      <c r="C709" s="20">
        <v>1</v>
      </c>
      <c r="D709" s="20" t="s">
        <v>26</v>
      </c>
      <c r="E709" s="21"/>
      <c r="F709" s="22">
        <f>+C709*E709</f>
        <v>0</v>
      </c>
    </row>
    <row r="710" spans="1:6" ht="15.75" x14ac:dyDescent="0.25">
      <c r="A710" s="14">
        <f>+A707+0.01</f>
        <v>16.070000000000011</v>
      </c>
      <c r="B710" s="15" t="s">
        <v>12</v>
      </c>
      <c r="C710" s="16"/>
      <c r="D710" s="16"/>
      <c r="E710" s="17"/>
      <c r="F710" s="18">
        <f>SUBTOTAL(9,F711:F715)</f>
        <v>0</v>
      </c>
    </row>
    <row r="711" spans="1:6" ht="15.75" x14ac:dyDescent="0.25">
      <c r="A711" s="19"/>
      <c r="B711" s="2" t="s">
        <v>207</v>
      </c>
      <c r="C711" s="20">
        <v>1</v>
      </c>
      <c r="D711" s="20" t="s">
        <v>26</v>
      </c>
      <c r="E711" s="21"/>
      <c r="F711" s="22">
        <f>+C711*E711</f>
        <v>0</v>
      </c>
    </row>
    <row r="712" spans="1:6" ht="15.75" x14ac:dyDescent="0.25">
      <c r="A712" s="19"/>
      <c r="B712" s="2" t="s">
        <v>85</v>
      </c>
      <c r="C712" s="20">
        <v>2</v>
      </c>
      <c r="D712" s="20" t="s">
        <v>26</v>
      </c>
      <c r="E712" s="21"/>
      <c r="F712" s="22">
        <f>+C712*E712</f>
        <v>0</v>
      </c>
    </row>
    <row r="713" spans="1:6" ht="15.75" x14ac:dyDescent="0.25">
      <c r="A713" s="19"/>
      <c r="B713" s="2" t="s">
        <v>208</v>
      </c>
      <c r="C713" s="20">
        <v>1</v>
      </c>
      <c r="D713" s="20" t="s">
        <v>26</v>
      </c>
      <c r="E713" s="21"/>
      <c r="F713" s="22">
        <f>+C713*E713</f>
        <v>0</v>
      </c>
    </row>
    <row r="714" spans="1:6" ht="15.75" x14ac:dyDescent="0.25">
      <c r="A714" s="19"/>
      <c r="B714" s="2" t="s">
        <v>133</v>
      </c>
      <c r="C714" s="20">
        <v>5</v>
      </c>
      <c r="D714" s="20" t="s">
        <v>26</v>
      </c>
      <c r="E714" s="21"/>
      <c r="F714" s="22">
        <f>+C714*E714</f>
        <v>0</v>
      </c>
    </row>
    <row r="715" spans="1:6" ht="15.75" x14ac:dyDescent="0.25">
      <c r="A715" s="19"/>
      <c r="B715" s="2" t="s">
        <v>134</v>
      </c>
      <c r="C715" s="20">
        <v>3</v>
      </c>
      <c r="D715" s="20" t="s">
        <v>26</v>
      </c>
      <c r="E715" s="21"/>
      <c r="F715" s="22">
        <f>+C715*E715</f>
        <v>0</v>
      </c>
    </row>
    <row r="716" spans="1:6" ht="15.75" x14ac:dyDescent="0.25">
      <c r="A716" s="14">
        <f>+A710+0.01</f>
        <v>16.080000000000013</v>
      </c>
      <c r="B716" s="15" t="s">
        <v>104</v>
      </c>
      <c r="C716" s="16"/>
      <c r="D716" s="16"/>
      <c r="E716" s="17"/>
      <c r="F716" s="18">
        <f>SUBTOTAL(9,F717:F717)</f>
        <v>0</v>
      </c>
    </row>
    <row r="717" spans="1:6" ht="15.75" x14ac:dyDescent="0.25">
      <c r="A717" s="19"/>
      <c r="B717" s="2" t="s">
        <v>33</v>
      </c>
      <c r="C717" s="20">
        <v>1</v>
      </c>
      <c r="D717" s="20" t="s">
        <v>26</v>
      </c>
      <c r="E717" s="21"/>
      <c r="F717" s="22">
        <f>+C717*E717</f>
        <v>0</v>
      </c>
    </row>
    <row r="718" spans="1:6" ht="15.75" x14ac:dyDescent="0.25">
      <c r="A718" s="14">
        <f>+A716+0.01</f>
        <v>16.090000000000014</v>
      </c>
      <c r="B718" s="15" t="s">
        <v>121</v>
      </c>
      <c r="C718" s="46"/>
      <c r="D718" s="46"/>
      <c r="E718" s="47"/>
      <c r="F718" s="30">
        <f>SUBTOTAL(9,F719)</f>
        <v>0</v>
      </c>
    </row>
    <row r="719" spans="1:6" ht="15.75" x14ac:dyDescent="0.25">
      <c r="A719" s="19"/>
      <c r="B719" s="50" t="s">
        <v>209</v>
      </c>
      <c r="C719" s="20">
        <v>2</v>
      </c>
      <c r="D719" s="20" t="s">
        <v>26</v>
      </c>
      <c r="E719" s="21"/>
      <c r="F719" s="22">
        <f>+C719*E719</f>
        <v>0</v>
      </c>
    </row>
    <row r="720" spans="1:6" ht="15.75" x14ac:dyDescent="0.25">
      <c r="A720" s="14">
        <f>+A718+0.01</f>
        <v>16.100000000000016</v>
      </c>
      <c r="B720" s="15" t="s">
        <v>108</v>
      </c>
      <c r="C720" s="16"/>
      <c r="D720" s="16"/>
      <c r="E720" s="17"/>
      <c r="F720" s="18">
        <f>SUBTOTAL(9,F721:F722)</f>
        <v>0</v>
      </c>
    </row>
    <row r="721" spans="1:6" ht="15.75" x14ac:dyDescent="0.25">
      <c r="A721" s="19"/>
      <c r="B721" s="50" t="s">
        <v>210</v>
      </c>
      <c r="C721" s="20">
        <v>1</v>
      </c>
      <c r="D721" s="20" t="s">
        <v>26</v>
      </c>
      <c r="E721" s="21"/>
      <c r="F721" s="22">
        <f>+C721*E721</f>
        <v>0</v>
      </c>
    </row>
    <row r="722" spans="1:6" ht="15.75" x14ac:dyDescent="0.25">
      <c r="A722" s="19"/>
      <c r="B722" s="2" t="s">
        <v>47</v>
      </c>
      <c r="C722" s="20">
        <v>1</v>
      </c>
      <c r="D722" s="20" t="s">
        <v>26</v>
      </c>
      <c r="E722" s="21"/>
      <c r="F722" s="22">
        <f>+C722*E722</f>
        <v>0</v>
      </c>
    </row>
    <row r="723" spans="1:6" ht="15.75" x14ac:dyDescent="0.25">
      <c r="A723" s="14">
        <f>+A720+0.01</f>
        <v>16.110000000000017</v>
      </c>
      <c r="B723" s="15" t="s">
        <v>48</v>
      </c>
      <c r="C723" s="16"/>
      <c r="D723" s="16"/>
      <c r="E723" s="17"/>
      <c r="F723" s="18">
        <f>SUBTOTAL(9,F724:F724)</f>
        <v>0</v>
      </c>
    </row>
    <row r="724" spans="1:6" ht="15.75" x14ac:dyDescent="0.25">
      <c r="A724" s="19"/>
      <c r="B724" s="2" t="s">
        <v>90</v>
      </c>
      <c r="C724" s="20">
        <v>1</v>
      </c>
      <c r="D724" s="20" t="s">
        <v>26</v>
      </c>
      <c r="E724" s="21"/>
      <c r="F724" s="22">
        <f>+C724*E724</f>
        <v>0</v>
      </c>
    </row>
    <row r="725" spans="1:6" ht="15.75" x14ac:dyDescent="0.25">
      <c r="A725" s="14">
        <f>+A723+0.01</f>
        <v>16.120000000000019</v>
      </c>
      <c r="B725" s="15" t="s">
        <v>34</v>
      </c>
      <c r="C725" s="16"/>
      <c r="D725" s="16"/>
      <c r="E725" s="17"/>
      <c r="F725" s="18">
        <f>SUBTOTAL(9,F726:F726)</f>
        <v>0</v>
      </c>
    </row>
    <row r="726" spans="1:6" ht="15.75" x14ac:dyDescent="0.25">
      <c r="A726" s="19"/>
      <c r="B726" s="2" t="s">
        <v>136</v>
      </c>
      <c r="C726" s="20">
        <v>6</v>
      </c>
      <c r="D726" s="20" t="s">
        <v>26</v>
      </c>
      <c r="E726" s="21"/>
      <c r="F726" s="22">
        <f>+C726*E726</f>
        <v>0</v>
      </c>
    </row>
    <row r="727" spans="1:6" ht="15.75" x14ac:dyDescent="0.25">
      <c r="A727" s="14">
        <f>+A725+0.01</f>
        <v>16.13000000000002</v>
      </c>
      <c r="B727" s="15" t="s">
        <v>2</v>
      </c>
      <c r="C727" s="16"/>
      <c r="D727" s="16"/>
      <c r="E727" s="17"/>
      <c r="F727" s="18">
        <f>SUBTOTAL(9,F728:F730)</f>
        <v>0</v>
      </c>
    </row>
    <row r="728" spans="1:6" ht="15.75" x14ac:dyDescent="0.25">
      <c r="A728" s="19"/>
      <c r="B728" s="2" t="s">
        <v>51</v>
      </c>
      <c r="C728" s="20">
        <v>1</v>
      </c>
      <c r="D728" s="20" t="s">
        <v>26</v>
      </c>
      <c r="E728" s="21"/>
      <c r="F728" s="22">
        <f>+C728*E728</f>
        <v>0</v>
      </c>
    </row>
    <row r="729" spans="1:6" ht="15.75" x14ac:dyDescent="0.25">
      <c r="A729" s="19"/>
      <c r="B729" s="2" t="s">
        <v>211</v>
      </c>
      <c r="C729" s="20">
        <v>1</v>
      </c>
      <c r="D729" s="20" t="s">
        <v>26</v>
      </c>
      <c r="E729" s="21"/>
      <c r="F729" s="22">
        <f>+C729*E729</f>
        <v>0</v>
      </c>
    </row>
    <row r="730" spans="1:6" ht="15.75" x14ac:dyDescent="0.25">
      <c r="A730" s="19"/>
      <c r="B730" s="2" t="s">
        <v>212</v>
      </c>
      <c r="C730" s="20">
        <v>1</v>
      </c>
      <c r="D730" s="20" t="s">
        <v>26</v>
      </c>
      <c r="E730" s="21"/>
      <c r="F730" s="22">
        <f>+C730*E730</f>
        <v>0</v>
      </c>
    </row>
    <row r="731" spans="1:6" ht="15.75" x14ac:dyDescent="0.25">
      <c r="A731" s="14">
        <f>+A727+0.01</f>
        <v>16.140000000000022</v>
      </c>
      <c r="B731" s="15" t="s">
        <v>11</v>
      </c>
      <c r="C731" s="16"/>
      <c r="D731" s="16"/>
      <c r="E731" s="17"/>
      <c r="F731" s="18">
        <f>SUBTOTAL(9,F732:F732)</f>
        <v>0</v>
      </c>
    </row>
    <row r="732" spans="1:6" ht="15.75" x14ac:dyDescent="0.25">
      <c r="A732" s="19"/>
      <c r="B732" s="2" t="s">
        <v>38</v>
      </c>
      <c r="C732" s="20">
        <v>1</v>
      </c>
      <c r="D732" s="20" t="s">
        <v>26</v>
      </c>
      <c r="E732" s="21"/>
      <c r="F732" s="22">
        <f>+C732*E732</f>
        <v>0</v>
      </c>
    </row>
    <row r="733" spans="1:6" ht="15.75" x14ac:dyDescent="0.25">
      <c r="A733" s="14">
        <f>+A731+0.01</f>
        <v>16.150000000000023</v>
      </c>
      <c r="B733" s="15" t="s">
        <v>53</v>
      </c>
      <c r="C733" s="16"/>
      <c r="D733" s="16"/>
      <c r="E733" s="17"/>
      <c r="F733" s="18">
        <f>SUBTOTAL(9,F734:F734)</f>
        <v>0</v>
      </c>
    </row>
    <row r="734" spans="1:6" ht="15.75" x14ac:dyDescent="0.25">
      <c r="A734" s="19"/>
      <c r="B734" s="2" t="s">
        <v>54</v>
      </c>
      <c r="C734" s="20">
        <v>1</v>
      </c>
      <c r="D734" s="20" t="s">
        <v>26</v>
      </c>
      <c r="E734" s="21"/>
      <c r="F734" s="22">
        <f>+C734*E734</f>
        <v>0</v>
      </c>
    </row>
    <row r="735" spans="1:6" ht="15.75" x14ac:dyDescent="0.25">
      <c r="A735" s="14">
        <f>+A733+0.01</f>
        <v>16.160000000000025</v>
      </c>
      <c r="B735" s="15" t="s">
        <v>3</v>
      </c>
      <c r="C735" s="16"/>
      <c r="D735" s="16"/>
      <c r="E735" s="17"/>
      <c r="F735" s="18">
        <f>SUBTOTAL(9,F736:F736)</f>
        <v>0</v>
      </c>
    </row>
    <row r="736" spans="1:6" ht="15.75" x14ac:dyDescent="0.25">
      <c r="A736" s="19"/>
      <c r="B736" s="2" t="s">
        <v>39</v>
      </c>
      <c r="C736" s="20">
        <v>1</v>
      </c>
      <c r="D736" s="20" t="s">
        <v>0</v>
      </c>
      <c r="E736" s="21"/>
      <c r="F736" s="22">
        <f>+C736*E736</f>
        <v>0</v>
      </c>
    </row>
    <row r="737" spans="1:6" ht="15.75" x14ac:dyDescent="0.25">
      <c r="A737" s="14">
        <f>+A735+0.01</f>
        <v>16.170000000000027</v>
      </c>
      <c r="B737" s="15" t="s">
        <v>56</v>
      </c>
      <c r="C737" s="16"/>
      <c r="D737" s="16"/>
      <c r="E737" s="17"/>
      <c r="F737" s="18">
        <f>SUBTOTAL(9,F738:F738)</f>
        <v>0</v>
      </c>
    </row>
    <row r="738" spans="1:6" ht="15.75" x14ac:dyDescent="0.25">
      <c r="A738" s="19"/>
      <c r="B738" s="2" t="s">
        <v>137</v>
      </c>
      <c r="C738" s="20">
        <v>1</v>
      </c>
      <c r="D738" s="20" t="s">
        <v>26</v>
      </c>
      <c r="E738" s="21"/>
      <c r="F738" s="22">
        <f>+C738*E738</f>
        <v>0</v>
      </c>
    </row>
    <row r="739" spans="1:6" ht="15.75" x14ac:dyDescent="0.25">
      <c r="A739" s="14">
        <f>+A737+0.01</f>
        <v>16.180000000000028</v>
      </c>
      <c r="B739" s="15" t="s">
        <v>40</v>
      </c>
      <c r="C739" s="16"/>
      <c r="D739" s="16"/>
      <c r="E739" s="17"/>
      <c r="F739" s="18">
        <f>SUBTOTAL(9,F740:F740)</f>
        <v>0</v>
      </c>
    </row>
    <row r="740" spans="1:6" ht="15.75" x14ac:dyDescent="0.25">
      <c r="A740" s="19"/>
      <c r="B740" s="2" t="s">
        <v>41</v>
      </c>
      <c r="C740" s="20">
        <v>2</v>
      </c>
      <c r="D740" s="20" t="s">
        <v>26</v>
      </c>
      <c r="E740" s="21"/>
      <c r="F740" s="22">
        <f>+C740*E740</f>
        <v>0</v>
      </c>
    </row>
    <row r="741" spans="1:6" ht="15.75" x14ac:dyDescent="0.25">
      <c r="A741" s="14">
        <f>+A739+0.01</f>
        <v>16.19000000000003</v>
      </c>
      <c r="B741" s="15" t="s">
        <v>65</v>
      </c>
      <c r="C741" s="16"/>
      <c r="D741" s="16"/>
      <c r="E741" s="17"/>
      <c r="F741" s="18">
        <f>SUBTOTAL(9,F742:F742)</f>
        <v>0</v>
      </c>
    </row>
    <row r="742" spans="1:6" ht="15.75" x14ac:dyDescent="0.25">
      <c r="A742" s="19"/>
      <c r="B742" s="2" t="s">
        <v>120</v>
      </c>
      <c r="C742" s="20">
        <v>1</v>
      </c>
      <c r="D742" s="20" t="s">
        <v>26</v>
      </c>
      <c r="E742" s="21"/>
      <c r="F742" s="22">
        <f>+C742*E742</f>
        <v>0</v>
      </c>
    </row>
    <row r="743" spans="1:6" ht="15.75" x14ac:dyDescent="0.25">
      <c r="A743" s="14">
        <f>+A741+0.01</f>
        <v>16.200000000000031</v>
      </c>
      <c r="B743" s="15" t="s">
        <v>60</v>
      </c>
      <c r="C743" s="16"/>
      <c r="D743" s="16"/>
      <c r="E743" s="17"/>
      <c r="F743" s="18">
        <f>SUBTOTAL(9,F744:F745)</f>
        <v>0</v>
      </c>
    </row>
    <row r="744" spans="1:6" ht="15.75" x14ac:dyDescent="0.25">
      <c r="A744" s="19"/>
      <c r="B744" s="2" t="s">
        <v>61</v>
      </c>
      <c r="C744" s="20">
        <v>1</v>
      </c>
      <c r="D744" s="20" t="s">
        <v>26</v>
      </c>
      <c r="E744" s="21"/>
      <c r="F744" s="22">
        <f>+C744*E744</f>
        <v>0</v>
      </c>
    </row>
    <row r="745" spans="1:6" ht="15.75" x14ac:dyDescent="0.25">
      <c r="A745" s="19"/>
      <c r="B745" s="2" t="s">
        <v>63</v>
      </c>
      <c r="C745" s="20">
        <v>1</v>
      </c>
      <c r="D745" s="20" t="s">
        <v>26</v>
      </c>
      <c r="E745" s="21"/>
      <c r="F745" s="22">
        <f>+C745*E745</f>
        <v>0</v>
      </c>
    </row>
    <row r="746" spans="1:6" ht="15.75" x14ac:dyDescent="0.25">
      <c r="A746" s="14">
        <f>+A743+0.01</f>
        <v>16.210000000000033</v>
      </c>
      <c r="B746" s="15" t="s">
        <v>13</v>
      </c>
      <c r="C746" s="16"/>
      <c r="D746" s="16"/>
      <c r="E746" s="17"/>
      <c r="F746" s="18">
        <f>SUBTOTAL(9,F747:F747)</f>
        <v>0</v>
      </c>
    </row>
    <row r="747" spans="1:6" ht="15.75" x14ac:dyDescent="0.25">
      <c r="A747" s="19"/>
      <c r="B747" s="2" t="s">
        <v>59</v>
      </c>
      <c r="C747" s="20">
        <v>2</v>
      </c>
      <c r="D747" s="20" t="s">
        <v>26</v>
      </c>
      <c r="E747" s="21"/>
      <c r="F747" s="22">
        <f>+C747*E747</f>
        <v>0</v>
      </c>
    </row>
    <row r="748" spans="1:6" ht="15.75" x14ac:dyDescent="0.25">
      <c r="A748" s="14">
        <f>+A746+0.01</f>
        <v>16.220000000000034</v>
      </c>
      <c r="B748" s="15" t="s">
        <v>105</v>
      </c>
      <c r="C748" s="16"/>
      <c r="D748" s="16"/>
      <c r="E748" s="17"/>
      <c r="F748" s="18">
        <f>SUBTOTAL(9,F749:F749)</f>
        <v>0</v>
      </c>
    </row>
    <row r="749" spans="1:6" ht="15.75" x14ac:dyDescent="0.25">
      <c r="A749" s="19"/>
      <c r="B749" s="2" t="s">
        <v>106</v>
      </c>
      <c r="C749" s="20">
        <v>6.68</v>
      </c>
      <c r="D749" s="20" t="s">
        <v>25</v>
      </c>
      <c r="E749" s="21"/>
      <c r="F749" s="22">
        <f>+C749*E749</f>
        <v>0</v>
      </c>
    </row>
    <row r="750" spans="1:6" ht="15.75" x14ac:dyDescent="0.25">
      <c r="A750" s="19"/>
      <c r="C750" s="20"/>
      <c r="D750" s="20"/>
      <c r="E750" s="21"/>
      <c r="F750" s="54"/>
    </row>
    <row r="751" spans="1:6" ht="15.75" x14ac:dyDescent="0.25">
      <c r="A751" s="19"/>
      <c r="C751" s="20"/>
      <c r="D751" s="20"/>
      <c r="E751" s="21"/>
      <c r="F751" s="54">
        <f>SUBTOTAL(9,F692:F750)</f>
        <v>0</v>
      </c>
    </row>
    <row r="752" spans="1:6" ht="19.5" thickBot="1" x14ac:dyDescent="0.35">
      <c r="A752" s="6">
        <f>+A690+1</f>
        <v>17</v>
      </c>
      <c r="B752" s="7" t="s">
        <v>237</v>
      </c>
      <c r="C752" s="49">
        <v>58.44</v>
      </c>
      <c r="D752" s="31"/>
      <c r="E752" s="32"/>
      <c r="F752" s="32"/>
    </row>
    <row r="753" spans="1:6" ht="15.75" thickBot="1" x14ac:dyDescent="0.3">
      <c r="A753" s="10" t="s">
        <v>15</v>
      </c>
      <c r="B753" s="11" t="s">
        <v>16</v>
      </c>
      <c r="C753" s="12" t="s">
        <v>17</v>
      </c>
      <c r="D753" s="11" t="s">
        <v>18</v>
      </c>
      <c r="E753" s="13" t="s">
        <v>19</v>
      </c>
      <c r="F753" s="12" t="s">
        <v>20</v>
      </c>
    </row>
    <row r="754" spans="1:6" ht="15.75" x14ac:dyDescent="0.25">
      <c r="A754" s="14">
        <f>A752+0.01</f>
        <v>17.010000000000002</v>
      </c>
      <c r="B754" s="15" t="s">
        <v>100</v>
      </c>
      <c r="C754" s="16"/>
      <c r="D754" s="16"/>
      <c r="E754" s="17"/>
      <c r="F754" s="18">
        <f>SUBTOTAL(9,F755:F756)</f>
        <v>0</v>
      </c>
    </row>
    <row r="755" spans="1:6" ht="15.75" x14ac:dyDescent="0.25">
      <c r="A755" s="19"/>
      <c r="B755" s="2" t="s">
        <v>21</v>
      </c>
      <c r="C755" s="20">
        <v>135.21</v>
      </c>
      <c r="D755" s="20" t="s">
        <v>77</v>
      </c>
      <c r="E755" s="21"/>
      <c r="F755" s="22">
        <f>+C755*E755</f>
        <v>0</v>
      </c>
    </row>
    <row r="756" spans="1:6" ht="15.75" x14ac:dyDescent="0.25">
      <c r="A756" s="19"/>
      <c r="B756" s="2" t="s">
        <v>23</v>
      </c>
      <c r="C756" s="20">
        <v>51.93</v>
      </c>
      <c r="D756" s="20" t="s">
        <v>77</v>
      </c>
      <c r="E756" s="21"/>
      <c r="F756" s="22">
        <f>+C756*E756</f>
        <v>0</v>
      </c>
    </row>
    <row r="757" spans="1:6" ht="15.75" x14ac:dyDescent="0.25">
      <c r="A757" s="14">
        <f>+A754+0.01</f>
        <v>17.020000000000003</v>
      </c>
      <c r="B757" s="15" t="s">
        <v>101</v>
      </c>
      <c r="C757" s="16"/>
      <c r="D757" s="16"/>
      <c r="E757" s="17"/>
      <c r="F757" s="18">
        <f>SUBTOTAL(9,F758:F758)</f>
        <v>0</v>
      </c>
    </row>
    <row r="758" spans="1:6" ht="15.75" x14ac:dyDescent="0.25">
      <c r="A758" s="19"/>
      <c r="B758" s="2" t="s">
        <v>21</v>
      </c>
      <c r="C758" s="20">
        <v>113.82</v>
      </c>
      <c r="D758" s="20" t="s">
        <v>77</v>
      </c>
      <c r="E758" s="21"/>
      <c r="F758" s="22">
        <f>+C758*E758</f>
        <v>0</v>
      </c>
    </row>
    <row r="759" spans="1:6" ht="15.75" x14ac:dyDescent="0.25">
      <c r="A759" s="14">
        <f>+A757+0.01</f>
        <v>17.030000000000005</v>
      </c>
      <c r="B759" s="15" t="s">
        <v>102</v>
      </c>
      <c r="C759" s="16"/>
      <c r="D759" s="16"/>
      <c r="E759" s="17"/>
      <c r="F759" s="18">
        <f>SUBTOTAL(9,F760:F763)</f>
        <v>0</v>
      </c>
    </row>
    <row r="760" spans="1:6" ht="15.75" x14ac:dyDescent="0.25">
      <c r="A760" s="19"/>
      <c r="B760" s="2" t="s">
        <v>109</v>
      </c>
      <c r="C760" s="20">
        <v>5</v>
      </c>
      <c r="D760" s="20" t="s">
        <v>26</v>
      </c>
      <c r="E760" s="21"/>
      <c r="F760" s="22">
        <f>+C760*E760</f>
        <v>0</v>
      </c>
    </row>
    <row r="761" spans="1:6" ht="15.75" x14ac:dyDescent="0.25">
      <c r="A761" s="19"/>
      <c r="B761" s="2" t="s">
        <v>27</v>
      </c>
      <c r="C761" s="20">
        <v>22.9</v>
      </c>
      <c r="D761" s="20" t="s">
        <v>25</v>
      </c>
      <c r="E761" s="21"/>
      <c r="F761" s="22">
        <f>+C761*E761</f>
        <v>0</v>
      </c>
    </row>
    <row r="762" spans="1:6" ht="15.75" x14ac:dyDescent="0.25">
      <c r="A762" s="19"/>
      <c r="B762" s="2" t="s">
        <v>43</v>
      </c>
      <c r="C762" s="20">
        <v>2</v>
      </c>
      <c r="D762" s="20" t="s">
        <v>26</v>
      </c>
      <c r="E762" s="21"/>
      <c r="F762" s="22">
        <f>+C762*E762</f>
        <v>0</v>
      </c>
    </row>
    <row r="763" spans="1:6" ht="15.75" x14ac:dyDescent="0.25">
      <c r="A763" s="19"/>
      <c r="B763" s="2" t="s">
        <v>24</v>
      </c>
      <c r="C763" s="20">
        <v>10</v>
      </c>
      <c r="D763" s="20" t="s">
        <v>25</v>
      </c>
      <c r="E763" s="21"/>
      <c r="F763" s="22">
        <f>+C763*E763</f>
        <v>0</v>
      </c>
    </row>
    <row r="764" spans="1:6" ht="15.75" x14ac:dyDescent="0.25">
      <c r="A764" s="14">
        <f>+A759+0.01</f>
        <v>17.040000000000006</v>
      </c>
      <c r="B764" s="15" t="s">
        <v>107</v>
      </c>
      <c r="C764" s="16"/>
      <c r="D764" s="16"/>
      <c r="E764" s="17"/>
      <c r="F764" s="18">
        <f>SUBTOTAL(9,F765:F766)</f>
        <v>0</v>
      </c>
    </row>
    <row r="765" spans="1:6" ht="15.75" x14ac:dyDescent="0.25">
      <c r="A765" s="19"/>
      <c r="B765" s="2" t="s">
        <v>28</v>
      </c>
      <c r="C765" s="20">
        <v>1</v>
      </c>
      <c r="D765" s="20" t="s">
        <v>26</v>
      </c>
      <c r="E765" s="21"/>
      <c r="F765" s="22">
        <f>+C765*E765</f>
        <v>0</v>
      </c>
    </row>
    <row r="766" spans="1:6" ht="15.75" x14ac:dyDescent="0.25">
      <c r="A766" s="19"/>
      <c r="B766" s="2" t="s">
        <v>81</v>
      </c>
      <c r="C766" s="20">
        <v>2</v>
      </c>
      <c r="D766" s="20" t="s">
        <v>26</v>
      </c>
      <c r="E766" s="21"/>
      <c r="F766" s="22">
        <f>+C766*E766</f>
        <v>0</v>
      </c>
    </row>
    <row r="767" spans="1:6" ht="15.75" x14ac:dyDescent="0.25">
      <c r="A767" s="14">
        <f>+A764+0.01</f>
        <v>17.050000000000008</v>
      </c>
      <c r="B767" s="15" t="s">
        <v>110</v>
      </c>
      <c r="C767" s="16"/>
      <c r="D767" s="16"/>
      <c r="E767" s="17"/>
      <c r="F767" s="18">
        <f>SUBTOTAL(9,F768:F768)</f>
        <v>0</v>
      </c>
    </row>
    <row r="768" spans="1:6" ht="15.75" x14ac:dyDescent="0.25">
      <c r="A768" s="19"/>
      <c r="B768" s="2" t="s">
        <v>213</v>
      </c>
      <c r="C768" s="20">
        <v>2</v>
      </c>
      <c r="D768" s="20" t="s">
        <v>26</v>
      </c>
      <c r="E768" s="21"/>
      <c r="F768" s="22">
        <f>+C768*E768</f>
        <v>0</v>
      </c>
    </row>
    <row r="769" spans="1:6" ht="15.75" x14ac:dyDescent="0.25">
      <c r="A769" s="14">
        <f>+A767+0.01</f>
        <v>17.060000000000009</v>
      </c>
      <c r="B769" s="15" t="s">
        <v>111</v>
      </c>
      <c r="C769" s="16"/>
      <c r="D769" s="16"/>
      <c r="E769" s="17"/>
      <c r="F769" s="18">
        <f>SUBTOTAL(9,F770:F771)</f>
        <v>0</v>
      </c>
    </row>
    <row r="770" spans="1:6" ht="15.75" x14ac:dyDescent="0.25">
      <c r="A770" s="19"/>
      <c r="B770" s="2" t="s">
        <v>78</v>
      </c>
      <c r="C770" s="20">
        <v>1</v>
      </c>
      <c r="D770" s="20" t="s">
        <v>26</v>
      </c>
      <c r="E770" s="21"/>
      <c r="F770" s="22">
        <f>+C770*E770</f>
        <v>0</v>
      </c>
    </row>
    <row r="771" spans="1:6" ht="15.75" x14ac:dyDescent="0.25">
      <c r="A771" s="19"/>
      <c r="B771" s="2" t="s">
        <v>198</v>
      </c>
      <c r="C771" s="20">
        <v>1</v>
      </c>
      <c r="D771" s="20" t="s">
        <v>26</v>
      </c>
      <c r="E771" s="21"/>
      <c r="F771" s="22">
        <f>+C771*E771</f>
        <v>0</v>
      </c>
    </row>
    <row r="772" spans="1:6" ht="15.75" x14ac:dyDescent="0.25">
      <c r="A772" s="14">
        <f>+A769+0.01</f>
        <v>17.070000000000011</v>
      </c>
      <c r="B772" s="15" t="s">
        <v>104</v>
      </c>
      <c r="C772" s="16"/>
      <c r="D772" s="16"/>
      <c r="E772" s="17"/>
      <c r="F772" s="18">
        <f>SUBTOTAL(9,F773:F773)</f>
        <v>0</v>
      </c>
    </row>
    <row r="773" spans="1:6" ht="15.75" x14ac:dyDescent="0.25">
      <c r="A773" s="19"/>
      <c r="B773" s="2" t="s">
        <v>33</v>
      </c>
      <c r="C773" s="20">
        <v>1</v>
      </c>
      <c r="D773" s="20" t="s">
        <v>26</v>
      </c>
      <c r="E773" s="21"/>
      <c r="F773" s="22">
        <f>+C773*E773</f>
        <v>0</v>
      </c>
    </row>
    <row r="774" spans="1:6" ht="15.75" x14ac:dyDescent="0.25">
      <c r="A774" s="14">
        <f>+A772+0.01</f>
        <v>17.080000000000013</v>
      </c>
      <c r="B774" s="15" t="s">
        <v>10</v>
      </c>
      <c r="C774" s="16"/>
      <c r="D774" s="16"/>
      <c r="E774" s="17"/>
      <c r="F774" s="18">
        <f>SUBTOTAL(9,F775:F776)</f>
        <v>0</v>
      </c>
    </row>
    <row r="775" spans="1:6" ht="15.75" x14ac:dyDescent="0.25">
      <c r="A775" s="19"/>
      <c r="B775" s="2" t="s">
        <v>135</v>
      </c>
      <c r="C775" s="20">
        <v>1</v>
      </c>
      <c r="D775" s="20" t="s">
        <v>26</v>
      </c>
      <c r="E775" s="21"/>
      <c r="F775" s="22">
        <f>+C775*E775</f>
        <v>0</v>
      </c>
    </row>
    <row r="776" spans="1:6" ht="15.75" x14ac:dyDescent="0.25">
      <c r="A776" s="19"/>
      <c r="B776" s="2" t="s">
        <v>214</v>
      </c>
      <c r="C776" s="20">
        <v>2</v>
      </c>
      <c r="D776" s="20" t="s">
        <v>26</v>
      </c>
      <c r="E776" s="21"/>
      <c r="F776" s="22">
        <f>+C776*E776</f>
        <v>0</v>
      </c>
    </row>
    <row r="777" spans="1:6" ht="15.75" x14ac:dyDescent="0.25">
      <c r="A777" s="14">
        <f>+A774+0.01</f>
        <v>17.090000000000014</v>
      </c>
      <c r="B777" s="15" t="s">
        <v>48</v>
      </c>
      <c r="C777" s="16"/>
      <c r="D777" s="16"/>
      <c r="E777" s="17"/>
      <c r="F777" s="18">
        <f>SUBTOTAL(9,F778:F778)</f>
        <v>0</v>
      </c>
    </row>
    <row r="778" spans="1:6" ht="15.75" x14ac:dyDescent="0.25">
      <c r="A778" s="19"/>
      <c r="B778" s="2" t="s">
        <v>49</v>
      </c>
      <c r="C778" s="20">
        <v>1</v>
      </c>
      <c r="D778" s="20" t="s">
        <v>26</v>
      </c>
      <c r="E778" s="21"/>
      <c r="F778" s="22">
        <f>+C778*E778</f>
        <v>0</v>
      </c>
    </row>
    <row r="779" spans="1:6" ht="15.75" x14ac:dyDescent="0.25">
      <c r="A779" s="14">
        <f>+A777+0.01</f>
        <v>17.100000000000016</v>
      </c>
      <c r="B779" s="15" t="s">
        <v>34</v>
      </c>
      <c r="C779" s="16"/>
      <c r="D779" s="16"/>
      <c r="E779" s="17"/>
      <c r="F779" s="18">
        <f>SUBTOTAL(9,F780:F780)</f>
        <v>0</v>
      </c>
    </row>
    <row r="780" spans="1:6" ht="15.75" x14ac:dyDescent="0.25">
      <c r="A780" s="19"/>
      <c r="B780" s="2" t="s">
        <v>136</v>
      </c>
      <c r="C780" s="20">
        <v>5</v>
      </c>
      <c r="D780" s="20" t="s">
        <v>26</v>
      </c>
      <c r="E780" s="21"/>
      <c r="F780" s="22">
        <f>+C780*E780</f>
        <v>0</v>
      </c>
    </row>
    <row r="781" spans="1:6" ht="15.75" x14ac:dyDescent="0.25">
      <c r="A781" s="14">
        <f>+A779+0.01</f>
        <v>17.110000000000017</v>
      </c>
      <c r="B781" s="15" t="s">
        <v>2</v>
      </c>
      <c r="C781" s="16"/>
      <c r="D781" s="16"/>
      <c r="E781" s="17"/>
      <c r="F781" s="18">
        <f>SUBTOTAL(9,F782:F783)</f>
        <v>0</v>
      </c>
    </row>
    <row r="782" spans="1:6" ht="15.75" x14ac:dyDescent="0.25">
      <c r="A782" s="19"/>
      <c r="B782" s="2" t="s">
        <v>215</v>
      </c>
      <c r="C782" s="20">
        <v>1</v>
      </c>
      <c r="D782" s="20" t="s">
        <v>26</v>
      </c>
      <c r="E782" s="21"/>
      <c r="F782" s="22">
        <f>+C782*E782</f>
        <v>0</v>
      </c>
    </row>
    <row r="783" spans="1:6" ht="15.75" x14ac:dyDescent="0.25">
      <c r="A783" s="19"/>
      <c r="B783" s="2" t="s">
        <v>216</v>
      </c>
      <c r="C783" s="20">
        <v>1</v>
      </c>
      <c r="D783" s="20" t="s">
        <v>26</v>
      </c>
      <c r="E783" s="21"/>
      <c r="F783" s="22">
        <f>+C783*E783</f>
        <v>0</v>
      </c>
    </row>
    <row r="784" spans="1:6" ht="15.75" x14ac:dyDescent="0.25">
      <c r="A784" s="14">
        <f>+A781+0.01</f>
        <v>17.120000000000019</v>
      </c>
      <c r="B784" s="15" t="s">
        <v>11</v>
      </c>
      <c r="C784" s="16"/>
      <c r="D784" s="16"/>
      <c r="E784" s="17"/>
      <c r="F784" s="18">
        <f>SUBTOTAL(9,F785:F786)</f>
        <v>0</v>
      </c>
    </row>
    <row r="785" spans="1:6" ht="15.75" x14ac:dyDescent="0.25">
      <c r="A785" s="19"/>
      <c r="B785" s="2" t="s">
        <v>82</v>
      </c>
      <c r="C785" s="20">
        <v>1</v>
      </c>
      <c r="D785" s="20" t="s">
        <v>26</v>
      </c>
      <c r="E785" s="21"/>
      <c r="F785" s="22">
        <f>+C785*E785</f>
        <v>0</v>
      </c>
    </row>
    <row r="786" spans="1:6" ht="15.75" x14ac:dyDescent="0.25">
      <c r="A786" s="19"/>
      <c r="B786" s="2" t="s">
        <v>38</v>
      </c>
      <c r="C786" s="20">
        <v>2</v>
      </c>
      <c r="D786" s="20" t="s">
        <v>26</v>
      </c>
      <c r="E786" s="21"/>
      <c r="F786" s="22">
        <f>+C786*E786</f>
        <v>0</v>
      </c>
    </row>
    <row r="787" spans="1:6" ht="15.75" x14ac:dyDescent="0.25">
      <c r="A787" s="14">
        <f>+A784+0.01</f>
        <v>17.13000000000002</v>
      </c>
      <c r="B787" s="15" t="s">
        <v>53</v>
      </c>
      <c r="C787" s="16"/>
      <c r="D787" s="16"/>
      <c r="E787" s="17"/>
      <c r="F787" s="18">
        <f>SUBTOTAL(9,F788:F788)</f>
        <v>0</v>
      </c>
    </row>
    <row r="788" spans="1:6" ht="15.75" x14ac:dyDescent="0.25">
      <c r="A788" s="19"/>
      <c r="B788" s="2" t="s">
        <v>54</v>
      </c>
      <c r="C788" s="20">
        <v>2</v>
      </c>
      <c r="D788" s="20" t="s">
        <v>26</v>
      </c>
      <c r="E788" s="21"/>
      <c r="F788" s="22">
        <f>+C788*E788</f>
        <v>0</v>
      </c>
    </row>
    <row r="789" spans="1:6" ht="15.75" x14ac:dyDescent="0.25">
      <c r="A789" s="14">
        <f>+A787+0.01</f>
        <v>17.140000000000022</v>
      </c>
      <c r="B789" s="15" t="s">
        <v>3</v>
      </c>
      <c r="C789" s="16"/>
      <c r="D789" s="16"/>
      <c r="E789" s="17"/>
      <c r="F789" s="18">
        <f>SUBTOTAL(9,F790:F790)</f>
        <v>0</v>
      </c>
    </row>
    <row r="790" spans="1:6" ht="15.75" x14ac:dyDescent="0.25">
      <c r="A790" s="19"/>
      <c r="B790" s="2" t="s">
        <v>3</v>
      </c>
      <c r="C790" s="20">
        <v>1</v>
      </c>
      <c r="D790" s="20" t="s">
        <v>0</v>
      </c>
      <c r="E790" s="21"/>
      <c r="F790" s="22">
        <f>+C790*E790</f>
        <v>0</v>
      </c>
    </row>
    <row r="791" spans="1:6" ht="15.75" x14ac:dyDescent="0.25">
      <c r="A791" s="14">
        <f>+A789+0.01</f>
        <v>17.150000000000023</v>
      </c>
      <c r="B791" s="15" t="s">
        <v>12</v>
      </c>
      <c r="C791" s="16"/>
      <c r="D791" s="16"/>
      <c r="E791" s="17"/>
      <c r="F791" s="18">
        <f>SUBTOTAL(9,F792:F794)</f>
        <v>0</v>
      </c>
    </row>
    <row r="792" spans="1:6" ht="15.75" x14ac:dyDescent="0.25">
      <c r="A792" s="19"/>
      <c r="B792" s="2" t="s">
        <v>217</v>
      </c>
      <c r="C792" s="20">
        <v>2</v>
      </c>
      <c r="D792" s="20" t="s">
        <v>26</v>
      </c>
      <c r="E792" s="21"/>
      <c r="F792" s="22">
        <f>+C792*E792</f>
        <v>0</v>
      </c>
    </row>
    <row r="793" spans="1:6" ht="15.75" x14ac:dyDescent="0.25">
      <c r="A793" s="19"/>
      <c r="B793" s="2" t="s">
        <v>218</v>
      </c>
      <c r="C793" s="20">
        <v>2</v>
      </c>
      <c r="D793" s="20" t="s">
        <v>26</v>
      </c>
      <c r="E793" s="21"/>
      <c r="F793" s="22">
        <f>+C793*E793</f>
        <v>0</v>
      </c>
    </row>
    <row r="794" spans="1:6" ht="15.75" x14ac:dyDescent="0.25">
      <c r="A794" s="19"/>
      <c r="B794" s="2" t="s">
        <v>134</v>
      </c>
      <c r="C794" s="20">
        <v>3</v>
      </c>
      <c r="D794" s="20" t="s">
        <v>26</v>
      </c>
      <c r="E794" s="21"/>
      <c r="F794" s="22">
        <f>+C794*E794</f>
        <v>0</v>
      </c>
    </row>
    <row r="795" spans="1:6" ht="15.75" x14ac:dyDescent="0.25">
      <c r="A795" s="14">
        <f>+A791+0.01</f>
        <v>17.160000000000025</v>
      </c>
      <c r="B795" s="15" t="s">
        <v>71</v>
      </c>
      <c r="C795" s="16"/>
      <c r="D795" s="16"/>
      <c r="E795" s="17"/>
      <c r="F795" s="18">
        <f>SUBTOTAL(9,F796:F796)</f>
        <v>0</v>
      </c>
    </row>
    <row r="796" spans="1:6" ht="15.75" x14ac:dyDescent="0.25">
      <c r="A796" s="19"/>
      <c r="B796" s="2" t="s">
        <v>129</v>
      </c>
      <c r="C796" s="20">
        <v>1</v>
      </c>
      <c r="D796" s="20" t="s">
        <v>26</v>
      </c>
      <c r="E796" s="21"/>
      <c r="F796" s="22">
        <f>+C796*E796</f>
        <v>0</v>
      </c>
    </row>
    <row r="797" spans="1:6" ht="15.75" x14ac:dyDescent="0.25">
      <c r="A797" s="14">
        <f>+A795+0.01</f>
        <v>17.170000000000027</v>
      </c>
      <c r="B797" s="15" t="s">
        <v>56</v>
      </c>
      <c r="C797" s="16"/>
      <c r="D797" s="16"/>
      <c r="E797" s="17"/>
      <c r="F797" s="18">
        <f>SUBTOTAL(9,F798:F798)</f>
        <v>0</v>
      </c>
    </row>
    <row r="798" spans="1:6" ht="15.75" x14ac:dyDescent="0.25">
      <c r="A798" s="19"/>
      <c r="B798" s="2" t="s">
        <v>57</v>
      </c>
      <c r="C798" s="20">
        <v>1</v>
      </c>
      <c r="D798" s="20" t="s">
        <v>26</v>
      </c>
      <c r="E798" s="21"/>
      <c r="F798" s="22">
        <f>+C798*E798</f>
        <v>0</v>
      </c>
    </row>
    <row r="799" spans="1:6" ht="15.75" x14ac:dyDescent="0.25">
      <c r="A799" s="14">
        <f>+A797+0.01</f>
        <v>17.180000000000028</v>
      </c>
      <c r="B799" s="15" t="s">
        <v>40</v>
      </c>
      <c r="C799" s="16"/>
      <c r="D799" s="16"/>
      <c r="E799" s="17"/>
      <c r="F799" s="18">
        <f>SUBTOTAL(9,F800:F800)</f>
        <v>0</v>
      </c>
    </row>
    <row r="800" spans="1:6" ht="15.75" x14ac:dyDescent="0.25">
      <c r="A800" s="19"/>
      <c r="B800" s="2" t="s">
        <v>41</v>
      </c>
      <c r="C800" s="20">
        <v>2</v>
      </c>
      <c r="D800" s="20" t="s">
        <v>26</v>
      </c>
      <c r="E800" s="21"/>
      <c r="F800" s="22">
        <f>+C800*E800</f>
        <v>0</v>
      </c>
    </row>
    <row r="801" spans="1:6" ht="15.75" x14ac:dyDescent="0.25">
      <c r="A801" s="14">
        <f>+A799+0.01</f>
        <v>17.19000000000003</v>
      </c>
      <c r="B801" s="15" t="s">
        <v>65</v>
      </c>
      <c r="C801" s="16"/>
      <c r="D801" s="16"/>
      <c r="E801" s="17"/>
      <c r="F801" s="18">
        <f>SUBTOTAL(9,F802:F802)</f>
        <v>0</v>
      </c>
    </row>
    <row r="802" spans="1:6" ht="15.75" x14ac:dyDescent="0.25">
      <c r="A802" s="19"/>
      <c r="B802" s="29" t="s">
        <v>65</v>
      </c>
      <c r="C802" s="20">
        <v>1</v>
      </c>
      <c r="D802" s="20" t="s">
        <v>26</v>
      </c>
      <c r="E802" s="21"/>
      <c r="F802" s="22">
        <f>+C802*E802</f>
        <v>0</v>
      </c>
    </row>
    <row r="803" spans="1:6" ht="15.75" x14ac:dyDescent="0.25">
      <c r="A803" s="14">
        <f>+A801+0.01</f>
        <v>17.200000000000031</v>
      </c>
      <c r="B803" s="15" t="s">
        <v>91</v>
      </c>
      <c r="C803" s="16"/>
      <c r="D803" s="16"/>
      <c r="E803" s="17"/>
      <c r="F803" s="18">
        <f>SUBTOTAL(9,F804:F804)</f>
        <v>0</v>
      </c>
    </row>
    <row r="804" spans="1:6" ht="15.75" x14ac:dyDescent="0.25">
      <c r="A804" s="19"/>
      <c r="B804" s="2" t="s">
        <v>139</v>
      </c>
      <c r="C804" s="20">
        <f>1*2</f>
        <v>2</v>
      </c>
      <c r="D804" s="20" t="s">
        <v>77</v>
      </c>
      <c r="E804" s="21"/>
      <c r="F804" s="22">
        <f>+C804*E804</f>
        <v>0</v>
      </c>
    </row>
    <row r="805" spans="1:6" ht="15.75" x14ac:dyDescent="0.25">
      <c r="A805" s="14">
        <f>+A803+0.01</f>
        <v>17.210000000000033</v>
      </c>
      <c r="B805" s="15" t="s">
        <v>13</v>
      </c>
      <c r="C805" s="16"/>
      <c r="D805" s="16"/>
      <c r="E805" s="17"/>
      <c r="F805" s="18">
        <f>SUBTOTAL(9,F806:F807)</f>
        <v>0</v>
      </c>
    </row>
    <row r="806" spans="1:6" ht="15.75" x14ac:dyDescent="0.25">
      <c r="A806" s="19"/>
      <c r="B806" s="2" t="s">
        <v>219</v>
      </c>
      <c r="C806" s="20">
        <v>2</v>
      </c>
      <c r="D806" s="20" t="s">
        <v>26</v>
      </c>
      <c r="E806" s="21"/>
      <c r="F806" s="22">
        <f>+C806*E806</f>
        <v>0</v>
      </c>
    </row>
    <row r="807" spans="1:6" ht="15.75" x14ac:dyDescent="0.25">
      <c r="A807" s="19"/>
      <c r="B807" s="2" t="s">
        <v>220</v>
      </c>
      <c r="C807" s="20">
        <v>1</v>
      </c>
      <c r="D807" s="20" t="s">
        <v>26</v>
      </c>
      <c r="E807" s="21"/>
      <c r="F807" s="22">
        <f>+C807*E807</f>
        <v>0</v>
      </c>
    </row>
    <row r="808" spans="1:6" ht="15.75" x14ac:dyDescent="0.25">
      <c r="A808" s="14">
        <f>+A805+0.01</f>
        <v>17.220000000000034</v>
      </c>
      <c r="B808" s="15" t="s">
        <v>105</v>
      </c>
      <c r="C808" s="16"/>
      <c r="D808" s="16"/>
      <c r="E808" s="17"/>
      <c r="F808" s="18">
        <f>SUBTOTAL(9,F809:F809)</f>
        <v>0</v>
      </c>
    </row>
    <row r="809" spans="1:6" ht="15.75" x14ac:dyDescent="0.25">
      <c r="A809" s="19"/>
      <c r="B809" s="2" t="s">
        <v>106</v>
      </c>
      <c r="C809" s="20">
        <v>6</v>
      </c>
      <c r="D809" s="20" t="s">
        <v>25</v>
      </c>
      <c r="E809" s="21"/>
      <c r="F809" s="22">
        <f>+C809*E809</f>
        <v>0</v>
      </c>
    </row>
    <row r="810" spans="1:6" ht="15.75" x14ac:dyDescent="0.25">
      <c r="A810" s="19"/>
      <c r="C810" s="20"/>
      <c r="D810" s="20"/>
      <c r="E810" s="21"/>
      <c r="F810" s="54"/>
    </row>
    <row r="811" spans="1:6" ht="15.75" x14ac:dyDescent="0.25">
      <c r="A811" s="19"/>
      <c r="C811" s="20"/>
      <c r="D811" s="20"/>
      <c r="E811" s="21"/>
      <c r="F811" s="54">
        <f>SUBTOTAL(9,F754:F810)</f>
        <v>0</v>
      </c>
    </row>
    <row r="812" spans="1:6" ht="19.5" thickBot="1" x14ac:dyDescent="0.35">
      <c r="A812" s="6">
        <f>+A752+1</f>
        <v>18</v>
      </c>
      <c r="B812" s="7" t="s">
        <v>238</v>
      </c>
      <c r="C812" s="49">
        <v>60</v>
      </c>
      <c r="D812" s="9"/>
      <c r="E812" s="8"/>
      <c r="F812" s="8"/>
    </row>
    <row r="813" spans="1:6" ht="15.75" thickBot="1" x14ac:dyDescent="0.3">
      <c r="A813" s="10" t="s">
        <v>15</v>
      </c>
      <c r="B813" s="11" t="s">
        <v>16</v>
      </c>
      <c r="C813" s="12" t="s">
        <v>17</v>
      </c>
      <c r="D813" s="11" t="s">
        <v>18</v>
      </c>
      <c r="E813" s="13" t="s">
        <v>19</v>
      </c>
      <c r="F813" s="12" t="s">
        <v>20</v>
      </c>
    </row>
    <row r="814" spans="1:6" ht="15.75" x14ac:dyDescent="0.25">
      <c r="A814" s="14">
        <f>A812+0.01</f>
        <v>18.010000000000002</v>
      </c>
      <c r="B814" s="15" t="s">
        <v>100</v>
      </c>
      <c r="C814" s="16"/>
      <c r="D814" s="16"/>
      <c r="E814" s="17"/>
      <c r="F814" s="18">
        <f>SUBTOTAL(9,F815:F816)</f>
        <v>0</v>
      </c>
    </row>
    <row r="815" spans="1:6" ht="15.75" x14ac:dyDescent="0.25">
      <c r="A815" s="19"/>
      <c r="B815" s="2" t="s">
        <v>21</v>
      </c>
      <c r="C815" s="20">
        <v>140.19999999999999</v>
      </c>
      <c r="D815" s="20" t="s">
        <v>77</v>
      </c>
      <c r="E815" s="21"/>
      <c r="F815" s="22">
        <f>+C815*E815</f>
        <v>0</v>
      </c>
    </row>
    <row r="816" spans="1:6" ht="15.75" x14ac:dyDescent="0.25">
      <c r="A816" s="19"/>
      <c r="B816" s="2" t="s">
        <v>23</v>
      </c>
      <c r="C816" s="20">
        <v>50.44</v>
      </c>
      <c r="D816" s="20" t="s">
        <v>77</v>
      </c>
      <c r="E816" s="21"/>
      <c r="F816" s="22">
        <f>+C816*E816</f>
        <v>0</v>
      </c>
    </row>
    <row r="817" spans="1:6" ht="15.75" x14ac:dyDescent="0.25">
      <c r="A817" s="14">
        <f>+A814+0.01</f>
        <v>18.020000000000003</v>
      </c>
      <c r="B817" s="15" t="s">
        <v>101</v>
      </c>
      <c r="C817" s="16"/>
      <c r="D817" s="16"/>
      <c r="E817" s="17"/>
      <c r="F817" s="18">
        <f>SUBTOTAL(9,F818:F818)</f>
        <v>0</v>
      </c>
    </row>
    <row r="818" spans="1:6" ht="15.75" x14ac:dyDescent="0.25">
      <c r="A818" s="19"/>
      <c r="B818" s="2" t="s">
        <v>21</v>
      </c>
      <c r="C818" s="20">
        <v>108.67</v>
      </c>
      <c r="D818" s="20" t="s">
        <v>77</v>
      </c>
      <c r="E818" s="21"/>
      <c r="F818" s="22">
        <f>+C818*E818</f>
        <v>0</v>
      </c>
    </row>
    <row r="819" spans="1:6" ht="15.75" x14ac:dyDescent="0.25">
      <c r="A819" s="14">
        <f>+A817+0.01</f>
        <v>18.030000000000005</v>
      </c>
      <c r="B819" s="15" t="s">
        <v>102</v>
      </c>
      <c r="C819" s="16"/>
      <c r="D819" s="16"/>
      <c r="E819" s="17"/>
      <c r="F819" s="18">
        <f>SUBTOTAL(9,F820:F823)</f>
        <v>0</v>
      </c>
    </row>
    <row r="820" spans="1:6" ht="15.75" x14ac:dyDescent="0.25">
      <c r="A820" s="19"/>
      <c r="B820" s="2" t="s">
        <v>118</v>
      </c>
      <c r="C820" s="20">
        <v>8</v>
      </c>
      <c r="D820" s="20" t="s">
        <v>26</v>
      </c>
      <c r="E820" s="21"/>
      <c r="F820" s="22">
        <f>+C820*E820</f>
        <v>0</v>
      </c>
    </row>
    <row r="821" spans="1:6" ht="15.75" x14ac:dyDescent="0.25">
      <c r="A821" s="19"/>
      <c r="B821" s="2" t="s">
        <v>27</v>
      </c>
      <c r="C821" s="20">
        <v>3</v>
      </c>
      <c r="D821" s="20" t="s">
        <v>25</v>
      </c>
      <c r="E821" s="21"/>
      <c r="F821" s="22">
        <f>+C821*E821</f>
        <v>0</v>
      </c>
    </row>
    <row r="822" spans="1:6" ht="15.75" x14ac:dyDescent="0.25">
      <c r="A822" s="19"/>
      <c r="B822" s="2" t="s">
        <v>24</v>
      </c>
      <c r="C822" s="20">
        <v>10</v>
      </c>
      <c r="D822" s="20" t="s">
        <v>25</v>
      </c>
      <c r="E822" s="21"/>
      <c r="F822" s="22">
        <f>+C822*E822</f>
        <v>0</v>
      </c>
    </row>
    <row r="823" spans="1:6" ht="15.75" x14ac:dyDescent="0.25">
      <c r="A823" s="19"/>
      <c r="B823" s="2" t="s">
        <v>43</v>
      </c>
      <c r="C823" s="20">
        <v>2</v>
      </c>
      <c r="D823" s="20" t="s">
        <v>26</v>
      </c>
      <c r="E823" s="21"/>
      <c r="F823" s="22">
        <f>+C823*E823</f>
        <v>0</v>
      </c>
    </row>
    <row r="824" spans="1:6" ht="15.75" x14ac:dyDescent="0.25">
      <c r="A824" s="14">
        <f>+A819+0.01</f>
        <v>18.040000000000006</v>
      </c>
      <c r="B824" s="15" t="s">
        <v>107</v>
      </c>
      <c r="C824" s="16"/>
      <c r="D824" s="16"/>
      <c r="E824" s="17"/>
      <c r="F824" s="18">
        <f>SUBTOTAL(9,F825:F827)</f>
        <v>0</v>
      </c>
    </row>
    <row r="825" spans="1:6" ht="15.75" x14ac:dyDescent="0.25">
      <c r="A825" s="19"/>
      <c r="B825" s="2" t="s">
        <v>75</v>
      </c>
      <c r="C825" s="20">
        <v>7.04</v>
      </c>
      <c r="D825" s="20" t="s">
        <v>25</v>
      </c>
      <c r="E825" s="21"/>
      <c r="F825" s="22">
        <f>+C825*E825</f>
        <v>0</v>
      </c>
    </row>
    <row r="826" spans="1:6" ht="15.75" x14ac:dyDescent="0.25">
      <c r="A826" s="19"/>
      <c r="B826" s="2" t="s">
        <v>81</v>
      </c>
      <c r="C826" s="20">
        <v>1</v>
      </c>
      <c r="D826" s="20" t="s">
        <v>26</v>
      </c>
      <c r="E826" s="21"/>
      <c r="F826" s="22">
        <f>+C826*E826</f>
        <v>0</v>
      </c>
    </row>
    <row r="827" spans="1:6" ht="15.75" x14ac:dyDescent="0.25">
      <c r="A827" s="19"/>
      <c r="B827" s="2" t="s">
        <v>119</v>
      </c>
      <c r="C827" s="20">
        <v>2</v>
      </c>
      <c r="D827" s="20" t="s">
        <v>26</v>
      </c>
      <c r="E827" s="21"/>
      <c r="F827" s="22">
        <f>+C827*E827</f>
        <v>0</v>
      </c>
    </row>
    <row r="828" spans="1:6" ht="15.75" x14ac:dyDescent="0.25">
      <c r="A828" s="14">
        <f>+A824+0.01</f>
        <v>18.050000000000008</v>
      </c>
      <c r="B828" s="15" t="s">
        <v>110</v>
      </c>
      <c r="C828" s="16"/>
      <c r="D828" s="16"/>
      <c r="E828" s="17"/>
      <c r="F828" s="18">
        <f>SUBTOTAL(9,F829:F829)</f>
        <v>0</v>
      </c>
    </row>
    <row r="829" spans="1:6" ht="15.75" x14ac:dyDescent="0.25">
      <c r="A829" s="19"/>
      <c r="B829" s="2" t="s">
        <v>221</v>
      </c>
      <c r="C829" s="20">
        <v>1</v>
      </c>
      <c r="D829" s="20" t="s">
        <v>26</v>
      </c>
      <c r="E829" s="21"/>
      <c r="F829" s="22">
        <f>+C829*E829</f>
        <v>0</v>
      </c>
    </row>
    <row r="830" spans="1:6" ht="15.75" x14ac:dyDescent="0.25">
      <c r="A830" s="14">
        <f>+A828+0.01</f>
        <v>18.060000000000009</v>
      </c>
      <c r="B830" s="15" t="s">
        <v>111</v>
      </c>
      <c r="C830" s="16"/>
      <c r="D830" s="16"/>
      <c r="E830" s="17"/>
      <c r="F830" s="18">
        <f>SUBTOTAL(9,F831:F831)</f>
        <v>0</v>
      </c>
    </row>
    <row r="831" spans="1:6" ht="15.75" x14ac:dyDescent="0.25">
      <c r="A831" s="19"/>
      <c r="B831" s="2" t="s">
        <v>222</v>
      </c>
      <c r="C831" s="20">
        <v>1</v>
      </c>
      <c r="D831" s="20" t="s">
        <v>26</v>
      </c>
      <c r="E831" s="21"/>
      <c r="F831" s="22">
        <f>+C831*E831</f>
        <v>0</v>
      </c>
    </row>
    <row r="832" spans="1:6" ht="15.75" x14ac:dyDescent="0.25">
      <c r="A832" s="14">
        <f>+A830+0.01</f>
        <v>18.070000000000011</v>
      </c>
      <c r="B832" s="15" t="s">
        <v>104</v>
      </c>
      <c r="C832" s="16"/>
      <c r="D832" s="16"/>
      <c r="E832" s="17"/>
      <c r="F832" s="18">
        <f>SUBTOTAL(9,F833:F833)</f>
        <v>0</v>
      </c>
    </row>
    <row r="833" spans="1:6" ht="15.75" x14ac:dyDescent="0.25">
      <c r="A833" s="19"/>
      <c r="B833" s="2" t="s">
        <v>33</v>
      </c>
      <c r="C833" s="20">
        <v>1</v>
      </c>
      <c r="D833" s="20" t="s">
        <v>26</v>
      </c>
      <c r="E833" s="21"/>
      <c r="F833" s="22">
        <f>+C833*E833</f>
        <v>0</v>
      </c>
    </row>
    <row r="834" spans="1:6" ht="15.75" x14ac:dyDescent="0.25">
      <c r="A834" s="14">
        <f>+A832+0.01</f>
        <v>18.080000000000013</v>
      </c>
      <c r="B834" s="15" t="s">
        <v>48</v>
      </c>
      <c r="C834" s="16"/>
      <c r="D834" s="16"/>
      <c r="E834" s="17"/>
      <c r="F834" s="18">
        <f>SUBTOTAL(9,F835:F835)</f>
        <v>0</v>
      </c>
    </row>
    <row r="835" spans="1:6" ht="15.75" x14ac:dyDescent="0.25">
      <c r="A835" s="19"/>
      <c r="B835" s="2" t="s">
        <v>49</v>
      </c>
      <c r="C835" s="20">
        <v>1</v>
      </c>
      <c r="D835" s="20" t="s">
        <v>26</v>
      </c>
      <c r="E835" s="21"/>
      <c r="F835" s="22">
        <f>+C835*E835</f>
        <v>0</v>
      </c>
    </row>
    <row r="836" spans="1:6" ht="15.75" x14ac:dyDescent="0.25">
      <c r="A836" s="14">
        <f>+A834+0.01</f>
        <v>18.090000000000014</v>
      </c>
      <c r="B836" s="15" t="s">
        <v>34</v>
      </c>
      <c r="C836" s="16"/>
      <c r="D836" s="16"/>
      <c r="E836" s="17"/>
      <c r="F836" s="18">
        <f>SUBTOTAL(9,F837:F838)</f>
        <v>0</v>
      </c>
    </row>
    <row r="837" spans="1:6" ht="15.75" x14ac:dyDescent="0.25">
      <c r="A837" s="19"/>
      <c r="B837" s="2" t="s">
        <v>223</v>
      </c>
      <c r="C837" s="20">
        <v>1</v>
      </c>
      <c r="D837" s="20" t="s">
        <v>26</v>
      </c>
      <c r="E837" s="21"/>
      <c r="F837" s="22">
        <f>+C837*E837</f>
        <v>0</v>
      </c>
    </row>
    <row r="838" spans="1:6" ht="15.75" x14ac:dyDescent="0.25">
      <c r="A838" s="19"/>
      <c r="B838" s="2" t="s">
        <v>136</v>
      </c>
      <c r="C838" s="20">
        <v>5</v>
      </c>
      <c r="D838" s="20" t="s">
        <v>26</v>
      </c>
      <c r="E838" s="21"/>
      <c r="F838" s="22">
        <f>+C838*E838</f>
        <v>0</v>
      </c>
    </row>
    <row r="839" spans="1:6" ht="15.75" x14ac:dyDescent="0.25">
      <c r="A839" s="14">
        <f>+A836+0.01</f>
        <v>18.100000000000016</v>
      </c>
      <c r="B839" s="15" t="s">
        <v>2</v>
      </c>
      <c r="C839" s="16"/>
      <c r="D839" s="16"/>
      <c r="E839" s="17"/>
      <c r="F839" s="18">
        <f>SUBTOTAL(9,F840:F842)</f>
        <v>0</v>
      </c>
    </row>
    <row r="840" spans="1:6" ht="15.75" x14ac:dyDescent="0.25">
      <c r="A840" s="19"/>
      <c r="B840" s="2" t="s">
        <v>51</v>
      </c>
      <c r="C840" s="20">
        <v>4</v>
      </c>
      <c r="D840" s="20" t="s">
        <v>26</v>
      </c>
      <c r="E840" s="21"/>
      <c r="F840" s="22">
        <f>+C840*E840</f>
        <v>0</v>
      </c>
    </row>
    <row r="841" spans="1:6" ht="15.75" x14ac:dyDescent="0.25">
      <c r="A841" s="19"/>
      <c r="B841" s="2" t="s">
        <v>93</v>
      </c>
      <c r="C841" s="20">
        <v>1</v>
      </c>
      <c r="D841" s="20" t="s">
        <v>26</v>
      </c>
      <c r="E841" s="21"/>
      <c r="F841" s="22">
        <f>+C841*E841</f>
        <v>0</v>
      </c>
    </row>
    <row r="842" spans="1:6" ht="15.75" x14ac:dyDescent="0.25">
      <c r="A842" s="19"/>
      <c r="B842" s="2" t="s">
        <v>94</v>
      </c>
      <c r="C842" s="20">
        <v>1</v>
      </c>
      <c r="D842" s="20" t="s">
        <v>26</v>
      </c>
      <c r="E842" s="21"/>
      <c r="F842" s="22">
        <f>+C842*E842</f>
        <v>0</v>
      </c>
    </row>
    <row r="843" spans="1:6" ht="15.75" x14ac:dyDescent="0.25">
      <c r="A843" s="14">
        <f>+A839+0.01</f>
        <v>18.110000000000017</v>
      </c>
      <c r="B843" s="15" t="s">
        <v>11</v>
      </c>
      <c r="C843" s="16"/>
      <c r="D843" s="16"/>
      <c r="E843" s="17"/>
      <c r="F843" s="18">
        <f>SUBTOTAL(9,F844:F844)</f>
        <v>0</v>
      </c>
    </row>
    <row r="844" spans="1:6" ht="15.75" x14ac:dyDescent="0.25">
      <c r="A844" s="19"/>
      <c r="B844" s="2" t="s">
        <v>82</v>
      </c>
      <c r="C844" s="20">
        <v>1</v>
      </c>
      <c r="D844" s="20" t="s">
        <v>26</v>
      </c>
      <c r="E844" s="21"/>
      <c r="F844" s="22">
        <f>+C844*E844</f>
        <v>0</v>
      </c>
    </row>
    <row r="845" spans="1:6" ht="15.75" x14ac:dyDescent="0.25">
      <c r="A845" s="14">
        <f>+A843+0.01</f>
        <v>18.120000000000019</v>
      </c>
      <c r="B845" s="15" t="s">
        <v>53</v>
      </c>
      <c r="C845" s="16"/>
      <c r="D845" s="16"/>
      <c r="E845" s="17"/>
      <c r="F845" s="18">
        <f>SUBTOTAL(9,F846:F846)</f>
        <v>0</v>
      </c>
    </row>
    <row r="846" spans="1:6" ht="15.75" x14ac:dyDescent="0.25">
      <c r="A846" s="19"/>
      <c r="B846" s="2" t="s">
        <v>54</v>
      </c>
      <c r="C846" s="20">
        <v>1</v>
      </c>
      <c r="D846" s="20" t="s">
        <v>26</v>
      </c>
      <c r="E846" s="21"/>
      <c r="F846" s="22">
        <f>+C846*E846</f>
        <v>0</v>
      </c>
    </row>
    <row r="847" spans="1:6" ht="15.75" x14ac:dyDescent="0.25">
      <c r="A847" s="14">
        <f>+A845+0.01</f>
        <v>18.13000000000002</v>
      </c>
      <c r="B847" s="15" t="s">
        <v>3</v>
      </c>
      <c r="C847" s="16"/>
      <c r="D847" s="16"/>
      <c r="E847" s="17"/>
      <c r="F847" s="18">
        <f>SUBTOTAL(9,F848:F848)</f>
        <v>0</v>
      </c>
    </row>
    <row r="848" spans="1:6" ht="15.75" x14ac:dyDescent="0.25">
      <c r="A848" s="19"/>
      <c r="B848" s="2" t="s">
        <v>3</v>
      </c>
      <c r="C848" s="20">
        <v>1</v>
      </c>
      <c r="D848" s="20" t="s">
        <v>0</v>
      </c>
      <c r="E848" s="21"/>
      <c r="F848" s="22">
        <f>+C848*E848</f>
        <v>0</v>
      </c>
    </row>
    <row r="849" spans="1:6" ht="15.75" x14ac:dyDescent="0.25">
      <c r="A849" s="14">
        <f>+A847+0.01</f>
        <v>18.140000000000022</v>
      </c>
      <c r="B849" s="15" t="s">
        <v>12</v>
      </c>
      <c r="C849" s="16"/>
      <c r="D849" s="16"/>
      <c r="E849" s="17"/>
      <c r="F849" s="18">
        <f>SUBTOTAL(9,F850:F852)</f>
        <v>0</v>
      </c>
    </row>
    <row r="850" spans="1:6" s="23" customFormat="1" ht="15.75" x14ac:dyDescent="0.25">
      <c r="A850" s="19"/>
      <c r="B850" s="2" t="s">
        <v>224</v>
      </c>
      <c r="C850" s="20">
        <v>1</v>
      </c>
      <c r="D850" s="20" t="s">
        <v>26</v>
      </c>
      <c r="E850" s="21"/>
      <c r="F850" s="22">
        <f>+C850*E850</f>
        <v>0</v>
      </c>
    </row>
    <row r="851" spans="1:6" ht="15.75" x14ac:dyDescent="0.25">
      <c r="A851" s="19"/>
      <c r="B851" s="2" t="s">
        <v>218</v>
      </c>
      <c r="C851" s="20">
        <v>4</v>
      </c>
      <c r="D851" s="20" t="s">
        <v>26</v>
      </c>
      <c r="E851" s="21"/>
      <c r="F851" s="22">
        <f>+C851*E851</f>
        <v>0</v>
      </c>
    </row>
    <row r="852" spans="1:6" ht="15.75" x14ac:dyDescent="0.25">
      <c r="A852" s="19"/>
      <c r="B852" s="2" t="s">
        <v>217</v>
      </c>
      <c r="C852" s="20">
        <v>3</v>
      </c>
      <c r="D852" s="20" t="s">
        <v>26</v>
      </c>
      <c r="E852" s="21"/>
      <c r="F852" s="22">
        <f>+C852*E852</f>
        <v>0</v>
      </c>
    </row>
    <row r="853" spans="1:6" ht="15.75" x14ac:dyDescent="0.25">
      <c r="A853" s="14">
        <f>+A849+0.01</f>
        <v>18.150000000000023</v>
      </c>
      <c r="B853" s="15" t="s">
        <v>71</v>
      </c>
      <c r="C853" s="16"/>
      <c r="D853" s="16"/>
      <c r="E853" s="17"/>
      <c r="F853" s="18">
        <f>SUBTOTAL(9,F854:F854)</f>
        <v>0</v>
      </c>
    </row>
    <row r="854" spans="1:6" ht="15.75" x14ac:dyDescent="0.25">
      <c r="A854" s="19"/>
      <c r="B854" s="2" t="s">
        <v>96</v>
      </c>
      <c r="C854" s="20">
        <v>1</v>
      </c>
      <c r="D854" s="20" t="s">
        <v>26</v>
      </c>
      <c r="E854" s="21"/>
      <c r="F854" s="22">
        <f>+C854*E854</f>
        <v>0</v>
      </c>
    </row>
    <row r="855" spans="1:6" ht="15.75" x14ac:dyDescent="0.25">
      <c r="A855" s="14">
        <f>+A853+0.01</f>
        <v>18.160000000000025</v>
      </c>
      <c r="B855" s="15" t="s">
        <v>13</v>
      </c>
      <c r="C855" s="16"/>
      <c r="D855" s="16"/>
      <c r="E855" s="17"/>
      <c r="F855" s="18">
        <f>SUBTOTAL(9,F856:F856)</f>
        <v>0</v>
      </c>
    </row>
    <row r="856" spans="1:6" ht="15.75" x14ac:dyDescent="0.25">
      <c r="A856" s="19"/>
      <c r="B856" s="2" t="s">
        <v>59</v>
      </c>
      <c r="C856" s="20">
        <v>2</v>
      </c>
      <c r="D856" s="20" t="s">
        <v>26</v>
      </c>
      <c r="E856" s="21"/>
      <c r="F856" s="22">
        <f>+C856*E856</f>
        <v>0</v>
      </c>
    </row>
    <row r="857" spans="1:6" ht="15.75" x14ac:dyDescent="0.25">
      <c r="A857" s="14">
        <f>+A855+0.01</f>
        <v>18.170000000000027</v>
      </c>
      <c r="B857" s="15" t="s">
        <v>60</v>
      </c>
      <c r="C857" s="16"/>
      <c r="D857" s="16"/>
      <c r="E857" s="17"/>
      <c r="F857" s="18">
        <f>SUBTOTAL(9,F858:F859)</f>
        <v>0</v>
      </c>
    </row>
    <row r="858" spans="1:6" ht="15.75" x14ac:dyDescent="0.25">
      <c r="A858" s="19"/>
      <c r="B858" s="2" t="s">
        <v>63</v>
      </c>
      <c r="C858" s="20">
        <v>1</v>
      </c>
      <c r="D858" s="20" t="s">
        <v>26</v>
      </c>
      <c r="E858" s="21"/>
      <c r="F858" s="22">
        <f>+C858*E858</f>
        <v>0</v>
      </c>
    </row>
    <row r="859" spans="1:6" ht="15.75" x14ac:dyDescent="0.25">
      <c r="A859" s="19"/>
      <c r="B859" s="2" t="s">
        <v>64</v>
      </c>
      <c r="C859" s="20">
        <v>1</v>
      </c>
      <c r="D859" s="20" t="s">
        <v>26</v>
      </c>
      <c r="E859" s="21"/>
      <c r="F859" s="22">
        <f>+C859*E859</f>
        <v>0</v>
      </c>
    </row>
    <row r="860" spans="1:6" ht="15.75" x14ac:dyDescent="0.25">
      <c r="A860" s="14">
        <f>+A857+0.01</f>
        <v>18.180000000000028</v>
      </c>
      <c r="B860" s="15" t="s">
        <v>105</v>
      </c>
      <c r="C860" s="16"/>
      <c r="D860" s="16"/>
      <c r="E860" s="17"/>
      <c r="F860" s="18">
        <f>SUBTOTAL(9,F861:F861)</f>
        <v>0</v>
      </c>
    </row>
    <row r="861" spans="1:6" ht="15.75" x14ac:dyDescent="0.25">
      <c r="A861" s="19"/>
      <c r="B861" s="2" t="s">
        <v>106</v>
      </c>
      <c r="C861" s="20">
        <v>6.69</v>
      </c>
      <c r="D861" s="20" t="s">
        <v>25</v>
      </c>
      <c r="E861" s="21"/>
      <c r="F861" s="22">
        <f>+C861*E861</f>
        <v>0</v>
      </c>
    </row>
    <row r="862" spans="1:6" ht="15.75" x14ac:dyDescent="0.25">
      <c r="A862" s="19"/>
      <c r="C862" s="20"/>
      <c r="D862" s="20"/>
      <c r="E862" s="21"/>
      <c r="F862" s="54"/>
    </row>
    <row r="863" spans="1:6" ht="15.75" x14ac:dyDescent="0.25">
      <c r="A863" s="19"/>
      <c r="C863" s="20"/>
      <c r="D863" s="20"/>
      <c r="E863" s="21"/>
      <c r="F863" s="54">
        <f>SUBTOTAL(9,F814:F862)</f>
        <v>0</v>
      </c>
    </row>
    <row r="864" spans="1:6" ht="19.5" thickBot="1" x14ac:dyDescent="0.35">
      <c r="A864" s="6">
        <f>+A812+1</f>
        <v>19</v>
      </c>
      <c r="B864" s="7" t="s">
        <v>239</v>
      </c>
      <c r="C864" s="49">
        <v>41.12</v>
      </c>
      <c r="D864" s="9"/>
      <c r="E864" s="8"/>
      <c r="F864" s="8"/>
    </row>
    <row r="865" spans="1:6" ht="15.75" thickBot="1" x14ac:dyDescent="0.3">
      <c r="A865" s="10" t="s">
        <v>15</v>
      </c>
      <c r="B865" s="11" t="s">
        <v>16</v>
      </c>
      <c r="C865" s="12" t="s">
        <v>17</v>
      </c>
      <c r="D865" s="11" t="s">
        <v>18</v>
      </c>
      <c r="E865" s="13" t="s">
        <v>19</v>
      </c>
      <c r="F865" s="12" t="s">
        <v>20</v>
      </c>
    </row>
    <row r="866" spans="1:6" ht="15.75" x14ac:dyDescent="0.25">
      <c r="A866" s="14">
        <f>A864+0.01</f>
        <v>19.010000000000002</v>
      </c>
      <c r="B866" s="15" t="s">
        <v>100</v>
      </c>
      <c r="C866" s="16"/>
      <c r="D866" s="16"/>
      <c r="E866" s="17"/>
      <c r="F866" s="18">
        <f>SUBTOTAL(9,F867:F868)</f>
        <v>0</v>
      </c>
    </row>
    <row r="867" spans="1:6" ht="15.75" x14ac:dyDescent="0.25">
      <c r="A867" s="19"/>
      <c r="B867" s="2" t="s">
        <v>21</v>
      </c>
      <c r="C867" s="20">
        <v>118.2</v>
      </c>
      <c r="D867" s="20" t="s">
        <v>77</v>
      </c>
      <c r="E867" s="21"/>
      <c r="F867" s="22">
        <f>+C867*E867</f>
        <v>0</v>
      </c>
    </row>
    <row r="868" spans="1:6" ht="15.75" x14ac:dyDescent="0.25">
      <c r="A868" s="19"/>
      <c r="B868" s="2" t="s">
        <v>23</v>
      </c>
      <c r="C868" s="20">
        <v>36.090000000000003</v>
      </c>
      <c r="D868" s="20" t="s">
        <v>77</v>
      </c>
      <c r="E868" s="21"/>
      <c r="F868" s="22">
        <f>+C868*E868</f>
        <v>0</v>
      </c>
    </row>
    <row r="869" spans="1:6" ht="15.75" x14ac:dyDescent="0.25">
      <c r="A869" s="14">
        <f>+A866+0.01</f>
        <v>19.020000000000003</v>
      </c>
      <c r="B869" s="15" t="s">
        <v>101</v>
      </c>
      <c r="C869" s="16"/>
      <c r="D869" s="16"/>
      <c r="E869" s="17"/>
      <c r="F869" s="18">
        <f>SUBTOTAL(9,F870:F870)</f>
        <v>0</v>
      </c>
    </row>
    <row r="870" spans="1:6" ht="15.75" x14ac:dyDescent="0.25">
      <c r="A870" s="19"/>
      <c r="B870" s="2" t="s">
        <v>21</v>
      </c>
      <c r="C870" s="20">
        <v>90.74</v>
      </c>
      <c r="D870" s="20" t="s">
        <v>77</v>
      </c>
      <c r="E870" s="21"/>
      <c r="F870" s="22">
        <f>+C870*E870</f>
        <v>0</v>
      </c>
    </row>
    <row r="871" spans="1:6" ht="15.75" x14ac:dyDescent="0.25">
      <c r="A871" s="14">
        <f>+A869+0.01</f>
        <v>19.030000000000005</v>
      </c>
      <c r="B871" s="15" t="s">
        <v>102</v>
      </c>
      <c r="C871" s="16"/>
      <c r="D871" s="16"/>
      <c r="E871" s="17"/>
      <c r="F871" s="18">
        <f>SUBTOTAL(9,F872:F873)</f>
        <v>0</v>
      </c>
    </row>
    <row r="872" spans="1:6" ht="15.75" x14ac:dyDescent="0.25">
      <c r="A872" s="19"/>
      <c r="B872" s="2" t="s">
        <v>109</v>
      </c>
      <c r="C872" s="20">
        <v>5</v>
      </c>
      <c r="D872" s="20" t="s">
        <v>26</v>
      </c>
      <c r="E872" s="21"/>
      <c r="F872" s="22">
        <f>+C872*E872</f>
        <v>0</v>
      </c>
    </row>
    <row r="873" spans="1:6" ht="15.75" x14ac:dyDescent="0.25">
      <c r="A873" s="19"/>
      <c r="B873" s="2" t="s">
        <v>43</v>
      </c>
      <c r="C873" s="20">
        <v>2</v>
      </c>
      <c r="D873" s="20" t="s">
        <v>26</v>
      </c>
      <c r="E873" s="21"/>
      <c r="F873" s="22">
        <f>+C873*E873</f>
        <v>0</v>
      </c>
    </row>
    <row r="874" spans="1:6" ht="15.75" x14ac:dyDescent="0.25">
      <c r="A874" s="14">
        <f>+A871+0.01</f>
        <v>19.040000000000006</v>
      </c>
      <c r="B874" s="15" t="s">
        <v>107</v>
      </c>
      <c r="C874" s="16"/>
      <c r="D874" s="16"/>
      <c r="E874" s="17"/>
      <c r="F874" s="18">
        <f>SUBTOTAL(9,F875:F876)</f>
        <v>0</v>
      </c>
    </row>
    <row r="875" spans="1:6" ht="15.75" x14ac:dyDescent="0.25">
      <c r="A875" s="19"/>
      <c r="B875" s="2" t="s">
        <v>28</v>
      </c>
      <c r="C875" s="20">
        <v>1</v>
      </c>
      <c r="D875" s="20" t="s">
        <v>26</v>
      </c>
      <c r="E875" s="21"/>
      <c r="F875" s="22">
        <f>+C875*E875</f>
        <v>0</v>
      </c>
    </row>
    <row r="876" spans="1:6" ht="15.75" x14ac:dyDescent="0.25">
      <c r="A876" s="19"/>
      <c r="B876" s="2" t="s">
        <v>92</v>
      </c>
      <c r="C876" s="20">
        <v>1</v>
      </c>
      <c r="D876" s="20" t="s">
        <v>26</v>
      </c>
      <c r="E876" s="21"/>
      <c r="F876" s="22">
        <f>+C876*E876</f>
        <v>0</v>
      </c>
    </row>
    <row r="877" spans="1:6" ht="15.75" x14ac:dyDescent="0.25">
      <c r="A877" s="14">
        <f>+A874+0.01</f>
        <v>19.050000000000008</v>
      </c>
      <c r="B877" s="15" t="s">
        <v>113</v>
      </c>
      <c r="C877" s="16"/>
      <c r="D877" s="16"/>
      <c r="E877" s="17"/>
      <c r="F877" s="18">
        <f>SUBTOTAL(9,F878:F878)</f>
        <v>0</v>
      </c>
    </row>
    <row r="878" spans="1:6" ht="15.75" x14ac:dyDescent="0.25">
      <c r="A878" s="19"/>
      <c r="B878" s="2" t="s">
        <v>140</v>
      </c>
      <c r="C878" s="20">
        <v>5.0999999999999996</v>
      </c>
      <c r="D878" s="20" t="s">
        <v>77</v>
      </c>
      <c r="E878" s="21"/>
      <c r="F878" s="22">
        <f>+C878*E878</f>
        <v>0</v>
      </c>
    </row>
    <row r="879" spans="1:6" ht="15.75" x14ac:dyDescent="0.25">
      <c r="A879" s="14">
        <f>+A877+0.01</f>
        <v>19.060000000000009</v>
      </c>
      <c r="B879" s="15" t="s">
        <v>111</v>
      </c>
      <c r="C879" s="16"/>
      <c r="D879" s="16"/>
      <c r="E879" s="17"/>
      <c r="F879" s="18">
        <f>SUBTOTAL(9,F880:F882)</f>
        <v>0</v>
      </c>
    </row>
    <row r="880" spans="1:6" ht="15.75" x14ac:dyDescent="0.25">
      <c r="A880" s="19"/>
      <c r="B880" s="2" t="s">
        <v>123</v>
      </c>
      <c r="C880" s="20">
        <v>1</v>
      </c>
      <c r="D880" s="20" t="s">
        <v>26</v>
      </c>
      <c r="E880" s="21"/>
      <c r="F880" s="22">
        <f>+C880*E880</f>
        <v>0</v>
      </c>
    </row>
    <row r="881" spans="1:6" ht="15.75" x14ac:dyDescent="0.25">
      <c r="A881" s="19"/>
      <c r="B881" s="2" t="s">
        <v>198</v>
      </c>
      <c r="C881" s="20">
        <v>1</v>
      </c>
      <c r="D881" s="20" t="s">
        <v>26</v>
      </c>
      <c r="E881" s="21"/>
      <c r="F881" s="22">
        <f>+C881*E881</f>
        <v>0</v>
      </c>
    </row>
    <row r="882" spans="1:6" ht="15.75" x14ac:dyDescent="0.25">
      <c r="A882" s="19"/>
      <c r="B882" s="2" t="s">
        <v>199</v>
      </c>
      <c r="C882" s="20">
        <v>1</v>
      </c>
      <c r="D882" s="20" t="s">
        <v>26</v>
      </c>
      <c r="E882" s="21"/>
      <c r="F882" s="22">
        <f>+C882*E882</f>
        <v>0</v>
      </c>
    </row>
    <row r="883" spans="1:6" ht="15.75" x14ac:dyDescent="0.25">
      <c r="A883" s="14">
        <f>+A879+0.01</f>
        <v>19.070000000000011</v>
      </c>
      <c r="B883" s="15" t="s">
        <v>121</v>
      </c>
      <c r="C883" s="46"/>
      <c r="D883" s="46"/>
      <c r="E883" s="47"/>
      <c r="F883" s="30">
        <f>SUBTOTAL(9,F884)</f>
        <v>0</v>
      </c>
    </row>
    <row r="884" spans="1:6" ht="15.75" x14ac:dyDescent="0.25">
      <c r="A884" s="19"/>
      <c r="B884" s="2" t="s">
        <v>200</v>
      </c>
      <c r="C884" s="20">
        <v>3</v>
      </c>
      <c r="D884" s="20" t="s">
        <v>26</v>
      </c>
      <c r="E884" s="21"/>
      <c r="F884" s="22">
        <f>+C884*E884</f>
        <v>0</v>
      </c>
    </row>
    <row r="885" spans="1:6" ht="15.75" x14ac:dyDescent="0.25">
      <c r="A885" s="14">
        <f>+A883+0.01</f>
        <v>19.080000000000013</v>
      </c>
      <c r="B885" s="15" t="s">
        <v>104</v>
      </c>
      <c r="C885" s="16"/>
      <c r="D885" s="16"/>
      <c r="E885" s="17"/>
      <c r="F885" s="18">
        <f>SUBTOTAL(9,F886:F886)</f>
        <v>0</v>
      </c>
    </row>
    <row r="886" spans="1:6" ht="15.75" x14ac:dyDescent="0.25">
      <c r="A886" s="19"/>
      <c r="B886" s="2" t="s">
        <v>33</v>
      </c>
      <c r="C886" s="20">
        <v>1</v>
      </c>
      <c r="D886" s="20" t="s">
        <v>26</v>
      </c>
      <c r="E886" s="21"/>
      <c r="F886" s="22">
        <f>+C886*E886</f>
        <v>0</v>
      </c>
    </row>
    <row r="887" spans="1:6" ht="15.75" x14ac:dyDescent="0.25">
      <c r="A887" s="14">
        <f>+A885+0.01</f>
        <v>19.090000000000014</v>
      </c>
      <c r="B887" s="15" t="s">
        <v>48</v>
      </c>
      <c r="C887" s="16"/>
      <c r="D887" s="16"/>
      <c r="E887" s="17"/>
      <c r="F887" s="18">
        <f>SUBTOTAL(9,F888:F888)</f>
        <v>0</v>
      </c>
    </row>
    <row r="888" spans="1:6" ht="15.75" x14ac:dyDescent="0.25">
      <c r="A888" s="19"/>
      <c r="B888" s="2" t="s">
        <v>49</v>
      </c>
      <c r="C888" s="20">
        <v>1</v>
      </c>
      <c r="D888" s="20" t="s">
        <v>26</v>
      </c>
      <c r="E888" s="21"/>
      <c r="F888" s="22">
        <f>+C888*E888</f>
        <v>0</v>
      </c>
    </row>
    <row r="889" spans="1:6" ht="15.75" x14ac:dyDescent="0.25">
      <c r="A889" s="14">
        <f>+A887+0.01</f>
        <v>19.100000000000016</v>
      </c>
      <c r="B889" s="15" t="s">
        <v>34</v>
      </c>
      <c r="C889" s="16"/>
      <c r="D889" s="16"/>
      <c r="E889" s="17"/>
      <c r="F889" s="18">
        <f>SUBTOTAL(9,F890:F890)</f>
        <v>0</v>
      </c>
    </row>
    <row r="890" spans="1:6" ht="15.75" x14ac:dyDescent="0.25">
      <c r="A890" s="19"/>
      <c r="B890" s="2" t="s">
        <v>136</v>
      </c>
      <c r="C890" s="20">
        <v>6</v>
      </c>
      <c r="D890" s="20" t="s">
        <v>26</v>
      </c>
      <c r="E890" s="21"/>
      <c r="F890" s="22">
        <f>+C890*E890</f>
        <v>0</v>
      </c>
    </row>
    <row r="891" spans="1:6" ht="15.75" x14ac:dyDescent="0.25">
      <c r="A891" s="14">
        <f>+A889+0.01</f>
        <v>19.110000000000017</v>
      </c>
      <c r="B891" s="15" t="s">
        <v>11</v>
      </c>
      <c r="C891" s="16"/>
      <c r="D891" s="16"/>
      <c r="E891" s="17"/>
      <c r="F891" s="18">
        <f>SUBTOTAL(9,F892:F892)</f>
        <v>0</v>
      </c>
    </row>
    <row r="892" spans="1:6" ht="15.75" x14ac:dyDescent="0.25">
      <c r="A892" s="19"/>
      <c r="B892" s="2" t="s">
        <v>38</v>
      </c>
      <c r="C892" s="20">
        <v>1</v>
      </c>
      <c r="D892" s="20" t="s">
        <v>26</v>
      </c>
      <c r="E892" s="21"/>
      <c r="F892" s="22">
        <f>+C892*E892</f>
        <v>0</v>
      </c>
    </row>
    <row r="893" spans="1:6" ht="15.75" x14ac:dyDescent="0.25">
      <c r="A893" s="14">
        <f>+A891+0.01</f>
        <v>19.120000000000019</v>
      </c>
      <c r="B893" s="15" t="s">
        <v>53</v>
      </c>
      <c r="C893" s="16"/>
      <c r="D893" s="16"/>
      <c r="E893" s="17"/>
      <c r="F893" s="18">
        <f>SUBTOTAL(9,F894)</f>
        <v>0</v>
      </c>
    </row>
    <row r="894" spans="1:6" ht="15.75" x14ac:dyDescent="0.25">
      <c r="A894" s="19"/>
      <c r="B894" s="2" t="s">
        <v>124</v>
      </c>
      <c r="C894" s="20">
        <v>1</v>
      </c>
      <c r="D894" s="20" t="s">
        <v>26</v>
      </c>
      <c r="E894" s="21"/>
      <c r="F894" s="22">
        <f>+C894*E894</f>
        <v>0</v>
      </c>
    </row>
    <row r="895" spans="1:6" ht="15.75" x14ac:dyDescent="0.25">
      <c r="A895" s="14">
        <f>+A893+0.01</f>
        <v>19.13000000000002</v>
      </c>
      <c r="B895" s="15" t="s">
        <v>3</v>
      </c>
      <c r="C895" s="16"/>
      <c r="D895" s="16"/>
      <c r="E895" s="17"/>
      <c r="F895" s="18">
        <f>SUBTOTAL(9,F896:F896)</f>
        <v>0</v>
      </c>
    </row>
    <row r="896" spans="1:6" ht="15.75" x14ac:dyDescent="0.25">
      <c r="A896" s="19"/>
      <c r="B896" s="2" t="s">
        <v>39</v>
      </c>
      <c r="C896" s="20">
        <v>1</v>
      </c>
      <c r="D896" s="20" t="s">
        <v>0</v>
      </c>
      <c r="E896" s="21"/>
      <c r="F896" s="22">
        <f>+C896*E896</f>
        <v>0</v>
      </c>
    </row>
    <row r="897" spans="1:6" ht="15.75" x14ac:dyDescent="0.25">
      <c r="A897" s="14">
        <f>+A895+0.01</f>
        <v>19.140000000000022</v>
      </c>
      <c r="B897" s="15" t="s">
        <v>12</v>
      </c>
      <c r="C897" s="16"/>
      <c r="D897" s="16"/>
      <c r="E897" s="17"/>
      <c r="F897" s="18">
        <f>SUBTOTAL(9,F898:F900)</f>
        <v>0</v>
      </c>
    </row>
    <row r="898" spans="1:6" ht="15.75" x14ac:dyDescent="0.25">
      <c r="A898" s="19"/>
      <c r="B898" s="2" t="s">
        <v>125</v>
      </c>
      <c r="C898" s="20">
        <v>3</v>
      </c>
      <c r="D898" s="20" t="s">
        <v>26</v>
      </c>
      <c r="E898" s="21"/>
      <c r="F898" s="22">
        <f>+C898*E898</f>
        <v>0</v>
      </c>
    </row>
    <row r="899" spans="1:6" ht="15.75" x14ac:dyDescent="0.25">
      <c r="A899" s="19"/>
      <c r="B899" s="2" t="s">
        <v>197</v>
      </c>
      <c r="C899" s="20">
        <v>1</v>
      </c>
      <c r="D899" s="20" t="s">
        <v>26</v>
      </c>
      <c r="E899" s="21"/>
      <c r="F899" s="22">
        <f>+C899*E899</f>
        <v>0</v>
      </c>
    </row>
    <row r="900" spans="1:6" ht="15.75" x14ac:dyDescent="0.25">
      <c r="A900" s="19"/>
      <c r="B900" s="2" t="s">
        <v>127</v>
      </c>
      <c r="C900" s="20">
        <v>3</v>
      </c>
      <c r="D900" s="20" t="s">
        <v>26</v>
      </c>
      <c r="E900" s="21"/>
      <c r="F900" s="22">
        <f>+C900*E900</f>
        <v>0</v>
      </c>
    </row>
    <row r="901" spans="1:6" ht="15.75" x14ac:dyDescent="0.25">
      <c r="A901" s="14">
        <f>+A897+0.01</f>
        <v>19.150000000000023</v>
      </c>
      <c r="B901" s="15" t="s">
        <v>71</v>
      </c>
      <c r="C901" s="16"/>
      <c r="D901" s="16"/>
      <c r="E901" s="17"/>
      <c r="F901" s="18">
        <f>SUBTOTAL(9,F902:F902)</f>
        <v>0</v>
      </c>
    </row>
    <row r="902" spans="1:6" ht="15.75" x14ac:dyDescent="0.25">
      <c r="A902" s="19"/>
      <c r="B902" s="2" t="s">
        <v>129</v>
      </c>
      <c r="C902" s="20">
        <v>3</v>
      </c>
      <c r="D902" s="20" t="s">
        <v>26</v>
      </c>
      <c r="E902" s="21"/>
      <c r="F902" s="22">
        <f>+C902*E902</f>
        <v>0</v>
      </c>
    </row>
    <row r="903" spans="1:6" ht="15.75" x14ac:dyDescent="0.25">
      <c r="A903" s="14">
        <f>+A901+0.01</f>
        <v>19.160000000000025</v>
      </c>
      <c r="B903" s="15" t="s">
        <v>262</v>
      </c>
      <c r="C903" s="16"/>
      <c r="D903" s="16"/>
      <c r="E903" s="17"/>
      <c r="F903" s="18">
        <f>SUBTOTAL(9,F904:F904)</f>
        <v>0</v>
      </c>
    </row>
    <row r="904" spans="1:6" ht="15.75" x14ac:dyDescent="0.25">
      <c r="A904" s="19"/>
      <c r="B904" s="2" t="s">
        <v>262</v>
      </c>
      <c r="C904" s="20">
        <v>1</v>
      </c>
      <c r="D904" s="20" t="s">
        <v>26</v>
      </c>
      <c r="E904" s="21"/>
      <c r="F904" s="22">
        <f>+C904*E904</f>
        <v>0</v>
      </c>
    </row>
    <row r="905" spans="1:6" ht="15.75" x14ac:dyDescent="0.25">
      <c r="A905" s="14">
        <f>+A903+0.01</f>
        <v>19.170000000000027</v>
      </c>
      <c r="B905" s="15" t="s">
        <v>13</v>
      </c>
      <c r="C905" s="16"/>
      <c r="D905" s="16"/>
      <c r="E905" s="17"/>
      <c r="F905" s="18">
        <f>SUBTOTAL(9,F906:F906)</f>
        <v>0</v>
      </c>
    </row>
    <row r="906" spans="1:6" ht="15.75" x14ac:dyDescent="0.25">
      <c r="A906" s="19"/>
      <c r="B906" s="2" t="s">
        <v>115</v>
      </c>
      <c r="C906" s="20">
        <v>2</v>
      </c>
      <c r="D906" s="20" t="s">
        <v>26</v>
      </c>
      <c r="E906" s="21"/>
      <c r="F906" s="22">
        <f>+C906*E906</f>
        <v>0</v>
      </c>
    </row>
    <row r="907" spans="1:6" ht="15.75" x14ac:dyDescent="0.25">
      <c r="A907" s="14">
        <f>+A905+0.01</f>
        <v>19.180000000000028</v>
      </c>
      <c r="B907" s="15" t="s">
        <v>105</v>
      </c>
      <c r="C907" s="16"/>
      <c r="D907" s="16"/>
      <c r="E907" s="17"/>
      <c r="F907" s="18">
        <f>SUBTOTAL(9,F908:F908)</f>
        <v>0</v>
      </c>
    </row>
    <row r="908" spans="1:6" ht="15.75" x14ac:dyDescent="0.25">
      <c r="A908" s="19"/>
      <c r="B908" s="2" t="s">
        <v>130</v>
      </c>
      <c r="C908" s="20">
        <v>3.6</v>
      </c>
      <c r="D908" s="20" t="s">
        <v>25</v>
      </c>
      <c r="E908" s="21"/>
      <c r="F908" s="22">
        <f>+C908*E908</f>
        <v>0</v>
      </c>
    </row>
    <row r="909" spans="1:6" ht="15.75" x14ac:dyDescent="0.25">
      <c r="A909" s="19"/>
      <c r="C909" s="20"/>
      <c r="D909" s="20"/>
      <c r="E909" s="21"/>
      <c r="F909" s="54"/>
    </row>
    <row r="910" spans="1:6" ht="15.75" x14ac:dyDescent="0.25">
      <c r="A910" s="19"/>
      <c r="C910" s="20"/>
      <c r="D910" s="20"/>
      <c r="E910" s="21"/>
      <c r="F910" s="54">
        <f>SUBTOTAL(9,F866:F909)</f>
        <v>0</v>
      </c>
    </row>
    <row r="911" spans="1:6" ht="15.75" x14ac:dyDescent="0.25">
      <c r="A911" s="19"/>
      <c r="C911" s="20"/>
      <c r="D911" s="20"/>
      <c r="E911" s="21"/>
      <c r="F911" s="22"/>
    </row>
    <row r="912" spans="1:6" ht="15.75" x14ac:dyDescent="0.25">
      <c r="A912" s="19"/>
      <c r="C912" s="20"/>
      <c r="D912" s="20"/>
      <c r="E912" s="21"/>
      <c r="F912" s="22"/>
    </row>
    <row r="913" spans="1:6" ht="15.75" x14ac:dyDescent="0.25">
      <c r="A913" s="19"/>
      <c r="C913" s="20"/>
      <c r="D913" s="20"/>
      <c r="E913" s="21"/>
      <c r="F913" s="22"/>
    </row>
    <row r="914" spans="1:6" ht="15.75" x14ac:dyDescent="0.25">
      <c r="A914" s="33"/>
      <c r="B914" s="33" t="s">
        <v>83</v>
      </c>
      <c r="C914" s="34"/>
      <c r="D914" s="35"/>
      <c r="E914" s="36"/>
      <c r="F914" s="37">
        <f>SUBTOTAL(9,F13:F910)</f>
        <v>0</v>
      </c>
    </row>
    <row r="915" spans="1:6" ht="15.75" x14ac:dyDescent="0.25">
      <c r="A915" s="38"/>
      <c r="B915" s="39"/>
      <c r="C915" s="40"/>
      <c r="D915" s="41"/>
      <c r="E915" s="25"/>
      <c r="F915" s="1"/>
    </row>
    <row r="916" spans="1:6" x14ac:dyDescent="0.25">
      <c r="A916" s="38"/>
      <c r="B916" s="26" t="s">
        <v>4</v>
      </c>
      <c r="C916" s="3"/>
      <c r="D916" s="27">
        <v>2.5000000000000001E-2</v>
      </c>
      <c r="E916" s="24" t="s">
        <v>5</v>
      </c>
      <c r="F916" s="28">
        <f t="shared" ref="F916:F921" si="17">D916*$F$914</f>
        <v>0</v>
      </c>
    </row>
    <row r="917" spans="1:6" x14ac:dyDescent="0.25">
      <c r="A917" s="38"/>
      <c r="B917" s="26" t="s">
        <v>6</v>
      </c>
      <c r="C917" s="3"/>
      <c r="D917" s="27">
        <v>4.6399999999999997E-2</v>
      </c>
      <c r="E917" s="24" t="s">
        <v>5</v>
      </c>
      <c r="F917" s="28">
        <f t="shared" si="17"/>
        <v>0</v>
      </c>
    </row>
    <row r="918" spans="1:6" x14ac:dyDescent="0.25">
      <c r="A918" s="38"/>
      <c r="B918" s="26" t="s">
        <v>7</v>
      </c>
      <c r="C918" s="3"/>
      <c r="D918" s="27">
        <v>0.05</v>
      </c>
      <c r="E918" s="24" t="s">
        <v>5</v>
      </c>
      <c r="F918" s="28">
        <f t="shared" si="17"/>
        <v>0</v>
      </c>
    </row>
    <row r="919" spans="1:6" x14ac:dyDescent="0.25">
      <c r="A919" s="38"/>
      <c r="B919" s="26" t="s">
        <v>264</v>
      </c>
      <c r="C919" s="3"/>
      <c r="D919" s="27">
        <v>0.01</v>
      </c>
      <c r="E919" s="24" t="s">
        <v>5</v>
      </c>
      <c r="F919" s="28">
        <f t="shared" si="17"/>
        <v>0</v>
      </c>
    </row>
    <row r="920" spans="1:6" x14ac:dyDescent="0.25">
      <c r="A920" s="38"/>
      <c r="B920" s="26" t="s">
        <v>14</v>
      </c>
      <c r="C920" s="3"/>
      <c r="D920" s="27">
        <v>1E-3</v>
      </c>
      <c r="E920" s="24" t="s">
        <v>5</v>
      </c>
      <c r="F920" s="28">
        <f t="shared" si="17"/>
        <v>0</v>
      </c>
    </row>
    <row r="921" spans="1:6" x14ac:dyDescent="0.25">
      <c r="A921" s="38"/>
      <c r="B921" s="26" t="s">
        <v>265</v>
      </c>
      <c r="C921" s="3"/>
      <c r="D921" s="27">
        <v>0.1</v>
      </c>
      <c r="E921" s="24" t="s">
        <v>5</v>
      </c>
      <c r="F921" s="28">
        <f t="shared" si="17"/>
        <v>0</v>
      </c>
    </row>
    <row r="922" spans="1:6" x14ac:dyDescent="0.25">
      <c r="A922" s="38"/>
      <c r="B922" s="26" t="s">
        <v>8</v>
      </c>
      <c r="C922" s="3"/>
      <c r="D922" s="27">
        <v>0.18</v>
      </c>
      <c r="E922" s="24" t="s">
        <v>9</v>
      </c>
      <c r="F922" s="28">
        <f>D922*F921</f>
        <v>0</v>
      </c>
    </row>
    <row r="923" spans="1:6" ht="18.75" x14ac:dyDescent="0.25">
      <c r="A923" s="38"/>
      <c r="B923" s="42"/>
      <c r="C923" s="43"/>
      <c r="D923" s="44"/>
      <c r="E923" s="45"/>
      <c r="F923" s="45"/>
    </row>
    <row r="924" spans="1:6" ht="15.75" x14ac:dyDescent="0.25">
      <c r="A924" s="33"/>
      <c r="B924" s="33" t="s">
        <v>84</v>
      </c>
      <c r="C924" s="34"/>
      <c r="D924" s="35"/>
      <c r="E924" s="36"/>
      <c r="F924" s="37">
        <f>SUM(F914:F923)</f>
        <v>0</v>
      </c>
    </row>
  </sheetData>
  <mergeCells count="2">
    <mergeCell ref="A7:F7"/>
    <mergeCell ref="A8:F8"/>
  </mergeCells>
  <pageMargins left="0.7" right="0.7" top="0.75" bottom="0.75" header="0.3" footer="0.3"/>
  <pageSetup scale="52" fitToHeight="0" orientation="portrait" r:id="rId1"/>
  <rowBreaks count="7" manualBreakCount="7">
    <brk id="83" max="5" man="1"/>
    <brk id="167" max="5" man="1"/>
    <brk id="251" max="5" man="1"/>
    <brk id="336" max="5" man="1"/>
    <brk id="505" max="5" man="1"/>
    <brk id="589" max="5" man="1"/>
    <brk id="7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IV</vt:lpstr>
      <vt:lpstr>'LOTE 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Aquino</dc:creator>
  <cp:lastModifiedBy>Rolando Emilio Reyes Florimon</cp:lastModifiedBy>
  <cp:lastPrinted>2019-10-21T16:23:06Z</cp:lastPrinted>
  <dcterms:created xsi:type="dcterms:W3CDTF">2017-06-09T20:11:11Z</dcterms:created>
  <dcterms:modified xsi:type="dcterms:W3CDTF">2019-10-21T16:23:09Z</dcterms:modified>
</cp:coreProperties>
</file>