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036" yWindow="315" windowWidth="11325" windowHeight="11730" tabRatio="897" activeTab="0"/>
  </bookViews>
  <sheets>
    <sheet name="La Gina, El Seibo" sheetId="1" r:id="rId1"/>
    <sheet name="Santa Lucia, El Seibo" sheetId="2" r:id="rId2"/>
    <sheet name="Vicentillo, El Seibo" sheetId="3" r:id="rId3"/>
    <sheet name="Benerito, La Altagracia" sheetId="4" r:id="rId4"/>
    <sheet name="Boca de Yuma, La Altagracia" sheetId="5" r:id="rId5"/>
  </sheets>
  <externalReferences>
    <externalReference r:id="rId8"/>
    <externalReference r:id="rId9"/>
    <externalReference r:id="rId10"/>
    <externalReference r:id="rId11"/>
  </externalReferences>
  <definedNames>
    <definedName name="_xlnm._FilterDatabase" localSheetId="3" hidden="1">'Benerito, La Altagracia'!$B$4:$G$99</definedName>
    <definedName name="_xlnm._FilterDatabase" localSheetId="4" hidden="1">'Boca de Yuma, La Altagracia'!$B$4:$G$97</definedName>
    <definedName name="_xlnm._FilterDatabase" localSheetId="0" hidden="1">'La Gina, El Seibo'!$B$4:$G$97</definedName>
    <definedName name="_xlnm._FilterDatabase" localSheetId="1" hidden="1">'Santa Lucia, El Seibo'!$B$4:$G$96</definedName>
    <definedName name="_xlnm._FilterDatabase" localSheetId="2" hidden="1">'Vicentillo, El Seibo'!$B$4:$G$96</definedName>
    <definedName name="_xlnm.Print_Area" localSheetId="3">'Benerito, La Altagracia'!$B$4:$G$114</definedName>
    <definedName name="_xlnm.Print_Area" localSheetId="4">'Boca de Yuma, La Altagracia'!$B$4:$G$112</definedName>
    <definedName name="_xlnm.Print_Area" localSheetId="0">'La Gina, El Seibo'!$B$4:$G$112</definedName>
    <definedName name="_xlnm.Print_Area" localSheetId="1">'Santa Lucia, El Seibo'!$B$4:$G$111</definedName>
    <definedName name="_xlnm.Print_Area" localSheetId="2">'Vicentillo, El Seibo'!$B$4:$G$111</definedName>
    <definedName name="Cantidad" localSheetId="3">'Benerito, La Altagracia'!$D:$D</definedName>
    <definedName name="Cantidad" localSheetId="4">'Boca de Yuma, La Altagracia'!$D:$D</definedName>
    <definedName name="Cantidad" localSheetId="0">'La Gina, El Seibo'!$D:$D</definedName>
    <definedName name="Cantidad" localSheetId="1">'Santa Lucia, El Seibo'!$D:$D</definedName>
    <definedName name="Cantidad" localSheetId="2">'Vicentillo, El Seibo'!$D:$D</definedName>
    <definedName name="Cantidad">#REF!</definedName>
    <definedName name="Fred" localSheetId="3">'Benerito, La Altagracia'!#REF!</definedName>
    <definedName name="Fred" localSheetId="4">'Boca de Yuma, La Altagracia'!#REF!</definedName>
    <definedName name="Fred" localSheetId="0">'La Gina, El Seibo'!#REF!</definedName>
    <definedName name="Fred" localSheetId="1">'Santa Lucia, El Seibo'!#REF!</definedName>
    <definedName name="Fred" localSheetId="2">'Vicentillo, El Seibo'!#REF!</definedName>
    <definedName name="Fred">#REF!</definedName>
    <definedName name="M.O." localSheetId="3">'[4]analisis'!#REF!</definedName>
    <definedName name="M.O." localSheetId="4">'[4]analisis'!#REF!</definedName>
    <definedName name="M.O." localSheetId="0">'[2]analisis'!#REF!</definedName>
    <definedName name="M.O." localSheetId="1">'[1]analisis'!#REF!</definedName>
    <definedName name="M.O." localSheetId="2">'[2]analisis'!#REF!</definedName>
    <definedName name="M.O.">#REF!</definedName>
    <definedName name="Materiales">#REF!</definedName>
    <definedName name="Precio" localSheetId="3">'Benerito, La Altagracia'!$F:$F</definedName>
    <definedName name="Precio" localSheetId="4">'Boca de Yuma, La Altagracia'!$F:$F</definedName>
    <definedName name="Precio" localSheetId="0">'La Gina, El Seibo'!$F:$F</definedName>
    <definedName name="Precio" localSheetId="1">'Santa Lucia, El Seibo'!$F:$F</definedName>
    <definedName name="Precio" localSheetId="2">'Vicentillo, El Seibo'!$F:$F</definedName>
    <definedName name="Precio">#REF!</definedName>
    <definedName name="productos">#REF!</definedName>
    <definedName name="_xlnm.Print_Titles" localSheetId="3">'Benerito, La Altagracia'!$1:$4</definedName>
    <definedName name="_xlnm.Print_Titles" localSheetId="4">'Boca de Yuma, La Altagracia'!$1:$4</definedName>
    <definedName name="_xlnm.Print_Titles" localSheetId="0">'La Gina, El Seibo'!$1:$4</definedName>
    <definedName name="_xlnm.Print_Titles" localSheetId="1">'Santa Lucia, El Seibo'!$1:$4</definedName>
    <definedName name="_xlnm.Print_Titles" localSheetId="2">'Vicentillo, El Seibo'!$1:$4</definedName>
  </definedNames>
  <calcPr fullCalcOnLoad="1"/>
</workbook>
</file>

<file path=xl/sharedStrings.xml><?xml version="1.0" encoding="utf-8"?>
<sst xmlns="http://schemas.openxmlformats.org/spreadsheetml/2006/main" count="984" uniqueCount="129">
  <si>
    <t>PRELIMINARES</t>
  </si>
  <si>
    <t>MOVIMIENTO DE TIERRA</t>
  </si>
  <si>
    <t>Cantos</t>
  </si>
  <si>
    <t>PORTAJE</t>
  </si>
  <si>
    <t>VENTANAS</t>
  </si>
  <si>
    <t>Inodoros</t>
  </si>
  <si>
    <t>Lavamanos</t>
  </si>
  <si>
    <t>Interruptor sencillo</t>
  </si>
  <si>
    <t>Interruptor doble</t>
  </si>
  <si>
    <t>PARTIDAS</t>
  </si>
  <si>
    <t>CANTIDAD</t>
  </si>
  <si>
    <t>UNIDAD</t>
  </si>
  <si>
    <t>ml</t>
  </si>
  <si>
    <t>ud</t>
  </si>
  <si>
    <t>Fraguache</t>
  </si>
  <si>
    <t>pa</t>
  </si>
  <si>
    <t>GASTOS INDIRECTOS</t>
  </si>
  <si>
    <t xml:space="preserve">Seguros y Fianzas </t>
  </si>
  <si>
    <t xml:space="preserve">Imprevistos de Construcción     </t>
  </si>
  <si>
    <t>TOTAL GASTOS DIRECTOS</t>
  </si>
  <si>
    <t>TOTAL GASTOS</t>
  </si>
  <si>
    <t>Gastos Administrativos</t>
  </si>
  <si>
    <t>VALOR</t>
  </si>
  <si>
    <t>TERMINACIONES</t>
  </si>
  <si>
    <t>Zabaletas</t>
  </si>
  <si>
    <t>Tomacorriente 220V</t>
  </si>
  <si>
    <t>Tomacorriente 110V</t>
  </si>
  <si>
    <t>P²</t>
  </si>
  <si>
    <t>C. D.</t>
  </si>
  <si>
    <t>m²</t>
  </si>
  <si>
    <t>m³</t>
  </si>
  <si>
    <t>PRECIO UNITARIO</t>
  </si>
  <si>
    <t>PINTURA</t>
  </si>
  <si>
    <t>Cerámica de pared Baño (h=1.60 mts)</t>
  </si>
  <si>
    <t>Supervisión</t>
  </si>
  <si>
    <t>SUB-TOTAL</t>
  </si>
  <si>
    <t xml:space="preserve">Excavación zapata de muro de 6" </t>
  </si>
  <si>
    <t>Fumigación</t>
  </si>
  <si>
    <t>Pañete antepecho</t>
  </si>
  <si>
    <t>Ventilación aparatos sanitarios - Ø 3"</t>
  </si>
  <si>
    <t>Bloque de 6'' B.N.P. - 3/8 @ 0.40 mts</t>
  </si>
  <si>
    <t>Luces de bajo consumo</t>
  </si>
  <si>
    <t>Luces de pared (exterior)</t>
  </si>
  <si>
    <t>Vertedero (inc. cerámicas, llave de chorro, etc)</t>
  </si>
  <si>
    <t xml:space="preserve">Replanteo </t>
  </si>
  <si>
    <t>Transporte</t>
  </si>
  <si>
    <t>Puerta enrollable - Trasera (0.90 x 2.10)</t>
  </si>
  <si>
    <t>Caseta de materiales</t>
  </si>
  <si>
    <t>Gotero</t>
  </si>
  <si>
    <t>Abanicos de techo s/globo</t>
  </si>
  <si>
    <t>Pintura de base</t>
  </si>
  <si>
    <t>Pensión y Jubilación</t>
  </si>
  <si>
    <t>CODIA</t>
  </si>
  <si>
    <t>ITBIS (dirección técnica y responsabilidad)</t>
  </si>
  <si>
    <t>HORMIGÓN ARMADO</t>
  </si>
  <si>
    <t>MAMPOSTERÍA</t>
  </si>
  <si>
    <t>TERMINACIÓN DE TECHO</t>
  </si>
  <si>
    <t>Impermeabilización asfáltica (e=0.03 m)</t>
  </si>
  <si>
    <t>INSTALACIÓN SANITARIA</t>
  </si>
  <si>
    <t>Dirección Técnica y Responsabilidad</t>
  </si>
  <si>
    <t>HERRERÍA</t>
  </si>
  <si>
    <t>MISCELÁNEOS</t>
  </si>
  <si>
    <t>INSTALACIÓN ELÉCTRICA</t>
  </si>
  <si>
    <t>Lámparas fluorescentes de 4tubos 32watt</t>
  </si>
  <si>
    <t xml:space="preserve">Probetas </t>
  </si>
  <si>
    <t>P.A.</t>
  </si>
  <si>
    <t>Acondicionamiento y limpieza solar</t>
  </si>
  <si>
    <t>Relleno de Reposición</t>
  </si>
  <si>
    <t>Relleno Compactado</t>
  </si>
  <si>
    <t>Bote de Material</t>
  </si>
  <si>
    <t>Losa de piso (h=0.07m)</t>
  </si>
  <si>
    <t>Losa de techo (h=0.12m)</t>
  </si>
  <si>
    <t>Acera perimetral y de acceso a FP (h=0.10)</t>
  </si>
  <si>
    <t>Bloque de 6'' S.N.P. - 3/8 @ 0.60 mts</t>
  </si>
  <si>
    <t>Pañete de Techo</t>
  </si>
  <si>
    <t>Pañete Interior y Exterior</t>
  </si>
  <si>
    <t>Fino de Techo</t>
  </si>
  <si>
    <t>Pulido y cristalizado de pisos</t>
  </si>
  <si>
    <t>Pintura de Interior (semi-gloss)</t>
  </si>
  <si>
    <t>Pintura de Exterior</t>
  </si>
  <si>
    <t>Pintura de Techo (semi-gloss)</t>
  </si>
  <si>
    <t>Desagüe Piso - Ø 2"</t>
  </si>
  <si>
    <t>Bajantes Pluviales - Ø 3"</t>
  </si>
  <si>
    <t>Tinaco 150 gls</t>
  </si>
  <si>
    <t>Cámara de Inspección 60x60x60 cm</t>
  </si>
  <si>
    <t>Inst. Agua Potable y Aguas Negras (interior, inc. piezas y mo)</t>
  </si>
  <si>
    <t>Inst. Agua Potable (exterior, inc. piezas y mano de obra)</t>
  </si>
  <si>
    <t>Inst. Aguas Negras (exterior, inc. piezas y mano de obra)</t>
  </si>
  <si>
    <t>Panel de Distribución 4-8 Circuitos</t>
  </si>
  <si>
    <t>Panel de Distribución 6-12 Circuitos</t>
  </si>
  <si>
    <t>Puerta Principal - Comercial (1.00 x 2.10)</t>
  </si>
  <si>
    <t>Puerta enrollable - Entrada (1.00 x 2.10)</t>
  </si>
  <si>
    <t>Ventanas Corredizas</t>
  </si>
  <si>
    <t>Herrería Ventanas</t>
  </si>
  <si>
    <t>Limpieza Contínua y Final</t>
  </si>
  <si>
    <t>Losa de techo (h=0.15m)</t>
  </si>
  <si>
    <t>Estudio de Suelo</t>
  </si>
  <si>
    <t>Suminitro e instalación protector para baterias de Inversor</t>
  </si>
  <si>
    <t>Suministro e instalación Inversor 2.5</t>
  </si>
  <si>
    <t>Suministro Bateria AGM 6 VOLT 220 AMP Libre de Mantenimiento</t>
  </si>
  <si>
    <t>Suministro e instalación gondolas de pared (4'X6.5')</t>
  </si>
  <si>
    <t>Suministro e instalación anaqueles blancos (45"X15"X7')</t>
  </si>
  <si>
    <t>Viga de amarre N.P. (15X20cm)</t>
  </si>
  <si>
    <t>Viga V1 (15X82cm)</t>
  </si>
  <si>
    <t>Zapatas de muros 6" (25x45cm)</t>
  </si>
  <si>
    <t>Base para tinaco (10cm)</t>
  </si>
  <si>
    <t>Columnas C1 (15X30cm)</t>
  </si>
  <si>
    <t>Suministro e inst. protector de consola de Aire Acondicionado</t>
  </si>
  <si>
    <t>Bloque antepecho de 6'' S.N.P. - 3/8 @ 0.80 mts</t>
  </si>
  <si>
    <t>Registros eléctricos 60X60X60 cm</t>
  </si>
  <si>
    <t>Laminado de ventana corrediza en almacén (1.20x0.60)</t>
  </si>
  <si>
    <t>Suministro e inst. Aire Acond. Pared Split 24000 BTU SEER 13</t>
  </si>
  <si>
    <t>Bloque de antepecho</t>
  </si>
  <si>
    <t>Suministro e instalación protector de consola de Aire Acondicionado</t>
  </si>
  <si>
    <t>PRESUPUESTO "CONSTRUCCIÓN FARMACIA DEL PUEBLO" 
CENTRO DE PRIMER NIVEL DE ATENCIÓN LA GINA, EL SEIBO, REP. DOM.</t>
  </si>
  <si>
    <t>Barandas para rampas pintadas</t>
  </si>
  <si>
    <t>PRESUPUESTO "CONSTRUCCIÓN FARMACIA DEL PUEBLO" 
CENTRO DE PRIMER NIVEL DE ATENCIÓN VICENTILLO, EL SEIBO, REP. DOM.</t>
  </si>
  <si>
    <t>PRESUPUESTO "CONSTRUCCIÓN FARMACIA DEL PUEBLO" 
CENTRO DE PRIMER NIVEL DE ATENCIÓN BENERITO, LA ALTAGRACIA, REP. DOM.</t>
  </si>
  <si>
    <t>Transplantar palmeras</t>
  </si>
  <si>
    <t xml:space="preserve">Demolición de muro y apertura de malla </t>
  </si>
  <si>
    <t>PRESUPUESTO "CONSTRUCCIÓN FARMACIA DEL PUEBLO" 
CENTRO DE PRIMER NIVEL DE ATENCIÓN BOCA DE YUMA, LA ALTAGRACIA, REP. DOM.</t>
  </si>
  <si>
    <t>Corte de árbol pequeño (incluye bote)</t>
  </si>
  <si>
    <t>PRESUPUESTO "CONSTRUCCIÓN FARMACIA DEL PUEBLO" 
CENTRO DE PRIMER NIVEL DE ATENCIÓN SANTA LUCÍA, El SEIBO, REP. DOM.</t>
  </si>
  <si>
    <t>Interconexión a Sistema Existente (P1-#4, P2-#4, N-#6, T-#10) inc. instalación sist. Tierra</t>
  </si>
  <si>
    <t>Cerámica de pared baño (h=1.60 mts)</t>
  </si>
  <si>
    <t>Puertas Secundarias - Polimetal 2(0.90 x 2.10) 1(0.75 x 2.10)</t>
  </si>
  <si>
    <t>Pisos de granito 30cmx30cm</t>
  </si>
  <si>
    <t>Zócalos de granito 10cmx30cm</t>
  </si>
  <si>
    <t>Acera perimetral y de acceso a FP (h=0.68)</t>
  </si>
</sst>
</file>

<file path=xl/styles.xml><?xml version="1.0" encoding="utf-8"?>
<styleSheet xmlns="http://schemas.openxmlformats.org/spreadsheetml/2006/main">
  <numFmts count="26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Bs. l&quot;\ #,##0;&quot;Bs. l&quot;\ \-#,##0"/>
    <numFmt numFmtId="173" formatCode="&quot;Bs. l&quot;\ #,##0;[Red]&quot;Bs. l&quot;\ \-#,##0"/>
    <numFmt numFmtId="174" formatCode="&quot;Bs. l&quot;\ #,##0.00;&quot;Bs. l&quot;\ \-#,##0.00"/>
    <numFmt numFmtId="175" formatCode="&quot;Bs. l&quot;\ #,##0.00;[Red]&quot;Bs. l&quot;\ \-#,##0.00"/>
    <numFmt numFmtId="176" formatCode="_ &quot;Bs. l&quot;\ * #,##0_ ;_ &quot;Bs. l&quot;\ * \-#,##0_ ;_ &quot;Bs. l&quot;\ * &quot;-&quot;_ ;_ @_ "/>
    <numFmt numFmtId="177" formatCode="_ * #,##0_ ;_ * \-#,##0_ ;_ * &quot;-&quot;_ ;_ @_ "/>
    <numFmt numFmtId="178" formatCode="_ &quot;Bs. l&quot;\ * #,##0.00_ ;_ &quot;Bs. l&quot;\ * \-#,##0.00_ ;_ &quot;Bs. l&quot;\ * &quot;-&quot;??_ ;_ @_ "/>
    <numFmt numFmtId="179" formatCode="_ * #,##0.00_ ;_ * \-#,##0.00_ ;_ * &quot;-&quot;??_ ;_ @_ "/>
    <numFmt numFmtId="180" formatCode="[$-1C0A]d&quot; de &quot;mmmm&quot; del &quot;yyyy;@"/>
    <numFmt numFmtId="181" formatCode="_(* #,##0_);_(* \(#,##0\);_(* &quot;-&quot;??_);_(@_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color indexed="9"/>
      <name val="Perpetua"/>
      <family val="1"/>
    </font>
    <font>
      <sz val="7"/>
      <name val="Lucida Handwriting"/>
      <family val="4"/>
    </font>
    <font>
      <sz val="7"/>
      <name val="Lucida Sans"/>
      <family val="2"/>
    </font>
    <font>
      <b/>
      <sz val="7"/>
      <name val="Lucida Sans"/>
      <family val="2"/>
    </font>
    <font>
      <b/>
      <sz val="7"/>
      <name val="Lucida Handwriting"/>
      <family val="4"/>
    </font>
    <font>
      <sz val="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/>
    </xf>
    <xf numFmtId="171" fontId="4" fillId="0" borderId="0" xfId="0" applyNumberFormat="1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40" fontId="7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9" fillId="34" borderId="10" xfId="0" applyFont="1" applyFill="1" applyBorder="1" applyAlignment="1">
      <alignment vertical="center"/>
    </xf>
    <xf numFmtId="0" fontId="6" fillId="34" borderId="11" xfId="0" applyFont="1" applyFill="1" applyBorder="1" applyAlignment="1">
      <alignment vertical="center"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9" fillId="35" borderId="10" xfId="0" applyFont="1" applyFill="1" applyBorder="1" applyAlignment="1">
      <alignment/>
    </xf>
    <xf numFmtId="0" fontId="9" fillId="34" borderId="11" xfId="0" applyFont="1" applyFill="1" applyBorder="1" applyAlignment="1">
      <alignment vertical="center"/>
    </xf>
    <xf numFmtId="2" fontId="10" fillId="0" borderId="0" xfId="0" applyNumberFormat="1" applyFont="1" applyAlignment="1">
      <alignment/>
    </xf>
    <xf numFmtId="0" fontId="9" fillId="36" borderId="11" xfId="0" applyFont="1" applyFill="1" applyBorder="1" applyAlignment="1">
      <alignment vertical="center"/>
    </xf>
    <xf numFmtId="0" fontId="6" fillId="36" borderId="11" xfId="0" applyFont="1" applyFill="1" applyBorder="1" applyAlignment="1">
      <alignment vertical="center"/>
    </xf>
    <xf numFmtId="0" fontId="9" fillId="35" borderId="11" xfId="0" applyFont="1" applyFill="1" applyBorder="1" applyAlignment="1">
      <alignment vertical="center"/>
    </xf>
    <xf numFmtId="0" fontId="6" fillId="35" borderId="11" xfId="0" applyFont="1" applyFill="1" applyBorder="1" applyAlignment="1">
      <alignment vertical="center"/>
    </xf>
    <xf numFmtId="4" fontId="4" fillId="0" borderId="0" xfId="0" applyNumberFormat="1" applyFont="1" applyAlignment="1">
      <alignment/>
    </xf>
    <xf numFmtId="171" fontId="3" fillId="0" borderId="0" xfId="0" applyNumberFormat="1" applyFont="1" applyAlignment="1">
      <alignment horizontal="center"/>
    </xf>
    <xf numFmtId="2" fontId="10" fillId="0" borderId="0" xfId="0" applyNumberFormat="1" applyFont="1" applyAlignment="1">
      <alignment vertical="center"/>
    </xf>
    <xf numFmtId="2" fontId="10" fillId="0" borderId="0" xfId="0" applyNumberFormat="1" applyFont="1" applyAlignment="1">
      <alignment/>
    </xf>
    <xf numFmtId="2" fontId="10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7" fillId="37" borderId="0" xfId="0" applyFont="1" applyFill="1" applyBorder="1" applyAlignment="1">
      <alignment horizontal="center" vertical="top"/>
    </xf>
    <xf numFmtId="0" fontId="7" fillId="37" borderId="0" xfId="0" applyFont="1" applyFill="1" applyBorder="1" applyAlignment="1">
      <alignment horizontal="center"/>
    </xf>
    <xf numFmtId="0" fontId="7" fillId="37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171" fontId="7" fillId="0" borderId="0" xfId="0" applyNumberFormat="1" applyFont="1" applyBorder="1" applyAlignment="1">
      <alignment horizontal="center"/>
    </xf>
    <xf numFmtId="171" fontId="7" fillId="37" borderId="0" xfId="0" applyNumberFormat="1" applyFont="1" applyFill="1" applyBorder="1" applyAlignment="1">
      <alignment/>
    </xf>
    <xf numFmtId="0" fontId="7" fillId="0" borderId="0" xfId="0" applyFont="1" applyBorder="1" applyAlignment="1">
      <alignment horizontal="left" vertical="top" wrapText="1"/>
    </xf>
    <xf numFmtId="2" fontId="10" fillId="0" borderId="0" xfId="0" applyNumberFormat="1" applyFont="1" applyAlignment="1">
      <alignment vertical="top"/>
    </xf>
    <xf numFmtId="171" fontId="7" fillId="0" borderId="0" xfId="38" applyFont="1" applyFill="1" applyBorder="1" applyAlignment="1">
      <alignment/>
    </xf>
    <xf numFmtId="171" fontId="7" fillId="0" borderId="0" xfId="38" applyFont="1" applyBorder="1" applyAlignment="1">
      <alignment/>
    </xf>
    <xf numFmtId="10" fontId="7" fillId="0" borderId="0" xfId="58" applyNumberFormat="1" applyFont="1" applyFill="1" applyBorder="1" applyAlignment="1">
      <alignment horizontal="right"/>
    </xf>
    <xf numFmtId="0" fontId="7" fillId="38" borderId="0" xfId="0" applyFont="1" applyFill="1" applyBorder="1" applyAlignment="1">
      <alignment horizontal="center"/>
    </xf>
    <xf numFmtId="181" fontId="7" fillId="0" borderId="0" xfId="51" applyNumberFormat="1" applyFont="1" applyFill="1" applyBorder="1" applyAlignment="1">
      <alignment horizontal="right"/>
    </xf>
    <xf numFmtId="40" fontId="9" fillId="34" borderId="12" xfId="38" applyNumberFormat="1" applyFont="1" applyFill="1" applyBorder="1" applyAlignment="1">
      <alignment vertical="center"/>
    </xf>
    <xf numFmtId="10" fontId="4" fillId="0" borderId="0" xfId="0" applyNumberFormat="1" applyFont="1" applyAlignment="1">
      <alignment/>
    </xf>
    <xf numFmtId="171" fontId="7" fillId="0" borderId="0" xfId="38" applyFont="1" applyFill="1" applyBorder="1" applyAlignment="1">
      <alignment vertical="top"/>
    </xf>
    <xf numFmtId="40" fontId="7" fillId="0" borderId="0" xfId="38" applyNumberFormat="1" applyFont="1" applyBorder="1" applyAlignment="1">
      <alignment vertical="top"/>
    </xf>
    <xf numFmtId="171" fontId="7" fillId="37" borderId="0" xfId="38" applyFont="1" applyFill="1" applyBorder="1" applyAlignment="1">
      <alignment vertical="top"/>
    </xf>
    <xf numFmtId="171" fontId="7" fillId="37" borderId="0" xfId="38" applyFont="1" applyFill="1" applyBorder="1" applyAlignment="1">
      <alignment/>
    </xf>
    <xf numFmtId="40" fontId="7" fillId="0" borderId="0" xfId="38" applyNumberFormat="1" applyFont="1" applyBorder="1" applyAlignment="1">
      <alignment/>
    </xf>
    <xf numFmtId="171" fontId="7" fillId="37" borderId="0" xfId="38" applyFont="1" applyFill="1" applyBorder="1" applyAlignment="1">
      <alignment vertical="center"/>
    </xf>
    <xf numFmtId="40" fontId="7" fillId="0" borderId="0" xfId="38" applyNumberFormat="1" applyFont="1" applyBorder="1" applyAlignment="1">
      <alignment vertical="center"/>
    </xf>
    <xf numFmtId="171" fontId="7" fillId="0" borderId="0" xfId="38" applyFont="1" applyFill="1" applyBorder="1" applyAlignment="1">
      <alignment vertical="center"/>
    </xf>
    <xf numFmtId="171" fontId="7" fillId="38" borderId="0" xfId="39" applyFont="1" applyFill="1" applyBorder="1" applyAlignment="1">
      <alignment/>
    </xf>
    <xf numFmtId="171" fontId="7" fillId="38" borderId="0" xfId="38" applyFont="1" applyFill="1" applyBorder="1" applyAlignment="1">
      <alignment/>
    </xf>
    <xf numFmtId="171" fontId="6" fillId="36" borderId="10" xfId="38" applyFont="1" applyFill="1" applyBorder="1" applyAlignment="1">
      <alignment/>
    </xf>
    <xf numFmtId="171" fontId="6" fillId="36" borderId="11" xfId="38" applyFont="1" applyFill="1" applyBorder="1" applyAlignment="1">
      <alignment vertical="center"/>
    </xf>
    <xf numFmtId="40" fontId="9" fillId="36" borderId="12" xfId="38" applyNumberFormat="1" applyFont="1" applyFill="1" applyBorder="1" applyAlignment="1">
      <alignment vertical="center"/>
    </xf>
    <xf numFmtId="9" fontId="4" fillId="0" borderId="0" xfId="0" applyNumberFormat="1" applyFont="1" applyAlignment="1">
      <alignment/>
    </xf>
    <xf numFmtId="171" fontId="6" fillId="0" borderId="0" xfId="38" applyFont="1" applyBorder="1" applyAlignment="1">
      <alignment/>
    </xf>
    <xf numFmtId="40" fontId="9" fillId="0" borderId="0" xfId="38" applyNumberFormat="1" applyFont="1" applyBorder="1" applyAlignment="1">
      <alignment/>
    </xf>
    <xf numFmtId="171" fontId="6" fillId="35" borderId="11" xfId="38" applyFont="1" applyFill="1" applyBorder="1" applyAlignment="1">
      <alignment vertical="center"/>
    </xf>
    <xf numFmtId="171" fontId="9" fillId="35" borderId="12" xfId="38" applyFont="1" applyFill="1" applyBorder="1" applyAlignment="1">
      <alignment vertical="center"/>
    </xf>
    <xf numFmtId="171" fontId="9" fillId="35" borderId="11" xfId="38" applyFont="1" applyFill="1" applyBorder="1" applyAlignment="1">
      <alignment vertical="center"/>
    </xf>
    <xf numFmtId="40" fontId="7" fillId="0" borderId="0" xfId="39" applyNumberFormat="1" applyFont="1" applyBorder="1" applyAlignment="1">
      <alignment/>
    </xf>
    <xf numFmtId="171" fontId="7" fillId="37" borderId="0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180" fontId="7" fillId="0" borderId="0" xfId="0" applyNumberFormat="1" applyFont="1" applyAlignment="1">
      <alignment horizont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 2" xfId="37"/>
    <cellStyle name="Comma 2 2" xfId="38"/>
    <cellStyle name="Comma 3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s" xfId="56"/>
    <cellStyle name="Percent 2" xfId="57"/>
    <cellStyle name="Percent 2 2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sgpc03\servicios%20generales\1.arquitectas-ingenieros\SO-2017-01\PROMESECAL\Precios%20Reducidos\Farmacias%2035m2\Presupuesto%20Cl&#237;nica%20Rural%20El%20Puerto%20Este%2035%20M&#17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sgpc03\servicios%20generales\1.arquitectas-ingenieros\SO-2017-01\PROMESECAL\24%20-%20Farmacias%2035%20m2\3%20-%20El%20Seibo%2035m2%20OK\Presupuesto%20Cl&#237;nica%20Rural%20El%20Puerto%20Este%2035%20M&#178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sgpc03\servicios%20generales\1.arquitectas-ingenieros\SO-2017-01\PROMESECAL\24%20-%20Farmacias%2035%20m2\2%20-%20La%20Altagracia%2035%20m2%20OK\Presupuesto%20Centro%20de%20Primer%20Nivel%20de%20Atenci&#243;n%20Benerito,%20La%20Altagracia%2035%20M&#17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sgpc03\servicios%20generales\1.arquitectas-ingenieros\SO-2017-01\PROMESECAL\24%20-%20Farmacias%2035%20m2\2%20-%20La%20Altagracia%2035%20m2%20OK\Presupuesto%20Cl&#237;nica%20Rural%20El%20Puerto%20Este%2035%20M&#17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 general"/>
      <sheetName val="analisis"/>
      <sheetName val="insumos"/>
      <sheetName val="equipos"/>
      <sheetName val="mano de obra"/>
      <sheetName val="todo cost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 general"/>
      <sheetName val="analisis"/>
      <sheetName val="insumos"/>
      <sheetName val="equipos"/>
      <sheetName val="mano de obra"/>
      <sheetName val="todo cost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 general"/>
      <sheetName val="Comparación de precios"/>
      <sheetName val="analisis"/>
      <sheetName val="insumos"/>
      <sheetName val="equipos"/>
      <sheetName val="mano de obra"/>
      <sheetName val="todo costo"/>
    </sheetNames>
    <sheetDataSet>
      <sheetData sheetId="6">
        <row r="18">
          <cell r="B18" t="str">
            <v>Puerta corrediza Malla Ciclonica (1.20mx2.10m) (inc. inst)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 general"/>
      <sheetName val="analisis"/>
      <sheetName val="insumos"/>
      <sheetName val="equipos"/>
      <sheetName val="mano de obra"/>
      <sheetName val="todo cos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B1:O120"/>
  <sheetViews>
    <sheetView showGridLines="0" tabSelected="1" view="pageBreakPreview" zoomScale="115" zoomScaleNormal="130" zoomScaleSheetLayoutView="115" zoomScalePageLayoutView="0" workbookViewId="0" topLeftCell="A4">
      <selection activeCell="N23" sqref="N23"/>
    </sheetView>
  </sheetViews>
  <sheetFormatPr defaultColWidth="9.140625" defaultRowHeight="12.75"/>
  <cols>
    <col min="1" max="2" width="6.28125" style="1" customWidth="1"/>
    <col min="3" max="3" width="42.00390625" style="1" customWidth="1"/>
    <col min="4" max="4" width="11.140625" style="1" customWidth="1"/>
    <col min="5" max="5" width="10.7109375" style="1" customWidth="1"/>
    <col min="6" max="6" width="12.7109375" style="1" customWidth="1"/>
    <col min="7" max="7" width="16.57421875" style="1" customWidth="1"/>
    <col min="8" max="8" width="11.8515625" style="1" customWidth="1"/>
    <col min="9" max="9" width="9.140625" style="1" customWidth="1"/>
    <col min="10" max="10" width="14.00390625" style="1" bestFit="1" customWidth="1"/>
    <col min="11" max="16384" width="9.140625" style="1" customWidth="1"/>
  </cols>
  <sheetData>
    <row r="1" spans="2:7" ht="42" customHeight="1">
      <c r="B1" s="67" t="s">
        <v>114</v>
      </c>
      <c r="C1" s="67"/>
      <c r="D1" s="67"/>
      <c r="E1" s="67"/>
      <c r="F1" s="67"/>
      <c r="G1" s="67"/>
    </row>
    <row r="2" spans="3:14" ht="11.25" customHeight="1">
      <c r="C2" s="3"/>
      <c r="D2" s="25"/>
      <c r="E2" s="4"/>
      <c r="F2" s="68"/>
      <c r="G2" s="68"/>
      <c r="J2" s="24"/>
      <c r="K2" s="24"/>
      <c r="N2" s="24"/>
    </row>
    <row r="3" spans="10:15" ht="11.25" thickBot="1">
      <c r="J3" s="24"/>
      <c r="K3" s="24"/>
      <c r="N3" s="24"/>
      <c r="O3" s="24"/>
    </row>
    <row r="4" spans="2:11" ht="13.5" customHeight="1" thickBot="1">
      <c r="B4" s="5"/>
      <c r="C4" s="6" t="s">
        <v>9</v>
      </c>
      <c r="D4" s="6" t="s">
        <v>10</v>
      </c>
      <c r="E4" s="6" t="s">
        <v>11</v>
      </c>
      <c r="F4" s="6" t="s">
        <v>31</v>
      </c>
      <c r="G4" s="7" t="s">
        <v>22</v>
      </c>
      <c r="J4" s="24"/>
      <c r="K4" s="24"/>
    </row>
    <row r="5" spans="2:8" ht="12.75" customHeight="1" thickBot="1">
      <c r="B5" s="13">
        <v>1</v>
      </c>
      <c r="C5" s="18" t="s">
        <v>0</v>
      </c>
      <c r="D5" s="14"/>
      <c r="E5" s="14"/>
      <c r="F5" s="14"/>
      <c r="G5" s="44">
        <f>SUBTOTAL(9,G6:G10)</f>
        <v>0</v>
      </c>
      <c r="H5" s="45"/>
    </row>
    <row r="6" spans="2:8" ht="10.5" customHeight="1">
      <c r="B6" s="28">
        <f>+B5+0.01</f>
        <v>1.01</v>
      </c>
      <c r="C6" s="29" t="s">
        <v>96</v>
      </c>
      <c r="D6" s="46">
        <v>1</v>
      </c>
      <c r="E6" s="31" t="s">
        <v>15</v>
      </c>
      <c r="F6" s="46"/>
      <c r="G6" s="47">
        <f>Cantidad*Precio</f>
        <v>0</v>
      </c>
      <c r="H6" s="45"/>
    </row>
    <row r="7" spans="2:8" ht="10.5" customHeight="1">
      <c r="B7" s="28">
        <f>+B6+0.01</f>
        <v>1.02</v>
      </c>
      <c r="C7" s="29" t="s">
        <v>66</v>
      </c>
      <c r="D7" s="46">
        <v>63</v>
      </c>
      <c r="E7" s="31" t="s">
        <v>29</v>
      </c>
      <c r="F7" s="46"/>
      <c r="G7" s="47">
        <f>Cantidad*Precio</f>
        <v>0</v>
      </c>
      <c r="H7" s="45"/>
    </row>
    <row r="8" spans="2:8" ht="10.5" customHeight="1">
      <c r="B8" s="28">
        <f>+B7+0.01</f>
        <v>1.03</v>
      </c>
      <c r="C8" s="29" t="s">
        <v>44</v>
      </c>
      <c r="D8" s="46">
        <v>63</v>
      </c>
      <c r="E8" s="31" t="s">
        <v>29</v>
      </c>
      <c r="F8" s="46"/>
      <c r="G8" s="47">
        <f>Cantidad*Precio</f>
        <v>0</v>
      </c>
      <c r="H8" s="45"/>
    </row>
    <row r="9" spans="2:8" ht="10.5" customHeight="1">
      <c r="B9" s="28">
        <f>+B8+0.01</f>
        <v>1.04</v>
      </c>
      <c r="C9" s="29" t="s">
        <v>37</v>
      </c>
      <c r="D9" s="46">
        <v>128</v>
      </c>
      <c r="E9" s="31" t="s">
        <v>29</v>
      </c>
      <c r="F9" s="46"/>
      <c r="G9" s="47">
        <f>Cantidad*Precio</f>
        <v>0</v>
      </c>
      <c r="H9" s="45"/>
    </row>
    <row r="10" spans="2:8" ht="10.5" customHeight="1" thickBot="1">
      <c r="B10" s="28">
        <f>+B9+0.01</f>
        <v>1.05</v>
      </c>
      <c r="C10" s="29" t="s">
        <v>47</v>
      </c>
      <c r="D10" s="46">
        <v>1</v>
      </c>
      <c r="E10" s="31" t="s">
        <v>15</v>
      </c>
      <c r="F10" s="46"/>
      <c r="G10" s="47">
        <f>Cantidad*Precio</f>
        <v>0</v>
      </c>
      <c r="H10" s="45"/>
    </row>
    <row r="11" spans="2:8" ht="12.75" customHeight="1" thickBot="1">
      <c r="B11" s="13">
        <v>2</v>
      </c>
      <c r="C11" s="18" t="s">
        <v>1</v>
      </c>
      <c r="D11" s="14"/>
      <c r="E11" s="14"/>
      <c r="F11" s="14"/>
      <c r="G11" s="44">
        <f>SUBTOTAL(9,G12:G15)</f>
        <v>0</v>
      </c>
      <c r="H11" s="45"/>
    </row>
    <row r="12" spans="2:8" ht="10.5" customHeight="1">
      <c r="B12" s="28">
        <f>+B11+0.01</f>
        <v>2.01</v>
      </c>
      <c r="C12" s="29" t="s">
        <v>36</v>
      </c>
      <c r="D12" s="46">
        <v>28</v>
      </c>
      <c r="E12" s="31" t="s">
        <v>30</v>
      </c>
      <c r="F12" s="48"/>
      <c r="G12" s="47">
        <f>Cantidad*Precio</f>
        <v>0</v>
      </c>
      <c r="H12" s="45"/>
    </row>
    <row r="13" spans="2:8" ht="10.5" customHeight="1">
      <c r="B13" s="28">
        <f>+B12+0.01</f>
        <v>2.0199999999999996</v>
      </c>
      <c r="C13" s="29" t="s">
        <v>67</v>
      </c>
      <c r="D13" s="46">
        <v>6.16</v>
      </c>
      <c r="E13" s="31" t="s">
        <v>30</v>
      </c>
      <c r="F13" s="48"/>
      <c r="G13" s="47">
        <f>Cantidad*Precio</f>
        <v>0</v>
      </c>
      <c r="H13" s="45"/>
    </row>
    <row r="14" spans="2:8" ht="10.5" customHeight="1">
      <c r="B14" s="28">
        <f>+B13+0.01</f>
        <v>2.0299999999999994</v>
      </c>
      <c r="C14" s="29" t="s">
        <v>68</v>
      </c>
      <c r="D14" s="46">
        <v>12.6</v>
      </c>
      <c r="E14" s="31" t="s">
        <v>30</v>
      </c>
      <c r="F14" s="48"/>
      <c r="G14" s="47">
        <f>Cantidad*Precio</f>
        <v>0</v>
      </c>
      <c r="H14" s="45"/>
    </row>
    <row r="15" spans="2:8" ht="10.5" customHeight="1" thickBot="1">
      <c r="B15" s="28">
        <f>+B14+0.01</f>
        <v>2.039999999999999</v>
      </c>
      <c r="C15" s="29" t="s">
        <v>69</v>
      </c>
      <c r="D15" s="46">
        <v>37.3</v>
      </c>
      <c r="E15" s="31" t="s">
        <v>30</v>
      </c>
      <c r="F15" s="46"/>
      <c r="G15" s="47">
        <f>Cantidad*Precio</f>
        <v>0</v>
      </c>
      <c r="H15" s="45"/>
    </row>
    <row r="16" spans="2:8" ht="12" customHeight="1" thickBot="1">
      <c r="B16" s="13">
        <v>3</v>
      </c>
      <c r="C16" s="18" t="s">
        <v>54</v>
      </c>
      <c r="D16" s="14"/>
      <c r="E16" s="14"/>
      <c r="F16" s="14"/>
      <c r="G16" s="44">
        <f>SUBTOTAL(9,G17:G25)</f>
        <v>0</v>
      </c>
      <c r="H16" s="45"/>
    </row>
    <row r="17" spans="2:8" ht="10.5" customHeight="1">
      <c r="B17" s="28">
        <f aca="true" t="shared" si="0" ref="B17:B25">+B16+0.01</f>
        <v>3.01</v>
      </c>
      <c r="C17" s="29" t="s">
        <v>104</v>
      </c>
      <c r="D17" s="46">
        <v>8.3</v>
      </c>
      <c r="E17" s="31" t="s">
        <v>30</v>
      </c>
      <c r="F17" s="48"/>
      <c r="G17" s="47">
        <f aca="true" t="shared" si="1" ref="G17:G25">Cantidad*Precio</f>
        <v>0</v>
      </c>
      <c r="H17" s="45"/>
    </row>
    <row r="18" spans="2:8" ht="10.5" customHeight="1">
      <c r="B18" s="28">
        <f t="shared" si="0"/>
        <v>3.0199999999999996</v>
      </c>
      <c r="C18" s="29" t="s">
        <v>106</v>
      </c>
      <c r="D18" s="46">
        <v>0.3</v>
      </c>
      <c r="E18" s="31" t="s">
        <v>30</v>
      </c>
      <c r="F18" s="46"/>
      <c r="G18" s="47">
        <f t="shared" si="1"/>
        <v>0</v>
      </c>
      <c r="H18" s="45"/>
    </row>
    <row r="19" spans="2:8" ht="10.5" customHeight="1">
      <c r="B19" s="28">
        <f t="shared" si="0"/>
        <v>3.0299999999999994</v>
      </c>
      <c r="C19" s="29" t="s">
        <v>102</v>
      </c>
      <c r="D19" s="46">
        <v>0.897</v>
      </c>
      <c r="E19" s="31" t="s">
        <v>30</v>
      </c>
      <c r="F19" s="46"/>
      <c r="G19" s="47">
        <f t="shared" si="1"/>
        <v>0</v>
      </c>
      <c r="H19" s="45"/>
    </row>
    <row r="20" spans="2:8" ht="10.5" customHeight="1">
      <c r="B20" s="28">
        <f t="shared" si="0"/>
        <v>3.039999999999999</v>
      </c>
      <c r="C20" s="29" t="s">
        <v>103</v>
      </c>
      <c r="D20" s="46">
        <v>3.1395</v>
      </c>
      <c r="E20" s="31" t="s">
        <v>30</v>
      </c>
      <c r="F20" s="46"/>
      <c r="G20" s="47">
        <f t="shared" si="1"/>
        <v>0</v>
      </c>
      <c r="H20" s="45"/>
    </row>
    <row r="21" spans="2:11" ht="10.5" customHeight="1">
      <c r="B21" s="28">
        <f t="shared" si="0"/>
        <v>3.049999999999999</v>
      </c>
      <c r="C21" s="29" t="s">
        <v>70</v>
      </c>
      <c r="D21" s="46">
        <v>31.3</v>
      </c>
      <c r="E21" s="31" t="s">
        <v>29</v>
      </c>
      <c r="F21" s="46"/>
      <c r="G21" s="47">
        <f t="shared" si="1"/>
        <v>0</v>
      </c>
      <c r="H21" s="45"/>
      <c r="K21" s="2"/>
    </row>
    <row r="22" spans="2:11" ht="10.5" customHeight="1">
      <c r="B22" s="28">
        <f t="shared" si="0"/>
        <v>3.0599999999999987</v>
      </c>
      <c r="C22" s="29" t="s">
        <v>71</v>
      </c>
      <c r="D22" s="46">
        <v>1.71</v>
      </c>
      <c r="E22" s="31" t="s">
        <v>30</v>
      </c>
      <c r="F22" s="46"/>
      <c r="G22" s="47">
        <f>Cantidad*Precio</f>
        <v>0</v>
      </c>
      <c r="K22" s="2"/>
    </row>
    <row r="23" spans="2:11" ht="10.5" customHeight="1">
      <c r="B23" s="28">
        <f t="shared" si="0"/>
        <v>3.0699999999999985</v>
      </c>
      <c r="C23" s="29" t="s">
        <v>95</v>
      </c>
      <c r="D23" s="46">
        <v>3.9</v>
      </c>
      <c r="E23" s="31" t="s">
        <v>30</v>
      </c>
      <c r="F23" s="46"/>
      <c r="G23" s="47">
        <f t="shared" si="1"/>
        <v>0</v>
      </c>
      <c r="H23" s="45"/>
      <c r="K23" s="2"/>
    </row>
    <row r="24" spans="2:11" ht="10.5" customHeight="1">
      <c r="B24" s="28">
        <f t="shared" si="0"/>
        <v>3.0799999999999983</v>
      </c>
      <c r="C24" s="29" t="s">
        <v>128</v>
      </c>
      <c r="D24" s="46">
        <v>60</v>
      </c>
      <c r="E24" s="31" t="s">
        <v>29</v>
      </c>
      <c r="F24" s="46"/>
      <c r="G24" s="47">
        <f t="shared" si="1"/>
        <v>0</v>
      </c>
      <c r="H24" s="45"/>
      <c r="K24" s="2"/>
    </row>
    <row r="25" spans="2:8" ht="10.5" customHeight="1" thickBot="1">
      <c r="B25" s="28">
        <f t="shared" si="0"/>
        <v>3.089999999999998</v>
      </c>
      <c r="C25" s="29" t="s">
        <v>105</v>
      </c>
      <c r="D25" s="46">
        <v>2.8899999999999997</v>
      </c>
      <c r="E25" s="31" t="s">
        <v>29</v>
      </c>
      <c r="F25" s="46"/>
      <c r="G25" s="47">
        <f t="shared" si="1"/>
        <v>0</v>
      </c>
      <c r="H25" s="45"/>
    </row>
    <row r="26" spans="2:8" ht="12.75" customHeight="1" thickBot="1">
      <c r="B26" s="13">
        <v>4</v>
      </c>
      <c r="C26" s="18" t="s">
        <v>55</v>
      </c>
      <c r="D26" s="14"/>
      <c r="E26" s="14"/>
      <c r="F26" s="14"/>
      <c r="G26" s="44">
        <f>SUBTOTAL(9,G27:G29)</f>
        <v>0</v>
      </c>
      <c r="H26" s="45"/>
    </row>
    <row r="27" spans="2:8" ht="10.5" customHeight="1">
      <c r="B27" s="27">
        <f>+B26+0.01</f>
        <v>4.01</v>
      </c>
      <c r="C27" s="9" t="s">
        <v>40</v>
      </c>
      <c r="D27" s="39">
        <v>59.775</v>
      </c>
      <c r="E27" s="32" t="s">
        <v>29</v>
      </c>
      <c r="F27" s="49"/>
      <c r="G27" s="50">
        <f>Cantidad*Precio</f>
        <v>0</v>
      </c>
      <c r="H27" s="2"/>
    </row>
    <row r="28" spans="2:8" ht="10.5" customHeight="1">
      <c r="B28" s="27">
        <f>+B27+0.01</f>
        <v>4.02</v>
      </c>
      <c r="C28" s="9" t="s">
        <v>73</v>
      </c>
      <c r="D28" s="39">
        <v>53.29</v>
      </c>
      <c r="E28" s="32" t="s">
        <v>29</v>
      </c>
      <c r="F28" s="49"/>
      <c r="G28" s="50">
        <f>Cantidad*Precio</f>
        <v>0</v>
      </c>
      <c r="H28" s="2"/>
    </row>
    <row r="29" spans="2:8" ht="10.5" customHeight="1" thickBot="1">
      <c r="B29" s="27">
        <f>+B28+0.01</f>
        <v>4.029999999999999</v>
      </c>
      <c r="C29" s="9" t="s">
        <v>112</v>
      </c>
      <c r="D29" s="39">
        <v>10.28</v>
      </c>
      <c r="E29" s="32" t="s">
        <v>29</v>
      </c>
      <c r="F29" s="49"/>
      <c r="G29" s="50">
        <f>Cantidad*Precio</f>
        <v>0</v>
      </c>
      <c r="H29" s="45"/>
    </row>
    <row r="30" spans="2:10" ht="12.75" customHeight="1" thickBot="1">
      <c r="B30" s="13">
        <v>5</v>
      </c>
      <c r="C30" s="18" t="s">
        <v>23</v>
      </c>
      <c r="D30" s="14"/>
      <c r="E30" s="14"/>
      <c r="F30" s="14"/>
      <c r="G30" s="44">
        <f>SUBTOTAL(9,G31:G35)</f>
        <v>0</v>
      </c>
      <c r="H30" s="45"/>
      <c r="J30" s="2"/>
    </row>
    <row r="31" spans="2:10" ht="10.5" customHeight="1">
      <c r="B31" s="27">
        <f>+B30+0.01</f>
        <v>5.01</v>
      </c>
      <c r="C31" s="9" t="s">
        <v>14</v>
      </c>
      <c r="D31" s="39">
        <v>239.46550000000002</v>
      </c>
      <c r="E31" s="32" t="s">
        <v>29</v>
      </c>
      <c r="F31" s="49"/>
      <c r="G31" s="50">
        <f>Cantidad*Precio</f>
        <v>0</v>
      </c>
      <c r="H31" s="45"/>
      <c r="J31" s="2"/>
    </row>
    <row r="32" spans="2:8" ht="10.5" customHeight="1">
      <c r="B32" s="27">
        <f>+B31+0.01</f>
        <v>5.02</v>
      </c>
      <c r="C32" s="9" t="s">
        <v>74</v>
      </c>
      <c r="D32" s="39">
        <v>35.74</v>
      </c>
      <c r="E32" s="32" t="s">
        <v>29</v>
      </c>
      <c r="F32" s="49"/>
      <c r="G32" s="50">
        <f>Cantidad*Precio</f>
        <v>0</v>
      </c>
      <c r="H32" s="45"/>
    </row>
    <row r="33" spans="2:10" ht="10.5" customHeight="1">
      <c r="B33" s="27">
        <f>+B32+0.01</f>
        <v>5.029999999999999</v>
      </c>
      <c r="C33" s="9" t="s">
        <v>75</v>
      </c>
      <c r="D33" s="39">
        <v>168.53750000000002</v>
      </c>
      <c r="E33" s="32" t="s">
        <v>29</v>
      </c>
      <c r="F33" s="49"/>
      <c r="G33" s="50">
        <f>Cantidad*Precio</f>
        <v>0</v>
      </c>
      <c r="H33" s="45"/>
      <c r="J33" s="2"/>
    </row>
    <row r="34" spans="2:8" ht="10.5" customHeight="1">
      <c r="B34" s="27">
        <f>+B33+0.01</f>
        <v>5.039999999999999</v>
      </c>
      <c r="C34" s="9" t="s">
        <v>38</v>
      </c>
      <c r="D34" s="39">
        <v>26.863000000000003</v>
      </c>
      <c r="E34" s="32" t="s">
        <v>29</v>
      </c>
      <c r="F34" s="49"/>
      <c r="G34" s="50">
        <f>Cantidad*Precio</f>
        <v>0</v>
      </c>
      <c r="H34" s="45"/>
    </row>
    <row r="35" spans="2:8" ht="10.5" customHeight="1" thickBot="1">
      <c r="B35" s="27">
        <f>+B34+0.01</f>
        <v>5.049999999999999</v>
      </c>
      <c r="C35" s="9" t="s">
        <v>2</v>
      </c>
      <c r="D35" s="39">
        <v>184.8</v>
      </c>
      <c r="E35" s="32" t="s">
        <v>12</v>
      </c>
      <c r="F35" s="49"/>
      <c r="G35" s="50">
        <f>Cantidad*Precio</f>
        <v>0</v>
      </c>
      <c r="H35" s="45"/>
    </row>
    <row r="36" spans="2:8" ht="12.75" customHeight="1" thickBot="1">
      <c r="B36" s="13">
        <v>6</v>
      </c>
      <c r="C36" s="18" t="s">
        <v>56</v>
      </c>
      <c r="D36" s="14"/>
      <c r="E36" s="14"/>
      <c r="F36" s="14"/>
      <c r="G36" s="44">
        <f>SUBTOTAL(9,G37:G40)</f>
        <v>0</v>
      </c>
      <c r="H36" s="45"/>
    </row>
    <row r="37" spans="2:8" ht="10.5" customHeight="1">
      <c r="B37" s="27">
        <f>+B36+0.01</f>
        <v>6.01</v>
      </c>
      <c r="C37" s="9" t="s">
        <v>76</v>
      </c>
      <c r="D37" s="39">
        <v>37</v>
      </c>
      <c r="E37" s="32" t="s">
        <v>29</v>
      </c>
      <c r="F37" s="49"/>
      <c r="G37" s="50">
        <f>Cantidad*Precio</f>
        <v>0</v>
      </c>
      <c r="H37" s="45"/>
    </row>
    <row r="38" spans="2:8" ht="10.5" customHeight="1">
      <c r="B38" s="27">
        <f>+B37+0.01</f>
        <v>6.02</v>
      </c>
      <c r="C38" s="9" t="s">
        <v>57</v>
      </c>
      <c r="D38" s="39">
        <v>53</v>
      </c>
      <c r="E38" s="32" t="s">
        <v>29</v>
      </c>
      <c r="F38" s="49"/>
      <c r="G38" s="50">
        <f>Cantidad*Precio</f>
        <v>0</v>
      </c>
      <c r="H38" s="45"/>
    </row>
    <row r="39" spans="2:8" ht="10.5" customHeight="1">
      <c r="B39" s="27">
        <f>+B38+0.01</f>
        <v>6.029999999999999</v>
      </c>
      <c r="C39" s="9" t="s">
        <v>24</v>
      </c>
      <c r="D39" s="39">
        <v>25.1</v>
      </c>
      <c r="E39" s="32" t="s">
        <v>12</v>
      </c>
      <c r="F39" s="49"/>
      <c r="G39" s="50">
        <f>Cantidad*Precio</f>
        <v>0</v>
      </c>
      <c r="H39" s="45"/>
    </row>
    <row r="40" spans="2:8" ht="10.5" customHeight="1" thickBot="1">
      <c r="B40" s="27">
        <f>+B39+0.01</f>
        <v>6.039999999999999</v>
      </c>
      <c r="C40" s="9" t="s">
        <v>48</v>
      </c>
      <c r="D40" s="39">
        <v>25.700000000000003</v>
      </c>
      <c r="E40" s="32" t="s">
        <v>12</v>
      </c>
      <c r="F40" s="49"/>
      <c r="G40" s="50">
        <f>Cantidad*Precio</f>
        <v>0</v>
      </c>
      <c r="H40" s="45"/>
    </row>
    <row r="41" spans="2:10" ht="12.75" customHeight="1" thickBot="1">
      <c r="B41" s="13">
        <v>7</v>
      </c>
      <c r="C41" s="18" t="s">
        <v>23</v>
      </c>
      <c r="D41" s="14"/>
      <c r="E41" s="14"/>
      <c r="F41" s="14"/>
      <c r="G41" s="44">
        <f>SUBTOTAL(9,G42:G45)</f>
        <v>0</v>
      </c>
      <c r="H41" s="45"/>
      <c r="J41" s="2"/>
    </row>
    <row r="42" spans="2:8" ht="10.5" customHeight="1">
      <c r="B42" s="27">
        <f>+B41+0.01</f>
        <v>7.01</v>
      </c>
      <c r="C42" s="9" t="s">
        <v>126</v>
      </c>
      <c r="D42" s="39">
        <v>31.3</v>
      </c>
      <c r="E42" s="32" t="s">
        <v>29</v>
      </c>
      <c r="F42" s="49"/>
      <c r="G42" s="50">
        <f>Cantidad*Precio</f>
        <v>0</v>
      </c>
      <c r="H42" s="45"/>
    </row>
    <row r="43" spans="2:8" ht="10.5" customHeight="1">
      <c r="B43" s="27">
        <f>+B42+0.01</f>
        <v>7.02</v>
      </c>
      <c r="C43" s="9" t="s">
        <v>127</v>
      </c>
      <c r="D43" s="39">
        <v>25.6</v>
      </c>
      <c r="E43" s="32" t="s">
        <v>12</v>
      </c>
      <c r="F43" s="49"/>
      <c r="G43" s="50">
        <f>Cantidad*Precio</f>
        <v>0</v>
      </c>
      <c r="H43" s="45"/>
    </row>
    <row r="44" spans="2:8" ht="10.5" customHeight="1">
      <c r="B44" s="27">
        <f>+B43+0.01</f>
        <v>7.029999999999999</v>
      </c>
      <c r="C44" s="9" t="s">
        <v>77</v>
      </c>
      <c r="D44" s="39">
        <v>31.3</v>
      </c>
      <c r="E44" s="32" t="s">
        <v>29</v>
      </c>
      <c r="F44" s="49"/>
      <c r="G44" s="50">
        <f>Cantidad*Precio</f>
        <v>0</v>
      </c>
      <c r="H44" s="45"/>
    </row>
    <row r="45" spans="2:8" ht="10.5" customHeight="1" thickBot="1">
      <c r="B45" s="27">
        <f>+B44+0.01</f>
        <v>7.039999999999999</v>
      </c>
      <c r="C45" s="9" t="s">
        <v>124</v>
      </c>
      <c r="D45" s="39">
        <v>8.325</v>
      </c>
      <c r="E45" s="32" t="s">
        <v>29</v>
      </c>
      <c r="F45" s="49"/>
      <c r="G45" s="50">
        <f>Cantidad*Precio</f>
        <v>0</v>
      </c>
      <c r="H45" s="45"/>
    </row>
    <row r="46" spans="2:8" ht="12.75" customHeight="1" thickBot="1">
      <c r="B46" s="13">
        <v>8</v>
      </c>
      <c r="C46" s="18" t="s">
        <v>32</v>
      </c>
      <c r="D46" s="14"/>
      <c r="E46" s="14"/>
      <c r="F46" s="14"/>
      <c r="G46" s="44">
        <f>SUBTOTAL(9,G47:G50)</f>
        <v>0</v>
      </c>
      <c r="H46" s="45"/>
    </row>
    <row r="47" spans="2:8" ht="10.5">
      <c r="B47" s="27">
        <f>B46+0.01</f>
        <v>8.01</v>
      </c>
      <c r="C47" s="9" t="s">
        <v>50</v>
      </c>
      <c r="D47" s="39">
        <v>231.14050000000003</v>
      </c>
      <c r="E47" s="32" t="s">
        <v>29</v>
      </c>
      <c r="F47" s="49"/>
      <c r="G47" s="50">
        <f>Cantidad*Precio</f>
        <v>0</v>
      </c>
      <c r="H47" s="45"/>
    </row>
    <row r="48" spans="2:9" ht="10.5" customHeight="1">
      <c r="B48" s="27">
        <f>+B47+0.01</f>
        <v>8.02</v>
      </c>
      <c r="C48" s="9" t="s">
        <v>78</v>
      </c>
      <c r="D48" s="39">
        <v>96.2475</v>
      </c>
      <c r="E48" s="32" t="s">
        <v>29</v>
      </c>
      <c r="F48" s="49"/>
      <c r="G48" s="50">
        <f>Cantidad*Precio</f>
        <v>0</v>
      </c>
      <c r="H48" s="45"/>
      <c r="I48" s="2"/>
    </row>
    <row r="49" spans="2:8" ht="10.5" customHeight="1">
      <c r="B49" s="27">
        <f>+B48+0.01</f>
        <v>8.03</v>
      </c>
      <c r="C49" s="9" t="s">
        <v>79</v>
      </c>
      <c r="D49" s="39">
        <v>99.15300000000002</v>
      </c>
      <c r="E49" s="32" t="s">
        <v>29</v>
      </c>
      <c r="F49" s="49"/>
      <c r="G49" s="50">
        <f>Cantidad*Precio</f>
        <v>0</v>
      </c>
      <c r="H49" s="45"/>
    </row>
    <row r="50" spans="2:8" ht="10.5" customHeight="1" thickBot="1">
      <c r="B50" s="27">
        <f>+B49+0.01</f>
        <v>8.04</v>
      </c>
      <c r="C50" s="9" t="s">
        <v>80</v>
      </c>
      <c r="D50" s="39">
        <v>35.74</v>
      </c>
      <c r="E50" s="32" t="s">
        <v>29</v>
      </c>
      <c r="F50" s="49"/>
      <c r="G50" s="50">
        <f>Cantidad*Precio</f>
        <v>0</v>
      </c>
      <c r="H50" s="45"/>
    </row>
    <row r="51" spans="2:8" ht="12.75" customHeight="1" thickBot="1">
      <c r="B51" s="13">
        <v>9</v>
      </c>
      <c r="C51" s="18" t="s">
        <v>58</v>
      </c>
      <c r="D51" s="14"/>
      <c r="E51" s="14"/>
      <c r="F51" s="14"/>
      <c r="G51" s="44">
        <f>SUBTOTAL(9,G52:G62)</f>
        <v>0</v>
      </c>
      <c r="H51" s="45"/>
    </row>
    <row r="52" spans="2:8" ht="10.5" customHeight="1">
      <c r="B52" s="26">
        <f aca="true" t="shared" si="2" ref="B52:B62">+B51+0.01</f>
        <v>9.01</v>
      </c>
      <c r="C52" s="9" t="s">
        <v>5</v>
      </c>
      <c r="D52" s="39">
        <v>1</v>
      </c>
      <c r="E52" s="32" t="s">
        <v>13</v>
      </c>
      <c r="F52" s="49"/>
      <c r="G52" s="50">
        <f aca="true" t="shared" si="3" ref="G52:G62">Cantidad*Precio</f>
        <v>0</v>
      </c>
      <c r="H52" s="45"/>
    </row>
    <row r="53" spans="2:8" ht="10.5" customHeight="1">
      <c r="B53" s="26">
        <f t="shared" si="2"/>
        <v>9.02</v>
      </c>
      <c r="C53" s="9" t="s">
        <v>6</v>
      </c>
      <c r="D53" s="39">
        <v>1</v>
      </c>
      <c r="E53" s="32" t="s">
        <v>13</v>
      </c>
      <c r="F53" s="49"/>
      <c r="G53" s="50">
        <f t="shared" si="3"/>
        <v>0</v>
      </c>
      <c r="H53" s="45"/>
    </row>
    <row r="54" spans="2:8" ht="10.5" customHeight="1">
      <c r="B54" s="26">
        <f t="shared" si="2"/>
        <v>9.03</v>
      </c>
      <c r="C54" s="9" t="s">
        <v>81</v>
      </c>
      <c r="D54" s="39">
        <v>2</v>
      </c>
      <c r="E54" s="32" t="s">
        <v>13</v>
      </c>
      <c r="F54" s="49"/>
      <c r="G54" s="50">
        <f t="shared" si="3"/>
        <v>0</v>
      </c>
      <c r="H54" s="45"/>
    </row>
    <row r="55" spans="2:8" ht="10.5" customHeight="1">
      <c r="B55" s="26">
        <f t="shared" si="2"/>
        <v>9.04</v>
      </c>
      <c r="C55" s="9" t="s">
        <v>82</v>
      </c>
      <c r="D55" s="39">
        <v>5.6</v>
      </c>
      <c r="E55" s="32" t="s">
        <v>12</v>
      </c>
      <c r="F55" s="49"/>
      <c r="G55" s="50">
        <f t="shared" si="3"/>
        <v>0</v>
      </c>
      <c r="H55" s="45"/>
    </row>
    <row r="56" spans="2:8" ht="10.5" customHeight="1">
      <c r="B56" s="26">
        <f t="shared" si="2"/>
        <v>9.049999999999999</v>
      </c>
      <c r="C56" s="9" t="s">
        <v>83</v>
      </c>
      <c r="D56" s="39">
        <v>1</v>
      </c>
      <c r="E56" s="32" t="s">
        <v>15</v>
      </c>
      <c r="F56" s="49"/>
      <c r="G56" s="50">
        <f t="shared" si="3"/>
        <v>0</v>
      </c>
      <c r="H56" s="45"/>
    </row>
    <row r="57" spans="2:8" ht="10.5" customHeight="1">
      <c r="B57" s="26">
        <f t="shared" si="2"/>
        <v>9.059999999999999</v>
      </c>
      <c r="C57" s="9" t="s">
        <v>39</v>
      </c>
      <c r="D57" s="39">
        <v>2.8</v>
      </c>
      <c r="E57" s="32" t="s">
        <v>12</v>
      </c>
      <c r="F57" s="49"/>
      <c r="G57" s="50">
        <f t="shared" si="3"/>
        <v>0</v>
      </c>
      <c r="H57" s="45"/>
    </row>
    <row r="58" spans="2:8" ht="10.5" customHeight="1">
      <c r="B58" s="26">
        <f t="shared" si="2"/>
        <v>9.069999999999999</v>
      </c>
      <c r="C58" s="9" t="s">
        <v>43</v>
      </c>
      <c r="D58" s="39">
        <v>1</v>
      </c>
      <c r="E58" s="32" t="s">
        <v>15</v>
      </c>
      <c r="F58" s="49"/>
      <c r="G58" s="50">
        <f t="shared" si="3"/>
        <v>0</v>
      </c>
      <c r="H58" s="45"/>
    </row>
    <row r="59" spans="2:8" ht="10.5" customHeight="1">
      <c r="B59" s="26">
        <f t="shared" si="2"/>
        <v>9.079999999999998</v>
      </c>
      <c r="C59" s="9" t="s">
        <v>84</v>
      </c>
      <c r="D59" s="39">
        <v>2</v>
      </c>
      <c r="E59" s="32" t="s">
        <v>13</v>
      </c>
      <c r="F59" s="49"/>
      <c r="G59" s="50">
        <f t="shared" si="3"/>
        <v>0</v>
      </c>
      <c r="H59" s="45"/>
    </row>
    <row r="60" spans="2:8" ht="10.5" customHeight="1">
      <c r="B60" s="26">
        <f t="shared" si="2"/>
        <v>9.089999999999998</v>
      </c>
      <c r="C60" s="34" t="s">
        <v>85</v>
      </c>
      <c r="D60" s="39">
        <v>1</v>
      </c>
      <c r="E60" s="33" t="s">
        <v>15</v>
      </c>
      <c r="F60" s="51"/>
      <c r="G60" s="52">
        <f t="shared" si="3"/>
        <v>0</v>
      </c>
      <c r="H60" s="45"/>
    </row>
    <row r="61" spans="2:8" ht="10.5" customHeight="1">
      <c r="B61" s="26">
        <f t="shared" si="2"/>
        <v>9.099999999999998</v>
      </c>
      <c r="C61" s="34" t="s">
        <v>86</v>
      </c>
      <c r="D61" s="53">
        <v>35</v>
      </c>
      <c r="E61" s="32" t="s">
        <v>12</v>
      </c>
      <c r="F61" s="51"/>
      <c r="G61" s="52">
        <f t="shared" si="3"/>
        <v>0</v>
      </c>
      <c r="H61" s="45"/>
    </row>
    <row r="62" spans="2:8" ht="10.5" customHeight="1" thickBot="1">
      <c r="B62" s="26">
        <f t="shared" si="2"/>
        <v>9.109999999999998</v>
      </c>
      <c r="C62" s="34" t="s">
        <v>87</v>
      </c>
      <c r="D62" s="53">
        <v>25</v>
      </c>
      <c r="E62" s="32" t="s">
        <v>12</v>
      </c>
      <c r="F62" s="51"/>
      <c r="G62" s="52">
        <f t="shared" si="3"/>
        <v>0</v>
      </c>
      <c r="H62" s="45"/>
    </row>
    <row r="63" spans="2:8" ht="12.75" customHeight="1" thickBot="1">
      <c r="B63" s="13">
        <v>10</v>
      </c>
      <c r="C63" s="18" t="s">
        <v>62</v>
      </c>
      <c r="D63" s="14"/>
      <c r="E63" s="14"/>
      <c r="F63" s="14"/>
      <c r="G63" s="44">
        <f>SUBTOTAL(9,G64:G75)</f>
        <v>0</v>
      </c>
      <c r="H63" s="45"/>
    </row>
    <row r="64" spans="2:8" ht="10.5" customHeight="1">
      <c r="B64" s="27">
        <f>+B63+0.01</f>
        <v>10.01</v>
      </c>
      <c r="C64" s="9" t="s">
        <v>41</v>
      </c>
      <c r="D64" s="49">
        <v>1</v>
      </c>
      <c r="E64" s="32" t="s">
        <v>13</v>
      </c>
      <c r="F64" s="49"/>
      <c r="G64" s="50">
        <f aca="true" t="shared" si="4" ref="G64:G75">Cantidad*Precio</f>
        <v>0</v>
      </c>
      <c r="H64" s="45"/>
    </row>
    <row r="65" spans="2:8" ht="10.5" customHeight="1">
      <c r="B65" s="27">
        <f aca="true" t="shared" si="5" ref="B65:B75">+B64+0.01</f>
        <v>10.02</v>
      </c>
      <c r="C65" s="9" t="s">
        <v>63</v>
      </c>
      <c r="D65" s="49">
        <v>5</v>
      </c>
      <c r="E65" s="32" t="s">
        <v>13</v>
      </c>
      <c r="F65" s="49"/>
      <c r="G65" s="50">
        <f t="shared" si="4"/>
        <v>0</v>
      </c>
      <c r="H65" s="45"/>
    </row>
    <row r="66" spans="2:8" ht="10.5" customHeight="1">
      <c r="B66" s="27">
        <f t="shared" si="5"/>
        <v>10.03</v>
      </c>
      <c r="C66" s="9" t="s">
        <v>42</v>
      </c>
      <c r="D66" s="49">
        <v>3</v>
      </c>
      <c r="E66" s="32" t="s">
        <v>13</v>
      </c>
      <c r="F66" s="49"/>
      <c r="G66" s="50">
        <f t="shared" si="4"/>
        <v>0</v>
      </c>
      <c r="H66" s="45"/>
    </row>
    <row r="67" spans="2:8" ht="10.5" customHeight="1">
      <c r="B67" s="27">
        <f t="shared" si="5"/>
        <v>10.04</v>
      </c>
      <c r="C67" s="9" t="s">
        <v>7</v>
      </c>
      <c r="D67" s="49">
        <v>4</v>
      </c>
      <c r="E67" s="32" t="s">
        <v>13</v>
      </c>
      <c r="F67" s="49"/>
      <c r="G67" s="50">
        <f t="shared" si="4"/>
        <v>0</v>
      </c>
      <c r="H67" s="45"/>
    </row>
    <row r="68" spans="2:8" ht="10.5" customHeight="1">
      <c r="B68" s="27">
        <f t="shared" si="5"/>
        <v>10.049999999999999</v>
      </c>
      <c r="C68" s="9" t="s">
        <v>8</v>
      </c>
      <c r="D68" s="49">
        <v>1</v>
      </c>
      <c r="E68" s="32" t="s">
        <v>13</v>
      </c>
      <c r="F68" s="49"/>
      <c r="G68" s="50">
        <f t="shared" si="4"/>
        <v>0</v>
      </c>
      <c r="H68" s="45"/>
    </row>
    <row r="69" spans="2:8" ht="10.5" customHeight="1">
      <c r="B69" s="27">
        <f t="shared" si="5"/>
        <v>10.059999999999999</v>
      </c>
      <c r="C69" s="9" t="s">
        <v>26</v>
      </c>
      <c r="D69" s="49">
        <v>4</v>
      </c>
      <c r="E69" s="32" t="s">
        <v>13</v>
      </c>
      <c r="F69" s="49"/>
      <c r="G69" s="50">
        <f t="shared" si="4"/>
        <v>0</v>
      </c>
      <c r="H69" s="45"/>
    </row>
    <row r="70" spans="2:8" ht="10.5" customHeight="1">
      <c r="B70" s="27">
        <f t="shared" si="5"/>
        <v>10.069999999999999</v>
      </c>
      <c r="C70" s="9" t="s">
        <v>25</v>
      </c>
      <c r="D70" s="49">
        <v>1</v>
      </c>
      <c r="E70" s="32" t="s">
        <v>13</v>
      </c>
      <c r="F70" s="49"/>
      <c r="G70" s="50">
        <f t="shared" si="4"/>
        <v>0</v>
      </c>
      <c r="H70" s="45"/>
    </row>
    <row r="71" spans="2:8" ht="10.5" customHeight="1">
      <c r="B71" s="27">
        <f t="shared" si="5"/>
        <v>10.079999999999998</v>
      </c>
      <c r="C71" s="9" t="s">
        <v>49</v>
      </c>
      <c r="D71" s="49">
        <v>2</v>
      </c>
      <c r="E71" s="32" t="s">
        <v>13</v>
      </c>
      <c r="F71" s="49"/>
      <c r="G71" s="50">
        <f t="shared" si="4"/>
        <v>0</v>
      </c>
      <c r="H71" s="45"/>
    </row>
    <row r="72" spans="2:8" ht="10.5" customHeight="1">
      <c r="B72" s="38">
        <f t="shared" si="5"/>
        <v>10.089999999999998</v>
      </c>
      <c r="C72" s="9" t="s">
        <v>88</v>
      </c>
      <c r="D72" s="49">
        <v>1</v>
      </c>
      <c r="E72" s="32" t="s">
        <v>13</v>
      </c>
      <c r="F72" s="36"/>
      <c r="G72" s="50">
        <f t="shared" si="4"/>
        <v>0</v>
      </c>
      <c r="H72" s="45"/>
    </row>
    <row r="73" spans="2:8" ht="10.5" customHeight="1">
      <c r="B73" s="38">
        <f t="shared" si="5"/>
        <v>10.099999999999998</v>
      </c>
      <c r="C73" s="9" t="s">
        <v>89</v>
      </c>
      <c r="D73" s="49">
        <v>1</v>
      </c>
      <c r="E73" s="32" t="s">
        <v>13</v>
      </c>
      <c r="F73" s="36"/>
      <c r="G73" s="50">
        <f t="shared" si="4"/>
        <v>0</v>
      </c>
      <c r="H73" s="45"/>
    </row>
    <row r="74" spans="2:12" ht="10.5" customHeight="1">
      <c r="B74" s="38">
        <f t="shared" si="5"/>
        <v>10.109999999999998</v>
      </c>
      <c r="C74" s="9" t="s">
        <v>109</v>
      </c>
      <c r="D74" s="54">
        <v>2</v>
      </c>
      <c r="E74" s="42" t="s">
        <v>13</v>
      </c>
      <c r="F74" s="46"/>
      <c r="G74" s="50">
        <f t="shared" si="4"/>
        <v>0</v>
      </c>
      <c r="H74" s="45"/>
      <c r="L74" s="55"/>
    </row>
    <row r="75" spans="2:8" ht="21" customHeight="1" thickBot="1">
      <c r="B75" s="38">
        <f t="shared" si="5"/>
        <v>10.119999999999997</v>
      </c>
      <c r="C75" s="37" t="s">
        <v>123</v>
      </c>
      <c r="D75" s="51">
        <v>20</v>
      </c>
      <c r="E75" s="33" t="s">
        <v>12</v>
      </c>
      <c r="F75" s="66"/>
      <c r="G75" s="52">
        <f t="shared" si="4"/>
        <v>0</v>
      </c>
      <c r="H75" s="45"/>
    </row>
    <row r="76" spans="2:8" ht="12.75" customHeight="1" thickBot="1">
      <c r="B76" s="13">
        <v>11</v>
      </c>
      <c r="C76" s="18" t="s">
        <v>3</v>
      </c>
      <c r="D76" s="14"/>
      <c r="E76" s="14"/>
      <c r="F76" s="14"/>
      <c r="G76" s="44">
        <f>SUBTOTAL(9,G77:G80)</f>
        <v>0</v>
      </c>
      <c r="H76" s="45"/>
    </row>
    <row r="77" spans="2:8" ht="10.5" customHeight="1">
      <c r="B77" s="27">
        <f>+B76+0.01</f>
        <v>11.01</v>
      </c>
      <c r="C77" s="9" t="s">
        <v>90</v>
      </c>
      <c r="D77" s="39">
        <v>1</v>
      </c>
      <c r="E77" s="32" t="s">
        <v>13</v>
      </c>
      <c r="F77" s="39"/>
      <c r="G77" s="50">
        <f>Cantidad*Precio</f>
        <v>0</v>
      </c>
      <c r="H77" s="45"/>
    </row>
    <row r="78" spans="2:8" ht="10.5" customHeight="1">
      <c r="B78" s="27">
        <f>+B77+0.01</f>
        <v>11.02</v>
      </c>
      <c r="C78" s="9" t="s">
        <v>125</v>
      </c>
      <c r="D78" s="39">
        <v>3</v>
      </c>
      <c r="E78" s="32" t="s">
        <v>13</v>
      </c>
      <c r="F78" s="39"/>
      <c r="G78" s="50">
        <f>Cantidad*Precio</f>
        <v>0</v>
      </c>
      <c r="H78" s="45"/>
    </row>
    <row r="79" spans="2:8" ht="10.5" customHeight="1">
      <c r="B79" s="27">
        <f>+B78+0.01</f>
        <v>11.03</v>
      </c>
      <c r="C79" s="9" t="s">
        <v>91</v>
      </c>
      <c r="D79" s="39">
        <v>1</v>
      </c>
      <c r="E79" s="32" t="s">
        <v>13</v>
      </c>
      <c r="F79" s="39"/>
      <c r="G79" s="50">
        <f>Cantidad*Precio</f>
        <v>0</v>
      </c>
      <c r="H79" s="45"/>
    </row>
    <row r="80" spans="2:8" ht="10.5" customHeight="1" thickBot="1">
      <c r="B80" s="27">
        <f>+B79+0.01</f>
        <v>11.04</v>
      </c>
      <c r="C80" s="9" t="s">
        <v>46</v>
      </c>
      <c r="D80" s="39">
        <v>1</v>
      </c>
      <c r="E80" s="32" t="s">
        <v>13</v>
      </c>
      <c r="F80" s="39"/>
      <c r="G80" s="50">
        <f>Cantidad*Precio</f>
        <v>0</v>
      </c>
      <c r="H80" s="45"/>
    </row>
    <row r="81" spans="2:8" ht="12.75" customHeight="1" thickBot="1">
      <c r="B81" s="13">
        <v>12</v>
      </c>
      <c r="C81" s="18" t="s">
        <v>4</v>
      </c>
      <c r="D81" s="14"/>
      <c r="E81" s="14"/>
      <c r="F81" s="14"/>
      <c r="G81" s="44">
        <f>SUBTOTAL(9,G82:G83)</f>
        <v>0</v>
      </c>
      <c r="H81" s="45"/>
    </row>
    <row r="82" spans="2:8" ht="10.5" customHeight="1">
      <c r="B82" s="27">
        <f>+B81+0.01</f>
        <v>12.01</v>
      </c>
      <c r="C82" s="9" t="s">
        <v>92</v>
      </c>
      <c r="D82" s="39">
        <v>70.81280000000001</v>
      </c>
      <c r="E82" s="32" t="s">
        <v>27</v>
      </c>
      <c r="F82" s="49"/>
      <c r="G82" s="50">
        <f>Cantidad*Precio</f>
        <v>0</v>
      </c>
      <c r="H82" s="45"/>
    </row>
    <row r="83" spans="2:8" ht="10.5" customHeight="1" thickBot="1">
      <c r="B83" s="27">
        <f>+B82+0.01</f>
        <v>12.02</v>
      </c>
      <c r="C83" s="9" t="s">
        <v>110</v>
      </c>
      <c r="D83" s="39">
        <v>1</v>
      </c>
      <c r="E83" s="32" t="s">
        <v>13</v>
      </c>
      <c r="F83" s="49"/>
      <c r="G83" s="50">
        <f>Cantidad*Precio</f>
        <v>0</v>
      </c>
      <c r="H83" s="45"/>
    </row>
    <row r="84" spans="2:8" ht="12.75" customHeight="1" thickBot="1">
      <c r="B84" s="13">
        <v>13</v>
      </c>
      <c r="C84" s="18" t="s">
        <v>60</v>
      </c>
      <c r="D84" s="14"/>
      <c r="E84" s="14"/>
      <c r="F84" s="14"/>
      <c r="G84" s="44">
        <f>SUBTOTAL(9,G85:G85)</f>
        <v>0</v>
      </c>
      <c r="H84" s="45"/>
    </row>
    <row r="85" spans="2:8" ht="10.5" customHeight="1" thickBot="1">
      <c r="B85" s="19">
        <f>+B84+0.01</f>
        <v>13.01</v>
      </c>
      <c r="C85" s="9" t="s">
        <v>93</v>
      </c>
      <c r="D85" s="39">
        <v>60.6864</v>
      </c>
      <c r="E85" s="32" t="s">
        <v>27</v>
      </c>
      <c r="F85" s="49"/>
      <c r="G85" s="50">
        <f>Cantidad*Precio</f>
        <v>0</v>
      </c>
      <c r="H85" s="45"/>
    </row>
    <row r="86" spans="2:8" ht="12.75" customHeight="1" thickBot="1">
      <c r="B86" s="13">
        <v>14</v>
      </c>
      <c r="C86" s="18" t="s">
        <v>61</v>
      </c>
      <c r="D86" s="14"/>
      <c r="E86" s="14"/>
      <c r="F86" s="14"/>
      <c r="G86" s="44">
        <f>SUBTOTAL(9,G87:G95)</f>
        <v>0</v>
      </c>
      <c r="H86" s="45"/>
    </row>
    <row r="87" spans="2:8" ht="10.5" customHeight="1">
      <c r="B87" s="19">
        <f>+B86+0.01</f>
        <v>14.01</v>
      </c>
      <c r="C87" s="9" t="s">
        <v>98</v>
      </c>
      <c r="D87" s="49">
        <v>1</v>
      </c>
      <c r="E87" s="32" t="s">
        <v>13</v>
      </c>
      <c r="F87" s="49"/>
      <c r="G87" s="50">
        <f aca="true" t="shared" si="6" ref="G87:G95">Cantidad*Precio</f>
        <v>0</v>
      </c>
      <c r="H87" s="45"/>
    </row>
    <row r="88" spans="2:8" ht="10.5" customHeight="1">
      <c r="B88" s="19">
        <f>+B87+0.01</f>
        <v>14.02</v>
      </c>
      <c r="C88" s="9" t="s">
        <v>99</v>
      </c>
      <c r="D88" s="49">
        <v>4</v>
      </c>
      <c r="E88" s="32" t="s">
        <v>13</v>
      </c>
      <c r="F88" s="49"/>
      <c r="G88" s="50">
        <f t="shared" si="6"/>
        <v>0</v>
      </c>
      <c r="H88" s="45"/>
    </row>
    <row r="89" spans="2:8" ht="10.5" customHeight="1">
      <c r="B89" s="19">
        <f aca="true" t="shared" si="7" ref="B89:B95">+B88+0.01</f>
        <v>14.03</v>
      </c>
      <c r="C89" s="9" t="s">
        <v>97</v>
      </c>
      <c r="D89" s="49">
        <v>1</v>
      </c>
      <c r="E89" s="32" t="s">
        <v>13</v>
      </c>
      <c r="F89" s="49"/>
      <c r="G89" s="50">
        <f t="shared" si="6"/>
        <v>0</v>
      </c>
      <c r="H89" s="45"/>
    </row>
    <row r="90" spans="2:9" ht="10.5" customHeight="1">
      <c r="B90" s="19">
        <f t="shared" si="7"/>
        <v>14.04</v>
      </c>
      <c r="C90" s="9" t="s">
        <v>111</v>
      </c>
      <c r="D90" s="49">
        <v>1</v>
      </c>
      <c r="E90" s="32" t="s">
        <v>13</v>
      </c>
      <c r="F90" s="49"/>
      <c r="G90" s="50">
        <f t="shared" si="6"/>
        <v>0</v>
      </c>
      <c r="H90" s="45"/>
      <c r="I90" s="9"/>
    </row>
    <row r="91" spans="2:8" ht="10.5" customHeight="1">
      <c r="B91" s="19">
        <f t="shared" si="7"/>
        <v>14.049999999999999</v>
      </c>
      <c r="C91" s="9" t="s">
        <v>113</v>
      </c>
      <c r="D91" s="49">
        <v>1</v>
      </c>
      <c r="E91" s="32" t="s">
        <v>13</v>
      </c>
      <c r="F91" s="49"/>
      <c r="G91" s="50">
        <f t="shared" si="6"/>
        <v>0</v>
      </c>
      <c r="H91" s="45"/>
    </row>
    <row r="92" spans="2:8" ht="10.5" customHeight="1">
      <c r="B92" s="19">
        <f t="shared" si="7"/>
        <v>14.059999999999999</v>
      </c>
      <c r="C92" s="9" t="s">
        <v>100</v>
      </c>
      <c r="D92" s="54">
        <v>5</v>
      </c>
      <c r="E92" s="32" t="s">
        <v>13</v>
      </c>
      <c r="F92" s="54"/>
      <c r="G92" s="50">
        <f t="shared" si="6"/>
        <v>0</v>
      </c>
      <c r="H92" s="45"/>
    </row>
    <row r="93" spans="2:8" ht="10.5" customHeight="1">
      <c r="B93" s="19">
        <f t="shared" si="7"/>
        <v>14.069999999999999</v>
      </c>
      <c r="C93" s="9" t="s">
        <v>101</v>
      </c>
      <c r="D93" s="54">
        <v>5</v>
      </c>
      <c r="E93" s="32" t="s">
        <v>13</v>
      </c>
      <c r="F93" s="54"/>
      <c r="G93" s="50">
        <f t="shared" si="6"/>
        <v>0</v>
      </c>
      <c r="H93" s="45"/>
    </row>
    <row r="94" spans="2:8" ht="10.5" customHeight="1">
      <c r="B94" s="19">
        <f t="shared" si="7"/>
        <v>14.079999999999998</v>
      </c>
      <c r="C94" s="9" t="s">
        <v>115</v>
      </c>
      <c r="D94" s="54">
        <v>38</v>
      </c>
      <c r="E94" s="32" t="s">
        <v>12</v>
      </c>
      <c r="F94" s="46"/>
      <c r="G94" s="50">
        <f t="shared" si="6"/>
        <v>0</v>
      </c>
      <c r="H94" s="45"/>
    </row>
    <row r="95" spans="2:8" ht="10.5" customHeight="1" thickBot="1">
      <c r="B95" s="19">
        <f t="shared" si="7"/>
        <v>14.089999999999998</v>
      </c>
      <c r="C95" s="9" t="s">
        <v>94</v>
      </c>
      <c r="D95" s="49">
        <v>1</v>
      </c>
      <c r="E95" s="32" t="s">
        <v>15</v>
      </c>
      <c r="F95" s="49"/>
      <c r="G95" s="50">
        <f t="shared" si="6"/>
        <v>0</v>
      </c>
      <c r="H95" s="45"/>
    </row>
    <row r="96" spans="2:8" ht="15" customHeight="1" thickBot="1">
      <c r="B96" s="56"/>
      <c r="C96" s="20" t="s">
        <v>19</v>
      </c>
      <c r="D96" s="57"/>
      <c r="E96" s="21"/>
      <c r="F96" s="57"/>
      <c r="G96" s="58">
        <f>SUBTOTAL(9,G5:G95)</f>
        <v>0</v>
      </c>
      <c r="H96" s="24"/>
    </row>
    <row r="97" spans="3:7" ht="10.5" customHeight="1">
      <c r="C97" s="9"/>
      <c r="D97" s="40"/>
      <c r="E97" s="9"/>
      <c r="F97" s="40"/>
      <c r="G97" s="10"/>
    </row>
    <row r="98" spans="3:7" ht="12.75" customHeight="1">
      <c r="C98" s="11" t="s">
        <v>16</v>
      </c>
      <c r="D98" s="40"/>
      <c r="E98" s="9"/>
      <c r="F98" s="40"/>
      <c r="G98" s="10"/>
    </row>
    <row r="99" spans="3:7" ht="10.5" customHeight="1">
      <c r="C99" s="12" t="s">
        <v>59</v>
      </c>
      <c r="D99" s="41">
        <v>0.1</v>
      </c>
      <c r="E99" s="8" t="s">
        <v>28</v>
      </c>
      <c r="F99" s="40">
        <f aca="true" t="shared" si="8" ref="F99:F105">D99*$G$96</f>
        <v>0</v>
      </c>
      <c r="G99" s="10"/>
    </row>
    <row r="100" spans="3:7" ht="10.5" customHeight="1">
      <c r="C100" s="12" t="s">
        <v>21</v>
      </c>
      <c r="D100" s="41">
        <v>0.025</v>
      </c>
      <c r="E100" s="8" t="s">
        <v>28</v>
      </c>
      <c r="F100" s="40">
        <f t="shared" si="8"/>
        <v>0</v>
      </c>
      <c r="G100" s="10"/>
    </row>
    <row r="101" spans="3:7" ht="10.5" customHeight="1">
      <c r="C101" s="9" t="s">
        <v>34</v>
      </c>
      <c r="D101" s="41">
        <v>0.05</v>
      </c>
      <c r="E101" s="8" t="s">
        <v>28</v>
      </c>
      <c r="F101" s="40">
        <f t="shared" si="8"/>
        <v>0</v>
      </c>
      <c r="G101" s="10"/>
    </row>
    <row r="102" spans="3:7" ht="10.5" customHeight="1">
      <c r="C102" s="9" t="s">
        <v>17</v>
      </c>
      <c r="D102" s="41">
        <v>0.0464</v>
      </c>
      <c r="E102" s="8" t="s">
        <v>28</v>
      </c>
      <c r="F102" s="40">
        <f t="shared" si="8"/>
        <v>0</v>
      </c>
      <c r="G102" s="10"/>
    </row>
    <row r="103" spans="3:7" ht="10.5" customHeight="1">
      <c r="C103" s="9" t="s">
        <v>51</v>
      </c>
      <c r="D103" s="41">
        <v>0.01</v>
      </c>
      <c r="E103" s="8" t="s">
        <v>28</v>
      </c>
      <c r="F103" s="40">
        <f t="shared" si="8"/>
        <v>0</v>
      </c>
      <c r="G103" s="10"/>
    </row>
    <row r="104" spans="3:7" ht="10.5" customHeight="1">
      <c r="C104" s="9" t="s">
        <v>45</v>
      </c>
      <c r="D104" s="41">
        <v>0.05</v>
      </c>
      <c r="E104" s="8" t="s">
        <v>28</v>
      </c>
      <c r="F104" s="40">
        <f t="shared" si="8"/>
        <v>0</v>
      </c>
      <c r="G104" s="10"/>
    </row>
    <row r="105" spans="3:7" ht="10.5" customHeight="1">
      <c r="C105" s="9" t="s">
        <v>52</v>
      </c>
      <c r="D105" s="41">
        <v>0.001</v>
      </c>
      <c r="E105" s="8" t="s">
        <v>28</v>
      </c>
      <c r="F105" s="40">
        <f t="shared" si="8"/>
        <v>0</v>
      </c>
      <c r="G105" s="10"/>
    </row>
    <row r="106" spans="3:7" ht="10.5" customHeight="1">
      <c r="C106" s="9" t="s">
        <v>64</v>
      </c>
      <c r="D106" s="43">
        <v>1</v>
      </c>
      <c r="E106" s="8" t="s">
        <v>65</v>
      </c>
      <c r="F106" s="40">
        <v>0</v>
      </c>
      <c r="G106" s="10"/>
    </row>
    <row r="107" spans="3:7" ht="10.5" customHeight="1" thickBot="1">
      <c r="C107" s="9" t="s">
        <v>53</v>
      </c>
      <c r="D107" s="41">
        <v>0.18</v>
      </c>
      <c r="E107" s="35">
        <f>F99</f>
        <v>0</v>
      </c>
      <c r="F107" s="39">
        <f>D107*E107</f>
        <v>0</v>
      </c>
      <c r="G107" s="10"/>
    </row>
    <row r="108" spans="2:8" ht="15" customHeight="1" thickBot="1">
      <c r="B108" s="56"/>
      <c r="C108" s="20" t="s">
        <v>35</v>
      </c>
      <c r="D108" s="57"/>
      <c r="E108" s="21"/>
      <c r="F108" s="57"/>
      <c r="G108" s="58">
        <f>SUM(F99:F107)+G96</f>
        <v>0</v>
      </c>
      <c r="H108" s="59"/>
    </row>
    <row r="109" spans="3:7" ht="10.5">
      <c r="C109" s="15"/>
      <c r="D109" s="60"/>
      <c r="E109" s="16"/>
      <c r="F109" s="60"/>
      <c r="G109" s="61"/>
    </row>
    <row r="110" spans="3:7" ht="10.5" customHeight="1">
      <c r="C110" s="9" t="s">
        <v>18</v>
      </c>
      <c r="D110" s="41">
        <v>0.05</v>
      </c>
      <c r="E110" s="8" t="s">
        <v>28</v>
      </c>
      <c r="F110" s="39">
        <f>D110*$G$96</f>
        <v>0</v>
      </c>
      <c r="G110" s="10"/>
    </row>
    <row r="111" spans="3:7" ht="11.25" thickBot="1">
      <c r="C111" s="15"/>
      <c r="D111" s="60"/>
      <c r="E111" s="16"/>
      <c r="F111" s="60"/>
      <c r="G111" s="61"/>
    </row>
    <row r="112" spans="2:8" ht="15" customHeight="1" thickBot="1">
      <c r="B112" s="17"/>
      <c r="C112" s="22" t="s">
        <v>20</v>
      </c>
      <c r="D112" s="62"/>
      <c r="E112" s="23"/>
      <c r="F112" s="62"/>
      <c r="G112" s="63">
        <f>+G108+F110</f>
        <v>0</v>
      </c>
      <c r="H112" s="59"/>
    </row>
    <row r="117" ht="10.5">
      <c r="F117" s="2"/>
    </row>
    <row r="118" ht="10.5">
      <c r="F118" s="2"/>
    </row>
    <row r="120" spans="4:5" ht="10.5">
      <c r="D120" s="30"/>
      <c r="E120" s="30"/>
    </row>
  </sheetData>
  <sheetProtection/>
  <autoFilter ref="B4:G97"/>
  <mergeCells count="2">
    <mergeCell ref="B1:G1"/>
    <mergeCell ref="F2:G2"/>
  </mergeCells>
  <printOptions/>
  <pageMargins left="0.47" right="0.52" top="0.53" bottom="0.73" header="0.5" footer="0.5"/>
  <pageSetup fitToHeight="0" horizontalDpi="600" verticalDpi="600" orientation="portrait" scale="93" r:id="rId1"/>
  <headerFooter alignWithMargins="0">
    <oddFooter>&amp;C&amp;8Página &amp;P de &amp;N</oddFooter>
  </headerFooter>
  <rowBreaks count="1" manualBreakCount="1">
    <brk id="62" min="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B1:O122"/>
  <sheetViews>
    <sheetView showGridLines="0" view="pageBreakPreview" zoomScale="110" zoomScaleNormal="130" zoomScaleSheetLayoutView="110" zoomScalePageLayoutView="0" workbookViewId="0" topLeftCell="A31">
      <selection activeCell="C42" sqref="C42:C43"/>
    </sheetView>
  </sheetViews>
  <sheetFormatPr defaultColWidth="9.140625" defaultRowHeight="12.75"/>
  <cols>
    <col min="1" max="2" width="6.28125" style="1" customWidth="1"/>
    <col min="3" max="3" width="48.28125" style="1" bestFit="1" customWidth="1"/>
    <col min="4" max="4" width="11.140625" style="1" customWidth="1"/>
    <col min="5" max="5" width="10.7109375" style="1" customWidth="1"/>
    <col min="6" max="6" width="12.7109375" style="1" customWidth="1"/>
    <col min="7" max="7" width="16.57421875" style="1" customWidth="1"/>
    <col min="8" max="8" width="11.8515625" style="1" customWidth="1"/>
    <col min="9" max="9" width="9.140625" style="1" customWidth="1"/>
    <col min="10" max="10" width="14.00390625" style="1" bestFit="1" customWidth="1"/>
    <col min="11" max="16384" width="9.140625" style="1" customWidth="1"/>
  </cols>
  <sheetData>
    <row r="1" spans="2:7" ht="42" customHeight="1">
      <c r="B1" s="67" t="s">
        <v>122</v>
      </c>
      <c r="C1" s="67"/>
      <c r="D1" s="67"/>
      <c r="E1" s="67"/>
      <c r="F1" s="67"/>
      <c r="G1" s="67"/>
    </row>
    <row r="2" spans="3:14" ht="11.25" customHeight="1">
      <c r="C2" s="3"/>
      <c r="D2" s="25"/>
      <c r="E2" s="4"/>
      <c r="F2" s="68"/>
      <c r="G2" s="68"/>
      <c r="J2" s="24"/>
      <c r="K2" s="24"/>
      <c r="N2" s="24"/>
    </row>
    <row r="3" spans="10:15" ht="11.25" thickBot="1">
      <c r="J3" s="24"/>
      <c r="K3" s="24"/>
      <c r="N3" s="24"/>
      <c r="O3" s="24"/>
    </row>
    <row r="4" spans="2:11" ht="13.5" customHeight="1" thickBot="1">
      <c r="B4" s="5"/>
      <c r="C4" s="6" t="s">
        <v>9</v>
      </c>
      <c r="D4" s="6" t="s">
        <v>10</v>
      </c>
      <c r="E4" s="6" t="s">
        <v>11</v>
      </c>
      <c r="F4" s="6" t="s">
        <v>31</v>
      </c>
      <c r="G4" s="7" t="s">
        <v>22</v>
      </c>
      <c r="J4" s="24"/>
      <c r="K4" s="24"/>
    </row>
    <row r="5" spans="2:8" ht="12.75" customHeight="1" thickBot="1">
      <c r="B5" s="13">
        <v>1</v>
      </c>
      <c r="C5" s="18" t="s">
        <v>0</v>
      </c>
      <c r="D5" s="14"/>
      <c r="E5" s="14"/>
      <c r="F5" s="14"/>
      <c r="G5" s="44">
        <f>SUBTOTAL(9,G6:G10)</f>
        <v>0</v>
      </c>
      <c r="H5" s="45"/>
    </row>
    <row r="6" spans="2:8" ht="10.5" customHeight="1">
      <c r="B6" s="28">
        <f>+B5+0.01</f>
        <v>1.01</v>
      </c>
      <c r="C6" s="29" t="s">
        <v>96</v>
      </c>
      <c r="D6" s="46">
        <v>1</v>
      </c>
      <c r="E6" s="31" t="s">
        <v>15</v>
      </c>
      <c r="F6" s="46"/>
      <c r="G6" s="47">
        <f>Cantidad*Precio</f>
        <v>0</v>
      </c>
      <c r="H6" s="45"/>
    </row>
    <row r="7" spans="2:8" ht="10.5" customHeight="1">
      <c r="B7" s="28">
        <f>+B6+0.01</f>
        <v>1.02</v>
      </c>
      <c r="C7" s="29" t="s">
        <v>66</v>
      </c>
      <c r="D7" s="46">
        <v>63</v>
      </c>
      <c r="E7" s="31" t="s">
        <v>29</v>
      </c>
      <c r="F7" s="46"/>
      <c r="G7" s="47">
        <f>Cantidad*Precio</f>
        <v>0</v>
      </c>
      <c r="H7" s="45"/>
    </row>
    <row r="8" spans="2:8" ht="10.5" customHeight="1">
      <c r="B8" s="28">
        <f>+B7+0.01</f>
        <v>1.03</v>
      </c>
      <c r="C8" s="29" t="s">
        <v>44</v>
      </c>
      <c r="D8" s="46">
        <v>63</v>
      </c>
      <c r="E8" s="31" t="s">
        <v>29</v>
      </c>
      <c r="F8" s="46"/>
      <c r="G8" s="47">
        <f>Cantidad*Precio</f>
        <v>0</v>
      </c>
      <c r="H8" s="45"/>
    </row>
    <row r="9" spans="2:8" ht="10.5" customHeight="1">
      <c r="B9" s="28">
        <f>+B8+0.01</f>
        <v>1.04</v>
      </c>
      <c r="C9" s="29" t="s">
        <v>37</v>
      </c>
      <c r="D9" s="46">
        <v>128</v>
      </c>
      <c r="E9" s="31" t="s">
        <v>29</v>
      </c>
      <c r="F9" s="46"/>
      <c r="G9" s="47">
        <f>Cantidad*Precio</f>
        <v>0</v>
      </c>
      <c r="H9" s="45"/>
    </row>
    <row r="10" spans="2:8" ht="10.5" customHeight="1" thickBot="1">
      <c r="B10" s="28">
        <f>+B9+0.01</f>
        <v>1.05</v>
      </c>
      <c r="C10" s="29" t="s">
        <v>47</v>
      </c>
      <c r="D10" s="46">
        <v>1</v>
      </c>
      <c r="E10" s="31" t="s">
        <v>15</v>
      </c>
      <c r="F10" s="46"/>
      <c r="G10" s="47">
        <f>Cantidad*Precio</f>
        <v>0</v>
      </c>
      <c r="H10" s="45"/>
    </row>
    <row r="11" spans="2:8" ht="12.75" customHeight="1" thickBot="1">
      <c r="B11" s="13">
        <v>2</v>
      </c>
      <c r="C11" s="18" t="s">
        <v>1</v>
      </c>
      <c r="D11" s="14"/>
      <c r="E11" s="14"/>
      <c r="F11" s="14"/>
      <c r="G11" s="44">
        <f>SUBTOTAL(9,G12:G15)</f>
        <v>0</v>
      </c>
      <c r="H11" s="45"/>
    </row>
    <row r="12" spans="2:8" ht="10.5" customHeight="1">
      <c r="B12" s="28">
        <f>+B11+0.01</f>
        <v>2.01</v>
      </c>
      <c r="C12" s="29" t="s">
        <v>36</v>
      </c>
      <c r="D12" s="46">
        <v>28</v>
      </c>
      <c r="E12" s="31" t="s">
        <v>30</v>
      </c>
      <c r="F12" s="48"/>
      <c r="G12" s="47">
        <f>Cantidad*Precio</f>
        <v>0</v>
      </c>
      <c r="H12" s="45"/>
    </row>
    <row r="13" spans="2:8" ht="10.5" customHeight="1">
      <c r="B13" s="28">
        <f>+B12+0.01</f>
        <v>2.0199999999999996</v>
      </c>
      <c r="C13" s="29" t="s">
        <v>67</v>
      </c>
      <c r="D13" s="46">
        <v>6.16</v>
      </c>
      <c r="E13" s="31" t="s">
        <v>30</v>
      </c>
      <c r="F13" s="48"/>
      <c r="G13" s="47">
        <f>Cantidad*Precio</f>
        <v>0</v>
      </c>
      <c r="H13" s="45"/>
    </row>
    <row r="14" spans="2:8" ht="10.5" customHeight="1">
      <c r="B14" s="28">
        <f>+B13+0.01</f>
        <v>2.0299999999999994</v>
      </c>
      <c r="C14" s="29" t="s">
        <v>68</v>
      </c>
      <c r="D14" s="46">
        <v>12.6</v>
      </c>
      <c r="E14" s="31" t="s">
        <v>30</v>
      </c>
      <c r="F14" s="48"/>
      <c r="G14" s="47">
        <f>Cantidad*Precio</f>
        <v>0</v>
      </c>
      <c r="H14" s="45"/>
    </row>
    <row r="15" spans="2:8" ht="10.5" customHeight="1" thickBot="1">
      <c r="B15" s="28">
        <f>+B14+0.01</f>
        <v>2.039999999999999</v>
      </c>
      <c r="C15" s="29" t="s">
        <v>69</v>
      </c>
      <c r="D15" s="46">
        <v>37.3</v>
      </c>
      <c r="E15" s="31" t="s">
        <v>30</v>
      </c>
      <c r="F15" s="46"/>
      <c r="G15" s="47">
        <f>Cantidad*Precio</f>
        <v>0</v>
      </c>
      <c r="H15" s="45"/>
    </row>
    <row r="16" spans="2:8" ht="12" customHeight="1" thickBot="1">
      <c r="B16" s="13">
        <v>3</v>
      </c>
      <c r="C16" s="18" t="s">
        <v>54</v>
      </c>
      <c r="D16" s="14"/>
      <c r="E16" s="14"/>
      <c r="F16" s="14"/>
      <c r="G16" s="44">
        <f>SUBTOTAL(9,G17:G25)</f>
        <v>0</v>
      </c>
      <c r="H16" s="45"/>
    </row>
    <row r="17" spans="2:8" ht="10.5" customHeight="1">
      <c r="B17" s="28">
        <f aca="true" t="shared" si="0" ref="B17:B25">+B16+0.01</f>
        <v>3.01</v>
      </c>
      <c r="C17" s="29" t="s">
        <v>104</v>
      </c>
      <c r="D17" s="46">
        <v>3.3</v>
      </c>
      <c r="E17" s="31" t="s">
        <v>30</v>
      </c>
      <c r="F17" s="48"/>
      <c r="G17" s="47">
        <f aca="true" t="shared" si="1" ref="G17:G25">Cantidad*Precio</f>
        <v>0</v>
      </c>
      <c r="H17" s="45"/>
    </row>
    <row r="18" spans="2:8" ht="10.5" customHeight="1">
      <c r="B18" s="28">
        <f t="shared" si="0"/>
        <v>3.0199999999999996</v>
      </c>
      <c r="C18" s="29" t="s">
        <v>106</v>
      </c>
      <c r="D18" s="46">
        <v>0.3</v>
      </c>
      <c r="E18" s="31" t="s">
        <v>30</v>
      </c>
      <c r="F18" s="46"/>
      <c r="G18" s="47">
        <f t="shared" si="1"/>
        <v>0</v>
      </c>
      <c r="H18" s="45"/>
    </row>
    <row r="19" spans="2:8" ht="10.5" customHeight="1">
      <c r="B19" s="28">
        <f t="shared" si="0"/>
        <v>3.0299999999999994</v>
      </c>
      <c r="C19" s="29" t="s">
        <v>102</v>
      </c>
      <c r="D19" s="46">
        <v>0.897</v>
      </c>
      <c r="E19" s="31" t="s">
        <v>30</v>
      </c>
      <c r="F19" s="46"/>
      <c r="G19" s="47">
        <f t="shared" si="1"/>
        <v>0</v>
      </c>
      <c r="H19" s="45"/>
    </row>
    <row r="20" spans="2:8" ht="10.5" customHeight="1">
      <c r="B20" s="28">
        <f t="shared" si="0"/>
        <v>3.039999999999999</v>
      </c>
      <c r="C20" s="29" t="s">
        <v>103</v>
      </c>
      <c r="D20" s="46">
        <v>3.1395</v>
      </c>
      <c r="E20" s="31" t="s">
        <v>30</v>
      </c>
      <c r="F20" s="46"/>
      <c r="G20" s="47">
        <f t="shared" si="1"/>
        <v>0</v>
      </c>
      <c r="H20" s="45"/>
    </row>
    <row r="21" spans="2:11" ht="10.5" customHeight="1">
      <c r="B21" s="28">
        <f t="shared" si="0"/>
        <v>3.049999999999999</v>
      </c>
      <c r="C21" s="29" t="s">
        <v>70</v>
      </c>
      <c r="D21" s="46">
        <v>31.3</v>
      </c>
      <c r="E21" s="31" t="s">
        <v>29</v>
      </c>
      <c r="F21" s="46"/>
      <c r="G21" s="47">
        <f t="shared" si="1"/>
        <v>0</v>
      </c>
      <c r="H21" s="45"/>
      <c r="K21" s="2"/>
    </row>
    <row r="22" spans="2:11" ht="10.5" customHeight="1">
      <c r="B22" s="28">
        <f t="shared" si="0"/>
        <v>3.0599999999999987</v>
      </c>
      <c r="C22" s="29" t="s">
        <v>71</v>
      </c>
      <c r="D22" s="46">
        <v>1.71</v>
      </c>
      <c r="E22" s="31" t="s">
        <v>30</v>
      </c>
      <c r="F22" s="46"/>
      <c r="G22" s="47">
        <f>Cantidad*Precio</f>
        <v>0</v>
      </c>
      <c r="K22" s="2"/>
    </row>
    <row r="23" spans="2:11" ht="10.5" customHeight="1">
      <c r="B23" s="28">
        <f t="shared" si="0"/>
        <v>3.0699999999999985</v>
      </c>
      <c r="C23" s="29" t="s">
        <v>95</v>
      </c>
      <c r="D23" s="46">
        <v>3.9</v>
      </c>
      <c r="E23" s="31" t="s">
        <v>30</v>
      </c>
      <c r="F23" s="46"/>
      <c r="G23" s="47">
        <f t="shared" si="1"/>
        <v>0</v>
      </c>
      <c r="H23" s="45"/>
      <c r="K23" s="2"/>
    </row>
    <row r="24" spans="2:11" ht="10.5" customHeight="1">
      <c r="B24" s="28">
        <f t="shared" si="0"/>
        <v>3.0799999999999983</v>
      </c>
      <c r="C24" s="29" t="s">
        <v>72</v>
      </c>
      <c r="D24" s="46">
        <f>45+5</f>
        <v>50</v>
      </c>
      <c r="E24" s="31" t="s">
        <v>29</v>
      </c>
      <c r="F24" s="46"/>
      <c r="G24" s="47">
        <f t="shared" si="1"/>
        <v>0</v>
      </c>
      <c r="H24" s="45"/>
      <c r="K24" s="2"/>
    </row>
    <row r="25" spans="2:8" ht="10.5" customHeight="1" thickBot="1">
      <c r="B25" s="28">
        <f t="shared" si="0"/>
        <v>3.089999999999998</v>
      </c>
      <c r="C25" s="29" t="s">
        <v>105</v>
      </c>
      <c r="D25" s="46">
        <v>2.8899999999999997</v>
      </c>
      <c r="E25" s="31" t="s">
        <v>29</v>
      </c>
      <c r="F25" s="46"/>
      <c r="G25" s="47">
        <f t="shared" si="1"/>
        <v>0</v>
      </c>
      <c r="H25" s="45"/>
    </row>
    <row r="26" spans="2:8" ht="12.75" customHeight="1" thickBot="1">
      <c r="B26" s="13">
        <v>4</v>
      </c>
      <c r="C26" s="18" t="s">
        <v>55</v>
      </c>
      <c r="D26" s="14"/>
      <c r="E26" s="14"/>
      <c r="F26" s="14"/>
      <c r="G26" s="44">
        <f>SUBTOTAL(9,G27:G29)</f>
        <v>0</v>
      </c>
      <c r="H26" s="45"/>
    </row>
    <row r="27" spans="2:8" ht="10.5" customHeight="1">
      <c r="B27" s="27">
        <f>+B26+0.01</f>
        <v>4.01</v>
      </c>
      <c r="C27" s="9" t="s">
        <v>40</v>
      </c>
      <c r="D27" s="39">
        <v>37.375</v>
      </c>
      <c r="E27" s="32" t="s">
        <v>29</v>
      </c>
      <c r="F27" s="49"/>
      <c r="G27" s="50">
        <f>Cantidad*Precio</f>
        <v>0</v>
      </c>
      <c r="H27" s="2"/>
    </row>
    <row r="28" spans="2:8" ht="10.5" customHeight="1">
      <c r="B28" s="27">
        <f>+B27+0.01</f>
        <v>4.02</v>
      </c>
      <c r="C28" s="9" t="s">
        <v>73</v>
      </c>
      <c r="D28" s="39">
        <v>53.29</v>
      </c>
      <c r="E28" s="32" t="s">
        <v>29</v>
      </c>
      <c r="F28" s="49"/>
      <c r="G28" s="50">
        <f>Cantidad*Precio</f>
        <v>0</v>
      </c>
      <c r="H28" s="2"/>
    </row>
    <row r="29" spans="2:8" ht="10.5" customHeight="1" thickBot="1">
      <c r="B29" s="27">
        <f>+B28+0.01</f>
        <v>4.029999999999999</v>
      </c>
      <c r="C29" s="9" t="s">
        <v>108</v>
      </c>
      <c r="D29" s="39">
        <v>10.28</v>
      </c>
      <c r="E29" s="32" t="s">
        <v>29</v>
      </c>
      <c r="F29" s="49"/>
      <c r="G29" s="50">
        <f>Cantidad*Precio</f>
        <v>0</v>
      </c>
      <c r="H29" s="45"/>
    </row>
    <row r="30" spans="2:10" ht="12.75" customHeight="1" thickBot="1">
      <c r="B30" s="13">
        <v>5</v>
      </c>
      <c r="C30" s="18" t="s">
        <v>23</v>
      </c>
      <c r="D30" s="14"/>
      <c r="E30" s="14"/>
      <c r="F30" s="14"/>
      <c r="G30" s="44">
        <f>SUBTOTAL(9,G31:G35)</f>
        <v>0</v>
      </c>
      <c r="H30" s="45"/>
      <c r="J30" s="2"/>
    </row>
    <row r="31" spans="2:10" ht="10.5" customHeight="1">
      <c r="B31" s="27">
        <f>+B30+0.01</f>
        <v>5.01</v>
      </c>
      <c r="C31" s="9" t="s">
        <v>14</v>
      </c>
      <c r="D31" s="39">
        <v>217.06550000000001</v>
      </c>
      <c r="E31" s="32" t="s">
        <v>29</v>
      </c>
      <c r="F31" s="49"/>
      <c r="G31" s="50">
        <f>Cantidad*Precio</f>
        <v>0</v>
      </c>
      <c r="H31" s="45"/>
      <c r="J31" s="2"/>
    </row>
    <row r="32" spans="2:8" ht="10.5" customHeight="1">
      <c r="B32" s="27">
        <f>+B31+0.01</f>
        <v>5.02</v>
      </c>
      <c r="C32" s="9" t="s">
        <v>74</v>
      </c>
      <c r="D32" s="39">
        <v>35.74</v>
      </c>
      <c r="E32" s="32" t="s">
        <v>29</v>
      </c>
      <c r="F32" s="49"/>
      <c r="G32" s="50">
        <f>Cantidad*Precio</f>
        <v>0</v>
      </c>
      <c r="H32" s="45"/>
    </row>
    <row r="33" spans="2:10" ht="10.5" customHeight="1">
      <c r="B33" s="27">
        <f>+B32+0.01</f>
        <v>5.029999999999999</v>
      </c>
      <c r="C33" s="9" t="s">
        <v>75</v>
      </c>
      <c r="D33" s="39">
        <v>146.13750000000002</v>
      </c>
      <c r="E33" s="32" t="s">
        <v>29</v>
      </c>
      <c r="F33" s="49"/>
      <c r="G33" s="50">
        <f>Cantidad*Precio</f>
        <v>0</v>
      </c>
      <c r="H33" s="45"/>
      <c r="J33" s="2"/>
    </row>
    <row r="34" spans="2:8" ht="10.5" customHeight="1">
      <c r="B34" s="27">
        <f>+B33+0.01</f>
        <v>5.039999999999999</v>
      </c>
      <c r="C34" s="9" t="s">
        <v>38</v>
      </c>
      <c r="D34" s="39">
        <v>26.863000000000003</v>
      </c>
      <c r="E34" s="32" t="s">
        <v>29</v>
      </c>
      <c r="F34" s="49"/>
      <c r="G34" s="50">
        <f>Cantidad*Precio</f>
        <v>0</v>
      </c>
      <c r="H34" s="45"/>
    </row>
    <row r="35" spans="2:8" ht="10.5" customHeight="1" thickBot="1">
      <c r="B35" s="27">
        <f>+B34+0.01</f>
        <v>5.049999999999999</v>
      </c>
      <c r="C35" s="9" t="s">
        <v>2</v>
      </c>
      <c r="D35" s="39">
        <v>177.8</v>
      </c>
      <c r="E35" s="32" t="s">
        <v>12</v>
      </c>
      <c r="F35" s="49"/>
      <c r="G35" s="50">
        <f>Cantidad*Precio</f>
        <v>0</v>
      </c>
      <c r="H35" s="45"/>
    </row>
    <row r="36" spans="2:8" ht="12.75" customHeight="1" thickBot="1">
      <c r="B36" s="13">
        <v>6</v>
      </c>
      <c r="C36" s="18" t="s">
        <v>56</v>
      </c>
      <c r="D36" s="14"/>
      <c r="E36" s="14"/>
      <c r="F36" s="14"/>
      <c r="G36" s="44">
        <f>SUBTOTAL(9,G37:G40)</f>
        <v>0</v>
      </c>
      <c r="H36" s="45"/>
    </row>
    <row r="37" spans="2:8" ht="10.5" customHeight="1">
      <c r="B37" s="27">
        <f>+B36+0.01</f>
        <v>6.01</v>
      </c>
      <c r="C37" s="9" t="s">
        <v>76</v>
      </c>
      <c r="D37" s="39">
        <v>37</v>
      </c>
      <c r="E37" s="32" t="s">
        <v>29</v>
      </c>
      <c r="F37" s="49"/>
      <c r="G37" s="50">
        <f>Cantidad*Precio</f>
        <v>0</v>
      </c>
      <c r="H37" s="45"/>
    </row>
    <row r="38" spans="2:8" ht="10.5" customHeight="1">
      <c r="B38" s="27">
        <f>+B37+0.01</f>
        <v>6.02</v>
      </c>
      <c r="C38" s="9" t="s">
        <v>57</v>
      </c>
      <c r="D38" s="39">
        <v>53</v>
      </c>
      <c r="E38" s="32" t="s">
        <v>29</v>
      </c>
      <c r="F38" s="49"/>
      <c r="G38" s="50">
        <f>Cantidad*Precio</f>
        <v>0</v>
      </c>
      <c r="H38" s="45"/>
    </row>
    <row r="39" spans="2:8" ht="10.5" customHeight="1">
      <c r="B39" s="27">
        <f>+B38+0.01</f>
        <v>6.029999999999999</v>
      </c>
      <c r="C39" s="9" t="s">
        <v>24</v>
      </c>
      <c r="D39" s="39">
        <v>25.1</v>
      </c>
      <c r="E39" s="32" t="s">
        <v>12</v>
      </c>
      <c r="F39" s="49"/>
      <c r="G39" s="50">
        <f>Cantidad*Precio</f>
        <v>0</v>
      </c>
      <c r="H39" s="45"/>
    </row>
    <row r="40" spans="2:8" ht="10.5" customHeight="1" thickBot="1">
      <c r="B40" s="27">
        <f>+B39+0.01</f>
        <v>6.039999999999999</v>
      </c>
      <c r="C40" s="9" t="s">
        <v>48</v>
      </c>
      <c r="D40" s="39">
        <v>25.700000000000003</v>
      </c>
      <c r="E40" s="32" t="s">
        <v>12</v>
      </c>
      <c r="F40" s="49"/>
      <c r="G40" s="50">
        <f>Cantidad*Precio</f>
        <v>0</v>
      </c>
      <c r="H40" s="45"/>
    </row>
    <row r="41" spans="2:10" ht="12.75" customHeight="1" thickBot="1">
      <c r="B41" s="13">
        <v>7</v>
      </c>
      <c r="C41" s="18" t="s">
        <v>23</v>
      </c>
      <c r="D41" s="14"/>
      <c r="E41" s="14"/>
      <c r="F41" s="14"/>
      <c r="G41" s="44">
        <f>SUBTOTAL(9,G42:G45)</f>
        <v>0</v>
      </c>
      <c r="H41" s="45"/>
      <c r="J41" s="2"/>
    </row>
    <row r="42" spans="2:8" ht="10.5" customHeight="1">
      <c r="B42" s="27">
        <f>+B41+0.01</f>
        <v>7.01</v>
      </c>
      <c r="C42" s="9" t="s">
        <v>126</v>
      </c>
      <c r="D42" s="39">
        <v>31.3</v>
      </c>
      <c r="E42" s="32" t="s">
        <v>29</v>
      </c>
      <c r="F42" s="49"/>
      <c r="G42" s="50">
        <f>Cantidad*Precio</f>
        <v>0</v>
      </c>
      <c r="H42" s="45"/>
    </row>
    <row r="43" spans="2:8" ht="10.5" customHeight="1">
      <c r="B43" s="27">
        <f>+B42+0.01</f>
        <v>7.02</v>
      </c>
      <c r="C43" s="9" t="s">
        <v>127</v>
      </c>
      <c r="D43" s="39">
        <v>25.6</v>
      </c>
      <c r="E43" s="32" t="s">
        <v>12</v>
      </c>
      <c r="F43" s="49"/>
      <c r="G43" s="50">
        <f>Cantidad*Precio</f>
        <v>0</v>
      </c>
      <c r="H43" s="45"/>
    </row>
    <row r="44" spans="2:8" ht="10.5" customHeight="1">
      <c r="B44" s="27">
        <f>+B43+0.01</f>
        <v>7.029999999999999</v>
      </c>
      <c r="C44" s="9" t="s">
        <v>77</v>
      </c>
      <c r="D44" s="39">
        <v>31.3</v>
      </c>
      <c r="E44" s="32" t="s">
        <v>29</v>
      </c>
      <c r="F44" s="49"/>
      <c r="G44" s="50">
        <f>Cantidad*Precio</f>
        <v>0</v>
      </c>
      <c r="H44" s="45"/>
    </row>
    <row r="45" spans="2:8" ht="10.5" customHeight="1" thickBot="1">
      <c r="B45" s="27">
        <f>+B44+0.01</f>
        <v>7.039999999999999</v>
      </c>
      <c r="C45" s="9" t="s">
        <v>33</v>
      </c>
      <c r="D45" s="39">
        <v>8.325</v>
      </c>
      <c r="E45" s="32" t="s">
        <v>29</v>
      </c>
      <c r="F45" s="49"/>
      <c r="G45" s="50">
        <f>Cantidad*Precio</f>
        <v>0</v>
      </c>
      <c r="H45" s="45"/>
    </row>
    <row r="46" spans="2:8" ht="12.75" customHeight="1" thickBot="1">
      <c r="B46" s="13">
        <v>8</v>
      </c>
      <c r="C46" s="18" t="s">
        <v>32</v>
      </c>
      <c r="D46" s="14"/>
      <c r="E46" s="14"/>
      <c r="F46" s="14"/>
      <c r="G46" s="44">
        <f>SUBTOTAL(9,G47:G50)</f>
        <v>0</v>
      </c>
      <c r="H46" s="45"/>
    </row>
    <row r="47" spans="2:8" ht="12.75" customHeight="1">
      <c r="B47" s="27">
        <f>B46+0.01</f>
        <v>8.01</v>
      </c>
      <c r="C47" s="9" t="s">
        <v>50</v>
      </c>
      <c r="D47" s="39">
        <v>208.74050000000003</v>
      </c>
      <c r="E47" s="32" t="s">
        <v>29</v>
      </c>
      <c r="F47" s="49"/>
      <c r="G47" s="50">
        <f>Cantidad*Precio</f>
        <v>0</v>
      </c>
      <c r="H47" s="45"/>
    </row>
    <row r="48" spans="2:9" ht="10.5" customHeight="1">
      <c r="B48" s="27">
        <f>+B47+0.01</f>
        <v>8.02</v>
      </c>
      <c r="C48" s="9" t="s">
        <v>78</v>
      </c>
      <c r="D48" s="39">
        <v>96.2475</v>
      </c>
      <c r="E48" s="32" t="s">
        <v>29</v>
      </c>
      <c r="F48" s="49"/>
      <c r="G48" s="50">
        <f>Cantidad*Precio</f>
        <v>0</v>
      </c>
      <c r="H48" s="45"/>
      <c r="I48" s="2"/>
    </row>
    <row r="49" spans="2:8" ht="10.5" customHeight="1">
      <c r="B49" s="27">
        <f>+B48+0.01</f>
        <v>8.03</v>
      </c>
      <c r="C49" s="9" t="s">
        <v>79</v>
      </c>
      <c r="D49" s="39">
        <v>76.75300000000001</v>
      </c>
      <c r="E49" s="32" t="s">
        <v>29</v>
      </c>
      <c r="F49" s="49"/>
      <c r="G49" s="50">
        <f>Cantidad*Precio</f>
        <v>0</v>
      </c>
      <c r="H49" s="45"/>
    </row>
    <row r="50" spans="2:8" ht="10.5" customHeight="1" thickBot="1">
      <c r="B50" s="27">
        <f>+B49+0.01</f>
        <v>8.04</v>
      </c>
      <c r="C50" s="9" t="s">
        <v>80</v>
      </c>
      <c r="D50" s="39">
        <v>35.74</v>
      </c>
      <c r="E50" s="32" t="s">
        <v>29</v>
      </c>
      <c r="F50" s="49"/>
      <c r="G50" s="50">
        <f>Cantidad*Precio</f>
        <v>0</v>
      </c>
      <c r="H50" s="45"/>
    </row>
    <row r="51" spans="2:8" ht="12.75" customHeight="1" thickBot="1">
      <c r="B51" s="13">
        <v>9</v>
      </c>
      <c r="C51" s="18" t="s">
        <v>58</v>
      </c>
      <c r="D51" s="14"/>
      <c r="E51" s="14"/>
      <c r="F51" s="14"/>
      <c r="G51" s="44">
        <f>SUBTOTAL(9,G52:G62)</f>
        <v>0</v>
      </c>
      <c r="H51" s="45"/>
    </row>
    <row r="52" spans="2:8" ht="10.5" customHeight="1">
      <c r="B52" s="26">
        <f aca="true" t="shared" si="2" ref="B52:B62">+B51+0.01</f>
        <v>9.01</v>
      </c>
      <c r="C52" s="9" t="s">
        <v>5</v>
      </c>
      <c r="D52" s="39">
        <v>1</v>
      </c>
      <c r="E52" s="32" t="s">
        <v>13</v>
      </c>
      <c r="F52" s="49"/>
      <c r="G52" s="50">
        <f aca="true" t="shared" si="3" ref="G52:G62">Cantidad*Precio</f>
        <v>0</v>
      </c>
      <c r="H52" s="45"/>
    </row>
    <row r="53" spans="2:8" ht="10.5" customHeight="1">
      <c r="B53" s="26">
        <f t="shared" si="2"/>
        <v>9.02</v>
      </c>
      <c r="C53" s="9" t="s">
        <v>6</v>
      </c>
      <c r="D53" s="39">
        <v>1</v>
      </c>
      <c r="E53" s="32" t="s">
        <v>13</v>
      </c>
      <c r="F53" s="49"/>
      <c r="G53" s="50">
        <f t="shared" si="3"/>
        <v>0</v>
      </c>
      <c r="H53" s="45"/>
    </row>
    <row r="54" spans="2:8" ht="10.5" customHeight="1">
      <c r="B54" s="26">
        <f t="shared" si="2"/>
        <v>9.03</v>
      </c>
      <c r="C54" s="9" t="s">
        <v>81</v>
      </c>
      <c r="D54" s="39">
        <v>2</v>
      </c>
      <c r="E54" s="32" t="s">
        <v>13</v>
      </c>
      <c r="F54" s="49"/>
      <c r="G54" s="50">
        <f t="shared" si="3"/>
        <v>0</v>
      </c>
      <c r="H54" s="45"/>
    </row>
    <row r="55" spans="2:8" ht="10.5" customHeight="1">
      <c r="B55" s="26">
        <f t="shared" si="2"/>
        <v>9.04</v>
      </c>
      <c r="C55" s="9" t="s">
        <v>82</v>
      </c>
      <c r="D55" s="39">
        <v>5.6</v>
      </c>
      <c r="E55" s="32" t="s">
        <v>12</v>
      </c>
      <c r="F55" s="49"/>
      <c r="G55" s="50">
        <f t="shared" si="3"/>
        <v>0</v>
      </c>
      <c r="H55" s="45"/>
    </row>
    <row r="56" spans="2:8" ht="10.5" customHeight="1">
      <c r="B56" s="26">
        <f t="shared" si="2"/>
        <v>9.049999999999999</v>
      </c>
      <c r="C56" s="9" t="s">
        <v>83</v>
      </c>
      <c r="D56" s="39">
        <v>1</v>
      </c>
      <c r="E56" s="32" t="s">
        <v>15</v>
      </c>
      <c r="F56" s="49"/>
      <c r="G56" s="50">
        <f t="shared" si="3"/>
        <v>0</v>
      </c>
      <c r="H56" s="45"/>
    </row>
    <row r="57" spans="2:8" ht="10.5" customHeight="1">
      <c r="B57" s="26">
        <f t="shared" si="2"/>
        <v>9.059999999999999</v>
      </c>
      <c r="C57" s="9" t="s">
        <v>39</v>
      </c>
      <c r="D57" s="39">
        <v>2.8</v>
      </c>
      <c r="E57" s="32" t="s">
        <v>12</v>
      </c>
      <c r="F57" s="49"/>
      <c r="G57" s="50">
        <f t="shared" si="3"/>
        <v>0</v>
      </c>
      <c r="H57" s="45"/>
    </row>
    <row r="58" spans="2:8" ht="10.5" customHeight="1">
      <c r="B58" s="26">
        <f t="shared" si="2"/>
        <v>9.069999999999999</v>
      </c>
      <c r="C58" s="9" t="s">
        <v>43</v>
      </c>
      <c r="D58" s="39">
        <v>1</v>
      </c>
      <c r="E58" s="32" t="s">
        <v>15</v>
      </c>
      <c r="F58" s="49"/>
      <c r="G58" s="50">
        <f t="shared" si="3"/>
        <v>0</v>
      </c>
      <c r="H58" s="45"/>
    </row>
    <row r="59" spans="2:8" ht="10.5" customHeight="1">
      <c r="B59" s="26">
        <f t="shared" si="2"/>
        <v>9.079999999999998</v>
      </c>
      <c r="C59" s="9" t="s">
        <v>84</v>
      </c>
      <c r="D59" s="39">
        <v>2</v>
      </c>
      <c r="E59" s="32" t="s">
        <v>13</v>
      </c>
      <c r="F59" s="49"/>
      <c r="G59" s="50">
        <f t="shared" si="3"/>
        <v>0</v>
      </c>
      <c r="H59" s="45"/>
    </row>
    <row r="60" spans="2:8" ht="10.5" customHeight="1">
      <c r="B60" s="26">
        <f t="shared" si="2"/>
        <v>9.089999999999998</v>
      </c>
      <c r="C60" s="34" t="s">
        <v>85</v>
      </c>
      <c r="D60" s="39">
        <v>1</v>
      </c>
      <c r="E60" s="33" t="s">
        <v>15</v>
      </c>
      <c r="F60" s="51"/>
      <c r="G60" s="52">
        <f t="shared" si="3"/>
        <v>0</v>
      </c>
      <c r="H60" s="45"/>
    </row>
    <row r="61" spans="2:8" ht="10.5" customHeight="1">
      <c r="B61" s="26">
        <f t="shared" si="2"/>
        <v>9.099999999999998</v>
      </c>
      <c r="C61" s="34" t="s">
        <v>86</v>
      </c>
      <c r="D61" s="53">
        <v>20</v>
      </c>
      <c r="E61" s="32" t="s">
        <v>12</v>
      </c>
      <c r="F61" s="51"/>
      <c r="G61" s="52">
        <f t="shared" si="3"/>
        <v>0</v>
      </c>
      <c r="H61" s="45"/>
    </row>
    <row r="62" spans="2:8" ht="10.5" customHeight="1" thickBot="1">
      <c r="B62" s="26">
        <f t="shared" si="2"/>
        <v>9.109999999999998</v>
      </c>
      <c r="C62" s="34" t="s">
        <v>87</v>
      </c>
      <c r="D62" s="53">
        <v>30</v>
      </c>
      <c r="E62" s="32" t="s">
        <v>12</v>
      </c>
      <c r="F62" s="51"/>
      <c r="G62" s="52">
        <f t="shared" si="3"/>
        <v>0</v>
      </c>
      <c r="H62" s="45"/>
    </row>
    <row r="63" spans="2:8" ht="12.75" customHeight="1" thickBot="1">
      <c r="B63" s="13">
        <v>10</v>
      </c>
      <c r="C63" s="18" t="s">
        <v>62</v>
      </c>
      <c r="D63" s="14"/>
      <c r="E63" s="14"/>
      <c r="F63" s="14"/>
      <c r="G63" s="44">
        <f>SUBTOTAL(9,G64:G75)</f>
        <v>0</v>
      </c>
      <c r="H63" s="45"/>
    </row>
    <row r="64" spans="2:8" ht="10.5" customHeight="1">
      <c r="B64" s="27">
        <f>+B63+0.01</f>
        <v>10.01</v>
      </c>
      <c r="C64" s="9" t="s">
        <v>41</v>
      </c>
      <c r="D64" s="49">
        <v>1</v>
      </c>
      <c r="E64" s="32" t="s">
        <v>13</v>
      </c>
      <c r="F64" s="49"/>
      <c r="G64" s="50">
        <f aca="true" t="shared" si="4" ref="G64:G75">Cantidad*Precio</f>
        <v>0</v>
      </c>
      <c r="H64" s="45"/>
    </row>
    <row r="65" spans="2:8" ht="10.5" customHeight="1">
      <c r="B65" s="27">
        <f aca="true" t="shared" si="5" ref="B65:B74">+B64+0.01</f>
        <v>10.02</v>
      </c>
      <c r="C65" s="9" t="s">
        <v>63</v>
      </c>
      <c r="D65" s="49">
        <v>5</v>
      </c>
      <c r="E65" s="32" t="s">
        <v>13</v>
      </c>
      <c r="F65" s="49"/>
      <c r="G65" s="50">
        <f t="shared" si="4"/>
        <v>0</v>
      </c>
      <c r="H65" s="45"/>
    </row>
    <row r="66" spans="2:8" ht="10.5" customHeight="1">
      <c r="B66" s="27">
        <f t="shared" si="5"/>
        <v>10.03</v>
      </c>
      <c r="C66" s="9" t="s">
        <v>42</v>
      </c>
      <c r="D66" s="49">
        <v>3</v>
      </c>
      <c r="E66" s="32" t="s">
        <v>13</v>
      </c>
      <c r="F66" s="49"/>
      <c r="G66" s="50">
        <f t="shared" si="4"/>
        <v>0</v>
      </c>
      <c r="H66" s="45"/>
    </row>
    <row r="67" spans="2:8" ht="10.5" customHeight="1">
      <c r="B67" s="27">
        <f t="shared" si="5"/>
        <v>10.04</v>
      </c>
      <c r="C67" s="9" t="s">
        <v>7</v>
      </c>
      <c r="D67" s="49">
        <v>4</v>
      </c>
      <c r="E67" s="32" t="s">
        <v>13</v>
      </c>
      <c r="F67" s="49"/>
      <c r="G67" s="50">
        <f t="shared" si="4"/>
        <v>0</v>
      </c>
      <c r="H67" s="45"/>
    </row>
    <row r="68" spans="2:8" ht="10.5" customHeight="1">
      <c r="B68" s="27">
        <f t="shared" si="5"/>
        <v>10.049999999999999</v>
      </c>
      <c r="C68" s="9" t="s">
        <v>8</v>
      </c>
      <c r="D68" s="49">
        <v>1</v>
      </c>
      <c r="E68" s="32" t="s">
        <v>13</v>
      </c>
      <c r="F68" s="49"/>
      <c r="G68" s="50">
        <f t="shared" si="4"/>
        <v>0</v>
      </c>
      <c r="H68" s="45"/>
    </row>
    <row r="69" spans="2:8" ht="10.5" customHeight="1">
      <c r="B69" s="27">
        <f t="shared" si="5"/>
        <v>10.059999999999999</v>
      </c>
      <c r="C69" s="9" t="s">
        <v>26</v>
      </c>
      <c r="D69" s="49">
        <v>4</v>
      </c>
      <c r="E69" s="32" t="s">
        <v>13</v>
      </c>
      <c r="F69" s="49"/>
      <c r="G69" s="50">
        <f t="shared" si="4"/>
        <v>0</v>
      </c>
      <c r="H69" s="45"/>
    </row>
    <row r="70" spans="2:8" ht="10.5" customHeight="1">
      <c r="B70" s="27">
        <f t="shared" si="5"/>
        <v>10.069999999999999</v>
      </c>
      <c r="C70" s="9" t="s">
        <v>25</v>
      </c>
      <c r="D70" s="49">
        <v>1</v>
      </c>
      <c r="E70" s="32" t="s">
        <v>13</v>
      </c>
      <c r="F70" s="49"/>
      <c r="G70" s="50">
        <f t="shared" si="4"/>
        <v>0</v>
      </c>
      <c r="H70" s="45"/>
    </row>
    <row r="71" spans="2:8" ht="10.5" customHeight="1">
      <c r="B71" s="27">
        <f t="shared" si="5"/>
        <v>10.079999999999998</v>
      </c>
      <c r="C71" s="9" t="s">
        <v>49</v>
      </c>
      <c r="D71" s="49">
        <v>2</v>
      </c>
      <c r="E71" s="32" t="s">
        <v>13</v>
      </c>
      <c r="F71" s="49"/>
      <c r="G71" s="50">
        <f t="shared" si="4"/>
        <v>0</v>
      </c>
      <c r="H71" s="45"/>
    </row>
    <row r="72" spans="2:8" ht="10.5" customHeight="1">
      <c r="B72" s="38">
        <f t="shared" si="5"/>
        <v>10.089999999999998</v>
      </c>
      <c r="C72" s="9" t="s">
        <v>88</v>
      </c>
      <c r="D72" s="49">
        <v>1</v>
      </c>
      <c r="E72" s="32" t="s">
        <v>13</v>
      </c>
      <c r="F72" s="36"/>
      <c r="G72" s="50">
        <f t="shared" si="4"/>
        <v>0</v>
      </c>
      <c r="H72" s="45"/>
    </row>
    <row r="73" spans="2:8" ht="10.5" customHeight="1">
      <c r="B73" s="38">
        <f t="shared" si="5"/>
        <v>10.099999999999998</v>
      </c>
      <c r="C73" s="9" t="s">
        <v>89</v>
      </c>
      <c r="D73" s="49">
        <v>1</v>
      </c>
      <c r="E73" s="32" t="s">
        <v>13</v>
      </c>
      <c r="F73" s="36"/>
      <c r="G73" s="50">
        <f t="shared" si="4"/>
        <v>0</v>
      </c>
      <c r="H73" s="45"/>
    </row>
    <row r="74" spans="2:12" ht="10.5" customHeight="1">
      <c r="B74" s="38">
        <f t="shared" si="5"/>
        <v>10.109999999999998</v>
      </c>
      <c r="C74" s="9" t="s">
        <v>109</v>
      </c>
      <c r="D74" s="54">
        <v>4</v>
      </c>
      <c r="E74" s="42" t="s">
        <v>13</v>
      </c>
      <c r="F74" s="36"/>
      <c r="G74" s="65">
        <f>Cantidad*Precio</f>
        <v>0</v>
      </c>
      <c r="H74" s="45"/>
      <c r="L74" s="55"/>
    </row>
    <row r="75" spans="2:8" ht="21" customHeight="1" thickBot="1">
      <c r="B75" s="38">
        <f>+B74+0.01</f>
        <v>10.119999999999997</v>
      </c>
      <c r="C75" s="37" t="s">
        <v>123</v>
      </c>
      <c r="D75" s="51">
        <v>50</v>
      </c>
      <c r="E75" s="33" t="s">
        <v>12</v>
      </c>
      <c r="F75" s="66"/>
      <c r="G75" s="52">
        <f t="shared" si="4"/>
        <v>0</v>
      </c>
      <c r="H75" s="45"/>
    </row>
    <row r="76" spans="2:8" ht="12.75" customHeight="1" thickBot="1">
      <c r="B76" s="13">
        <v>11</v>
      </c>
      <c r="C76" s="18" t="s">
        <v>3</v>
      </c>
      <c r="D76" s="14"/>
      <c r="E76" s="14"/>
      <c r="F76" s="14"/>
      <c r="G76" s="44">
        <f>SUBTOTAL(9,G77:G80)</f>
        <v>0</v>
      </c>
      <c r="H76" s="45"/>
    </row>
    <row r="77" spans="2:8" ht="10.5" customHeight="1">
      <c r="B77" s="27">
        <f>+B76+0.01</f>
        <v>11.01</v>
      </c>
      <c r="C77" s="9" t="s">
        <v>90</v>
      </c>
      <c r="D77" s="39">
        <v>1</v>
      </c>
      <c r="E77" s="32" t="s">
        <v>13</v>
      </c>
      <c r="F77" s="39"/>
      <c r="G77" s="50">
        <f>Cantidad*Precio</f>
        <v>0</v>
      </c>
      <c r="H77" s="45"/>
    </row>
    <row r="78" spans="2:8" ht="10.5" customHeight="1">
      <c r="B78" s="27">
        <f>+B77+0.01</f>
        <v>11.02</v>
      </c>
      <c r="C78" s="9" t="s">
        <v>125</v>
      </c>
      <c r="D78" s="39">
        <v>3</v>
      </c>
      <c r="E78" s="32" t="s">
        <v>13</v>
      </c>
      <c r="F78" s="39"/>
      <c r="G78" s="50">
        <f>Cantidad*Precio</f>
        <v>0</v>
      </c>
      <c r="H78" s="45"/>
    </row>
    <row r="79" spans="2:8" ht="10.5" customHeight="1">
      <c r="B79" s="27">
        <f>+B78+0.01</f>
        <v>11.03</v>
      </c>
      <c r="C79" s="9" t="s">
        <v>91</v>
      </c>
      <c r="D79" s="39">
        <v>1</v>
      </c>
      <c r="E79" s="32" t="s">
        <v>13</v>
      </c>
      <c r="F79" s="39"/>
      <c r="G79" s="50">
        <f>Cantidad*Precio</f>
        <v>0</v>
      </c>
      <c r="H79" s="45"/>
    </row>
    <row r="80" spans="2:8" ht="10.5" customHeight="1" thickBot="1">
      <c r="B80" s="27">
        <f>+B79+0.01</f>
        <v>11.04</v>
      </c>
      <c r="C80" s="9" t="s">
        <v>46</v>
      </c>
      <c r="D80" s="39">
        <v>1</v>
      </c>
      <c r="E80" s="32" t="s">
        <v>13</v>
      </c>
      <c r="F80" s="39"/>
      <c r="G80" s="50">
        <f>Cantidad*Precio</f>
        <v>0</v>
      </c>
      <c r="H80" s="45"/>
    </row>
    <row r="81" spans="2:8" ht="12.75" customHeight="1" thickBot="1">
      <c r="B81" s="13">
        <v>12</v>
      </c>
      <c r="C81" s="18" t="s">
        <v>4</v>
      </c>
      <c r="D81" s="14"/>
      <c r="E81" s="14"/>
      <c r="F81" s="14"/>
      <c r="G81" s="44">
        <f>SUBTOTAL(9,G82:G83)</f>
        <v>0</v>
      </c>
      <c r="H81" s="45"/>
    </row>
    <row r="82" spans="2:8" ht="10.5" customHeight="1">
      <c r="B82" s="27">
        <f>+B81+0.01</f>
        <v>12.01</v>
      </c>
      <c r="C82" s="9" t="s">
        <v>92</v>
      </c>
      <c r="D82" s="39">
        <v>70.81280000000001</v>
      </c>
      <c r="E82" s="32" t="s">
        <v>27</v>
      </c>
      <c r="F82" s="49"/>
      <c r="G82" s="50">
        <f>Cantidad*Precio</f>
        <v>0</v>
      </c>
      <c r="H82" s="45"/>
    </row>
    <row r="83" spans="2:8" ht="10.5" customHeight="1" thickBot="1">
      <c r="B83" s="27">
        <f>+B82+0.01</f>
        <v>12.02</v>
      </c>
      <c r="C83" s="9" t="s">
        <v>110</v>
      </c>
      <c r="D83" s="39">
        <v>1</v>
      </c>
      <c r="E83" s="32" t="s">
        <v>13</v>
      </c>
      <c r="F83" s="49"/>
      <c r="G83" s="50">
        <f>Cantidad*Precio</f>
        <v>0</v>
      </c>
      <c r="H83" s="45"/>
    </row>
    <row r="84" spans="2:8" ht="12.75" customHeight="1" thickBot="1">
      <c r="B84" s="13">
        <v>13</v>
      </c>
      <c r="C84" s="18" t="s">
        <v>60</v>
      </c>
      <c r="D84" s="14"/>
      <c r="E84" s="14"/>
      <c r="F84" s="14"/>
      <c r="G84" s="44">
        <f>SUBTOTAL(9,G85:G85)</f>
        <v>0</v>
      </c>
      <c r="H84" s="45"/>
    </row>
    <row r="85" spans="2:8" ht="10.5" customHeight="1" thickBot="1">
      <c r="B85" s="19">
        <f>+B84+0.01</f>
        <v>13.01</v>
      </c>
      <c r="C85" s="9" t="s">
        <v>93</v>
      </c>
      <c r="D85" s="39">
        <v>60.6864</v>
      </c>
      <c r="E85" s="32" t="s">
        <v>27</v>
      </c>
      <c r="F85" s="49"/>
      <c r="G85" s="50">
        <f>Cantidad*Precio</f>
        <v>0</v>
      </c>
      <c r="H85" s="45"/>
    </row>
    <row r="86" spans="2:8" ht="12.75" customHeight="1" thickBot="1">
      <c r="B86" s="13">
        <v>14</v>
      </c>
      <c r="C86" s="18" t="s">
        <v>61</v>
      </c>
      <c r="D86" s="14"/>
      <c r="E86" s="14"/>
      <c r="F86" s="14"/>
      <c r="G86" s="44">
        <f>SUBTOTAL(9,G87:G94)</f>
        <v>0</v>
      </c>
      <c r="H86" s="45"/>
    </row>
    <row r="87" spans="2:8" ht="10.5" customHeight="1">
      <c r="B87" s="19">
        <f>+B86+0.01</f>
        <v>14.01</v>
      </c>
      <c r="C87" s="9" t="s">
        <v>98</v>
      </c>
      <c r="D87" s="49">
        <v>1</v>
      </c>
      <c r="E87" s="32" t="s">
        <v>13</v>
      </c>
      <c r="F87" s="49"/>
      <c r="G87" s="50">
        <f aca="true" t="shared" si="6" ref="G87:G94">Cantidad*Precio</f>
        <v>0</v>
      </c>
      <c r="H87" s="45"/>
    </row>
    <row r="88" spans="2:8" ht="10.5" customHeight="1">
      <c r="B88" s="19">
        <f>+B87+0.01</f>
        <v>14.02</v>
      </c>
      <c r="C88" s="9" t="s">
        <v>99</v>
      </c>
      <c r="D88" s="49">
        <v>4</v>
      </c>
      <c r="E88" s="32" t="s">
        <v>13</v>
      </c>
      <c r="F88" s="49"/>
      <c r="G88" s="50">
        <f t="shared" si="6"/>
        <v>0</v>
      </c>
      <c r="H88" s="45"/>
    </row>
    <row r="89" spans="2:8" ht="10.5" customHeight="1">
      <c r="B89" s="19">
        <f aca="true" t="shared" si="7" ref="B89:B94">+B88+0.01</f>
        <v>14.03</v>
      </c>
      <c r="C89" s="9" t="s">
        <v>97</v>
      </c>
      <c r="D89" s="49">
        <v>1</v>
      </c>
      <c r="E89" s="32" t="s">
        <v>13</v>
      </c>
      <c r="F89" s="49"/>
      <c r="G89" s="50">
        <f t="shared" si="6"/>
        <v>0</v>
      </c>
      <c r="H89" s="45"/>
    </row>
    <row r="90" spans="2:9" ht="10.5" customHeight="1">
      <c r="B90" s="19">
        <f t="shared" si="7"/>
        <v>14.04</v>
      </c>
      <c r="C90" s="9" t="s">
        <v>111</v>
      </c>
      <c r="D90" s="49">
        <v>1</v>
      </c>
      <c r="E90" s="32" t="s">
        <v>13</v>
      </c>
      <c r="F90" s="49"/>
      <c r="G90" s="50">
        <f t="shared" si="6"/>
        <v>0</v>
      </c>
      <c r="H90" s="45"/>
      <c r="I90" s="9"/>
    </row>
    <row r="91" spans="2:8" ht="10.5" customHeight="1">
      <c r="B91" s="19">
        <f t="shared" si="7"/>
        <v>14.049999999999999</v>
      </c>
      <c r="C91" s="9" t="s">
        <v>107</v>
      </c>
      <c r="D91" s="49">
        <v>1</v>
      </c>
      <c r="E91" s="32" t="s">
        <v>13</v>
      </c>
      <c r="F91" s="49"/>
      <c r="G91" s="50">
        <f t="shared" si="6"/>
        <v>0</v>
      </c>
      <c r="H91" s="45"/>
    </row>
    <row r="92" spans="2:8" ht="10.5" customHeight="1">
      <c r="B92" s="19">
        <f t="shared" si="7"/>
        <v>14.059999999999999</v>
      </c>
      <c r="C92" s="9" t="s">
        <v>100</v>
      </c>
      <c r="D92" s="54">
        <v>5</v>
      </c>
      <c r="E92" s="32" t="s">
        <v>13</v>
      </c>
      <c r="F92" s="54"/>
      <c r="G92" s="50">
        <f t="shared" si="6"/>
        <v>0</v>
      </c>
      <c r="H92" s="45"/>
    </row>
    <row r="93" spans="2:8" ht="10.5" customHeight="1">
      <c r="B93" s="19">
        <f t="shared" si="7"/>
        <v>14.069999999999999</v>
      </c>
      <c r="C93" s="9" t="s">
        <v>101</v>
      </c>
      <c r="D93" s="54">
        <v>5</v>
      </c>
      <c r="E93" s="32" t="s">
        <v>13</v>
      </c>
      <c r="F93" s="54"/>
      <c r="G93" s="50">
        <f t="shared" si="6"/>
        <v>0</v>
      </c>
      <c r="H93" s="45"/>
    </row>
    <row r="94" spans="2:8" ht="10.5" customHeight="1" thickBot="1">
      <c r="B94" s="19">
        <f t="shared" si="7"/>
        <v>14.079999999999998</v>
      </c>
      <c r="C94" s="9" t="s">
        <v>94</v>
      </c>
      <c r="D94" s="49">
        <v>1</v>
      </c>
      <c r="E94" s="32" t="s">
        <v>15</v>
      </c>
      <c r="F94" s="49"/>
      <c r="G94" s="50">
        <f t="shared" si="6"/>
        <v>0</v>
      </c>
      <c r="H94" s="45"/>
    </row>
    <row r="95" spans="2:8" ht="15" customHeight="1" thickBot="1">
      <c r="B95" s="56"/>
      <c r="C95" s="20" t="s">
        <v>19</v>
      </c>
      <c r="D95" s="57"/>
      <c r="E95" s="21"/>
      <c r="F95" s="57"/>
      <c r="G95" s="58">
        <f>SUBTOTAL(9,G5:G94)</f>
        <v>0</v>
      </c>
      <c r="H95" s="24"/>
    </row>
    <row r="96" spans="3:7" ht="10.5" customHeight="1">
      <c r="C96" s="9"/>
      <c r="D96" s="40"/>
      <c r="E96" s="9"/>
      <c r="F96" s="40"/>
      <c r="G96" s="10"/>
    </row>
    <row r="97" spans="3:7" ht="12.75" customHeight="1">
      <c r="C97" s="11" t="s">
        <v>16</v>
      </c>
      <c r="D97" s="40"/>
      <c r="E97" s="9"/>
      <c r="F97" s="40"/>
      <c r="G97" s="10"/>
    </row>
    <row r="98" spans="3:7" ht="10.5" customHeight="1">
      <c r="C98" s="12" t="s">
        <v>59</v>
      </c>
      <c r="D98" s="41">
        <v>0.1</v>
      </c>
      <c r="E98" s="8" t="s">
        <v>28</v>
      </c>
      <c r="F98" s="40">
        <f aca="true" t="shared" si="8" ref="F98:F104">D98*$G$95</f>
        <v>0</v>
      </c>
      <c r="G98" s="10"/>
    </row>
    <row r="99" spans="3:7" ht="10.5" customHeight="1">
      <c r="C99" s="12" t="s">
        <v>21</v>
      </c>
      <c r="D99" s="41">
        <v>0.025</v>
      </c>
      <c r="E99" s="8" t="s">
        <v>28</v>
      </c>
      <c r="F99" s="40">
        <f t="shared" si="8"/>
        <v>0</v>
      </c>
      <c r="G99" s="10"/>
    </row>
    <row r="100" spans="3:7" ht="10.5" customHeight="1">
      <c r="C100" s="9" t="s">
        <v>34</v>
      </c>
      <c r="D100" s="41">
        <v>0.05</v>
      </c>
      <c r="E100" s="8" t="s">
        <v>28</v>
      </c>
      <c r="F100" s="40">
        <f t="shared" si="8"/>
        <v>0</v>
      </c>
      <c r="G100" s="10"/>
    </row>
    <row r="101" spans="3:7" ht="10.5" customHeight="1">
      <c r="C101" s="9" t="s">
        <v>17</v>
      </c>
      <c r="D101" s="41">
        <v>0.0464</v>
      </c>
      <c r="E101" s="8" t="s">
        <v>28</v>
      </c>
      <c r="F101" s="40">
        <f t="shared" si="8"/>
        <v>0</v>
      </c>
      <c r="G101" s="10"/>
    </row>
    <row r="102" spans="3:7" ht="10.5" customHeight="1">
      <c r="C102" s="9" t="s">
        <v>51</v>
      </c>
      <c r="D102" s="41">
        <v>0.01</v>
      </c>
      <c r="E102" s="8" t="s">
        <v>28</v>
      </c>
      <c r="F102" s="40">
        <f t="shared" si="8"/>
        <v>0</v>
      </c>
      <c r="G102" s="10"/>
    </row>
    <row r="103" spans="3:7" ht="10.5" customHeight="1">
      <c r="C103" s="9" t="s">
        <v>45</v>
      </c>
      <c r="D103" s="41">
        <v>0.05</v>
      </c>
      <c r="E103" s="8" t="s">
        <v>28</v>
      </c>
      <c r="F103" s="40">
        <f t="shared" si="8"/>
        <v>0</v>
      </c>
      <c r="G103" s="10"/>
    </row>
    <row r="104" spans="3:7" ht="10.5" customHeight="1">
      <c r="C104" s="9" t="s">
        <v>52</v>
      </c>
      <c r="D104" s="41">
        <v>0.001</v>
      </c>
      <c r="E104" s="8" t="s">
        <v>28</v>
      </c>
      <c r="F104" s="40">
        <f t="shared" si="8"/>
        <v>0</v>
      </c>
      <c r="G104" s="10"/>
    </row>
    <row r="105" spans="3:7" ht="10.5" customHeight="1">
      <c r="C105" s="9" t="s">
        <v>64</v>
      </c>
      <c r="D105" s="43">
        <v>1</v>
      </c>
      <c r="E105" s="8" t="s">
        <v>65</v>
      </c>
      <c r="F105" s="40">
        <v>0</v>
      </c>
      <c r="G105" s="10"/>
    </row>
    <row r="106" spans="3:7" ht="10.5" customHeight="1" thickBot="1">
      <c r="C106" s="9" t="s">
        <v>53</v>
      </c>
      <c r="D106" s="41">
        <v>0.18</v>
      </c>
      <c r="E106" s="35">
        <f>F98</f>
        <v>0</v>
      </c>
      <c r="F106" s="39">
        <f>D106*E106</f>
        <v>0</v>
      </c>
      <c r="G106" s="10"/>
    </row>
    <row r="107" spans="2:8" ht="15" customHeight="1" thickBot="1">
      <c r="B107" s="56"/>
      <c r="C107" s="20" t="s">
        <v>35</v>
      </c>
      <c r="D107" s="57"/>
      <c r="E107" s="21"/>
      <c r="F107" s="57"/>
      <c r="G107" s="58">
        <f>SUM(F98:F106)+G95</f>
        <v>0</v>
      </c>
      <c r="H107" s="59"/>
    </row>
    <row r="108" spans="3:7" ht="10.5">
      <c r="C108" s="15"/>
      <c r="D108" s="60"/>
      <c r="E108" s="16"/>
      <c r="F108" s="60"/>
      <c r="G108" s="61"/>
    </row>
    <row r="109" spans="3:7" ht="10.5" customHeight="1">
      <c r="C109" s="9" t="s">
        <v>18</v>
      </c>
      <c r="D109" s="41">
        <v>0.05</v>
      </c>
      <c r="E109" s="8" t="s">
        <v>28</v>
      </c>
      <c r="F109" s="39">
        <f>D109*$G$95</f>
        <v>0</v>
      </c>
      <c r="G109" s="10"/>
    </row>
    <row r="110" spans="3:7" ht="11.25" thickBot="1">
      <c r="C110" s="15"/>
      <c r="D110" s="60"/>
      <c r="E110" s="16"/>
      <c r="F110" s="60"/>
      <c r="G110" s="61"/>
    </row>
    <row r="111" spans="2:8" ht="15" customHeight="1" thickBot="1">
      <c r="B111" s="17"/>
      <c r="C111" s="22" t="s">
        <v>20</v>
      </c>
      <c r="D111" s="62"/>
      <c r="E111" s="23"/>
      <c r="F111" s="62"/>
      <c r="G111" s="63">
        <f>ROUND(G107+F109,2)</f>
        <v>0</v>
      </c>
      <c r="H111" s="59"/>
    </row>
    <row r="116" ht="10.5">
      <c r="F116" s="2"/>
    </row>
    <row r="117" spans="4:6" ht="10.5">
      <c r="D117" s="2"/>
      <c r="F117" s="2"/>
    </row>
    <row r="118" ht="10.5">
      <c r="G118" s="2"/>
    </row>
    <row r="119" spans="4:5" ht="10.5">
      <c r="D119" s="30"/>
      <c r="E119" s="30"/>
    </row>
    <row r="122" ht="10.5">
      <c r="G122" s="2"/>
    </row>
  </sheetData>
  <sheetProtection/>
  <autoFilter ref="B4:G96"/>
  <mergeCells count="2">
    <mergeCell ref="B1:G1"/>
    <mergeCell ref="F2:G2"/>
  </mergeCells>
  <printOptions/>
  <pageMargins left="0.47" right="0.52" top="0.53" bottom="0.73" header="0.5" footer="0.5"/>
  <pageSetup fitToHeight="0" horizontalDpi="600" verticalDpi="600" orientation="portrait" scale="92" r:id="rId1"/>
  <headerFooter alignWithMargins="0">
    <oddFooter>&amp;C&amp;8Página &amp;P de &amp;N</oddFooter>
  </headerFooter>
  <rowBreaks count="1" manualBreakCount="1">
    <brk id="62" min="1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/>
  <dimension ref="B1:O119"/>
  <sheetViews>
    <sheetView showGridLines="0" view="pageBreakPreview" zoomScale="115" zoomScaleNormal="130" zoomScaleSheetLayoutView="115" zoomScalePageLayoutView="0" workbookViewId="0" topLeftCell="A19">
      <selection activeCell="C42" sqref="C42:C43"/>
    </sheetView>
  </sheetViews>
  <sheetFormatPr defaultColWidth="9.140625" defaultRowHeight="12.75"/>
  <cols>
    <col min="1" max="2" width="6.28125" style="1" customWidth="1"/>
    <col min="3" max="3" width="42.00390625" style="1" customWidth="1"/>
    <col min="4" max="4" width="11.140625" style="1" customWidth="1"/>
    <col min="5" max="5" width="10.7109375" style="1" customWidth="1"/>
    <col min="6" max="6" width="12.7109375" style="1" customWidth="1"/>
    <col min="7" max="7" width="16.57421875" style="1" customWidth="1"/>
    <col min="8" max="8" width="11.8515625" style="1" customWidth="1"/>
    <col min="9" max="9" width="9.140625" style="1" customWidth="1"/>
    <col min="10" max="10" width="14.00390625" style="1" bestFit="1" customWidth="1"/>
    <col min="11" max="16384" width="9.140625" style="1" customWidth="1"/>
  </cols>
  <sheetData>
    <row r="1" spans="2:7" ht="42" customHeight="1">
      <c r="B1" s="67" t="s">
        <v>116</v>
      </c>
      <c r="C1" s="67"/>
      <c r="D1" s="67"/>
      <c r="E1" s="67"/>
      <c r="F1" s="67"/>
      <c r="G1" s="67"/>
    </row>
    <row r="2" spans="3:14" ht="11.25" customHeight="1">
      <c r="C2" s="3"/>
      <c r="D2" s="25"/>
      <c r="E2" s="4"/>
      <c r="F2" s="68"/>
      <c r="G2" s="68"/>
      <c r="J2" s="24"/>
      <c r="K2" s="24"/>
      <c r="N2" s="24"/>
    </row>
    <row r="3" spans="10:15" ht="11.25" thickBot="1">
      <c r="J3" s="24"/>
      <c r="K3" s="24"/>
      <c r="N3" s="24"/>
      <c r="O3" s="24"/>
    </row>
    <row r="4" spans="2:11" ht="13.5" customHeight="1" thickBot="1">
      <c r="B4" s="5"/>
      <c r="C4" s="6" t="s">
        <v>9</v>
      </c>
      <c r="D4" s="6" t="s">
        <v>10</v>
      </c>
      <c r="E4" s="6" t="s">
        <v>11</v>
      </c>
      <c r="F4" s="6" t="s">
        <v>31</v>
      </c>
      <c r="G4" s="7" t="s">
        <v>22</v>
      </c>
      <c r="J4" s="24"/>
      <c r="K4" s="24"/>
    </row>
    <row r="5" spans="2:8" ht="12.75" customHeight="1" thickBot="1">
      <c r="B5" s="13">
        <v>1</v>
      </c>
      <c r="C5" s="18" t="s">
        <v>0</v>
      </c>
      <c r="D5" s="14"/>
      <c r="E5" s="14"/>
      <c r="F5" s="14"/>
      <c r="G5" s="44">
        <f>SUBTOTAL(9,G6:G10)</f>
        <v>0</v>
      </c>
      <c r="H5" s="45"/>
    </row>
    <row r="6" spans="2:8" ht="10.5" customHeight="1">
      <c r="B6" s="28">
        <f>+B5+0.01</f>
        <v>1.01</v>
      </c>
      <c r="C6" s="29" t="s">
        <v>96</v>
      </c>
      <c r="D6" s="46">
        <v>1</v>
      </c>
      <c r="E6" s="31" t="s">
        <v>15</v>
      </c>
      <c r="F6" s="46"/>
      <c r="G6" s="47">
        <f>Cantidad*Precio</f>
        <v>0</v>
      </c>
      <c r="H6" s="45"/>
    </row>
    <row r="7" spans="2:8" ht="10.5" customHeight="1">
      <c r="B7" s="28">
        <f>+B6+0.01</f>
        <v>1.02</v>
      </c>
      <c r="C7" s="29" t="s">
        <v>66</v>
      </c>
      <c r="D7" s="46">
        <v>63</v>
      </c>
      <c r="E7" s="31" t="s">
        <v>29</v>
      </c>
      <c r="F7" s="46"/>
      <c r="G7" s="47">
        <f>Cantidad*Precio</f>
        <v>0</v>
      </c>
      <c r="H7" s="45"/>
    </row>
    <row r="8" spans="2:8" ht="10.5" customHeight="1">
      <c r="B8" s="28">
        <f>+B7+0.01</f>
        <v>1.03</v>
      </c>
      <c r="C8" s="29" t="s">
        <v>44</v>
      </c>
      <c r="D8" s="46">
        <v>63</v>
      </c>
      <c r="E8" s="31" t="s">
        <v>29</v>
      </c>
      <c r="F8" s="46"/>
      <c r="G8" s="47">
        <f>Cantidad*Precio</f>
        <v>0</v>
      </c>
      <c r="H8" s="45"/>
    </row>
    <row r="9" spans="2:8" ht="10.5" customHeight="1">
      <c r="B9" s="28">
        <f>+B8+0.01</f>
        <v>1.04</v>
      </c>
      <c r="C9" s="29" t="s">
        <v>37</v>
      </c>
      <c r="D9" s="46">
        <v>128</v>
      </c>
      <c r="E9" s="31" t="s">
        <v>29</v>
      </c>
      <c r="F9" s="46"/>
      <c r="G9" s="47">
        <f>Cantidad*Precio</f>
        <v>0</v>
      </c>
      <c r="H9" s="45"/>
    </row>
    <row r="10" spans="2:8" ht="10.5" customHeight="1" thickBot="1">
      <c r="B10" s="28">
        <f>+B9+0.01</f>
        <v>1.05</v>
      </c>
      <c r="C10" s="29" t="s">
        <v>47</v>
      </c>
      <c r="D10" s="46">
        <v>1</v>
      </c>
      <c r="E10" s="31" t="s">
        <v>15</v>
      </c>
      <c r="F10" s="46"/>
      <c r="G10" s="47">
        <f>Cantidad*Precio</f>
        <v>0</v>
      </c>
      <c r="H10" s="45"/>
    </row>
    <row r="11" spans="2:8" ht="12.75" customHeight="1" thickBot="1">
      <c r="B11" s="13">
        <v>2</v>
      </c>
      <c r="C11" s="18" t="s">
        <v>1</v>
      </c>
      <c r="D11" s="14"/>
      <c r="E11" s="14"/>
      <c r="F11" s="14"/>
      <c r="G11" s="44">
        <f>SUBTOTAL(9,G12:G15)</f>
        <v>0</v>
      </c>
      <c r="H11" s="45"/>
    </row>
    <row r="12" spans="2:8" ht="10.5" customHeight="1">
      <c r="B12" s="28">
        <f>+B11+0.01</f>
        <v>2.01</v>
      </c>
      <c r="C12" s="29" t="s">
        <v>36</v>
      </c>
      <c r="D12" s="46">
        <v>28</v>
      </c>
      <c r="E12" s="31" t="s">
        <v>30</v>
      </c>
      <c r="F12" s="48"/>
      <c r="G12" s="47">
        <f>Cantidad*Precio</f>
        <v>0</v>
      </c>
      <c r="H12" s="45"/>
    </row>
    <row r="13" spans="2:8" ht="10.5" customHeight="1">
      <c r="B13" s="28">
        <f>+B12+0.01</f>
        <v>2.0199999999999996</v>
      </c>
      <c r="C13" s="29" t="s">
        <v>67</v>
      </c>
      <c r="D13" s="46">
        <v>6.16</v>
      </c>
      <c r="E13" s="31" t="s">
        <v>30</v>
      </c>
      <c r="F13" s="48"/>
      <c r="G13" s="47">
        <f>Cantidad*Precio</f>
        <v>0</v>
      </c>
      <c r="H13" s="45"/>
    </row>
    <row r="14" spans="2:8" ht="10.5" customHeight="1">
      <c r="B14" s="28">
        <f>+B13+0.01</f>
        <v>2.0299999999999994</v>
      </c>
      <c r="C14" s="29" t="s">
        <v>68</v>
      </c>
      <c r="D14" s="46">
        <v>12.6</v>
      </c>
      <c r="E14" s="31" t="s">
        <v>30</v>
      </c>
      <c r="F14" s="48"/>
      <c r="G14" s="47">
        <f>Cantidad*Precio</f>
        <v>0</v>
      </c>
      <c r="H14" s="45"/>
    </row>
    <row r="15" spans="2:8" ht="10.5" customHeight="1" thickBot="1">
      <c r="B15" s="28">
        <f>+B14+0.01</f>
        <v>2.039999999999999</v>
      </c>
      <c r="C15" s="29" t="s">
        <v>69</v>
      </c>
      <c r="D15" s="46">
        <v>37.3</v>
      </c>
      <c r="E15" s="31" t="s">
        <v>30</v>
      </c>
      <c r="F15" s="46"/>
      <c r="G15" s="47">
        <f>Cantidad*Precio</f>
        <v>0</v>
      </c>
      <c r="H15" s="45"/>
    </row>
    <row r="16" spans="2:8" ht="12" customHeight="1" thickBot="1">
      <c r="B16" s="13">
        <v>3</v>
      </c>
      <c r="C16" s="18" t="s">
        <v>54</v>
      </c>
      <c r="D16" s="14"/>
      <c r="E16" s="14"/>
      <c r="F16" s="14"/>
      <c r="G16" s="44">
        <f>SUBTOTAL(9,G17:G25)</f>
        <v>0</v>
      </c>
      <c r="H16" s="45"/>
    </row>
    <row r="17" spans="2:8" ht="10.5" customHeight="1">
      <c r="B17" s="28">
        <f aca="true" t="shared" si="0" ref="B17:B25">+B16+0.01</f>
        <v>3.01</v>
      </c>
      <c r="C17" s="29" t="s">
        <v>104</v>
      </c>
      <c r="D17" s="46">
        <v>3.3</v>
      </c>
      <c r="E17" s="31" t="s">
        <v>30</v>
      </c>
      <c r="F17" s="48"/>
      <c r="G17" s="47">
        <f aca="true" t="shared" si="1" ref="G17:G25">Cantidad*Precio</f>
        <v>0</v>
      </c>
      <c r="H17" s="45"/>
    </row>
    <row r="18" spans="2:8" ht="10.5" customHeight="1">
      <c r="B18" s="28">
        <f t="shared" si="0"/>
        <v>3.0199999999999996</v>
      </c>
      <c r="C18" s="29" t="s">
        <v>106</v>
      </c>
      <c r="D18" s="46">
        <v>0.3</v>
      </c>
      <c r="E18" s="31" t="s">
        <v>30</v>
      </c>
      <c r="F18" s="46"/>
      <c r="G18" s="47">
        <f t="shared" si="1"/>
        <v>0</v>
      </c>
      <c r="H18" s="45"/>
    </row>
    <row r="19" spans="2:8" ht="10.5" customHeight="1">
      <c r="B19" s="28">
        <f t="shared" si="0"/>
        <v>3.0299999999999994</v>
      </c>
      <c r="C19" s="29" t="s">
        <v>102</v>
      </c>
      <c r="D19" s="46">
        <v>0.897</v>
      </c>
      <c r="E19" s="31" t="s">
        <v>30</v>
      </c>
      <c r="F19" s="46"/>
      <c r="G19" s="47">
        <f t="shared" si="1"/>
        <v>0</v>
      </c>
      <c r="H19" s="45"/>
    </row>
    <row r="20" spans="2:8" ht="10.5" customHeight="1">
      <c r="B20" s="28">
        <f t="shared" si="0"/>
        <v>3.039999999999999</v>
      </c>
      <c r="C20" s="29" t="s">
        <v>103</v>
      </c>
      <c r="D20" s="46">
        <v>3.1395</v>
      </c>
      <c r="E20" s="31" t="s">
        <v>30</v>
      </c>
      <c r="F20" s="46"/>
      <c r="G20" s="47">
        <f t="shared" si="1"/>
        <v>0</v>
      </c>
      <c r="H20" s="45"/>
    </row>
    <row r="21" spans="2:11" ht="10.5" customHeight="1">
      <c r="B21" s="28">
        <f t="shared" si="0"/>
        <v>3.049999999999999</v>
      </c>
      <c r="C21" s="29" t="s">
        <v>70</v>
      </c>
      <c r="D21" s="46">
        <v>31.3</v>
      </c>
      <c r="E21" s="31" t="s">
        <v>29</v>
      </c>
      <c r="F21" s="46"/>
      <c r="G21" s="47">
        <f t="shared" si="1"/>
        <v>0</v>
      </c>
      <c r="H21" s="45"/>
      <c r="K21" s="2"/>
    </row>
    <row r="22" spans="2:11" ht="10.5" customHeight="1">
      <c r="B22" s="28">
        <f t="shared" si="0"/>
        <v>3.0599999999999987</v>
      </c>
      <c r="C22" s="29" t="s">
        <v>71</v>
      </c>
      <c r="D22" s="46">
        <v>1.71</v>
      </c>
      <c r="E22" s="31" t="s">
        <v>30</v>
      </c>
      <c r="F22" s="46"/>
      <c r="G22" s="47">
        <f>Cantidad*Precio</f>
        <v>0</v>
      </c>
      <c r="K22" s="2"/>
    </row>
    <row r="23" spans="2:11" ht="10.5" customHeight="1">
      <c r="B23" s="28">
        <f t="shared" si="0"/>
        <v>3.0699999999999985</v>
      </c>
      <c r="C23" s="29" t="s">
        <v>95</v>
      </c>
      <c r="D23" s="46">
        <v>3.9</v>
      </c>
      <c r="E23" s="31" t="s">
        <v>30</v>
      </c>
      <c r="F23" s="46"/>
      <c r="G23" s="47">
        <f t="shared" si="1"/>
        <v>0</v>
      </c>
      <c r="H23" s="45"/>
      <c r="K23" s="2"/>
    </row>
    <row r="24" spans="2:11" ht="10.5" customHeight="1">
      <c r="B24" s="28">
        <f t="shared" si="0"/>
        <v>3.0799999999999983</v>
      </c>
      <c r="C24" s="29" t="s">
        <v>72</v>
      </c>
      <c r="D24" s="46">
        <v>45</v>
      </c>
      <c r="E24" s="31" t="s">
        <v>29</v>
      </c>
      <c r="F24" s="46"/>
      <c r="G24" s="47">
        <f t="shared" si="1"/>
        <v>0</v>
      </c>
      <c r="H24" s="45"/>
      <c r="K24" s="2"/>
    </row>
    <row r="25" spans="2:8" ht="10.5" customHeight="1" thickBot="1">
      <c r="B25" s="28">
        <f t="shared" si="0"/>
        <v>3.089999999999998</v>
      </c>
      <c r="C25" s="29" t="s">
        <v>105</v>
      </c>
      <c r="D25" s="46">
        <v>2.8899999999999997</v>
      </c>
      <c r="E25" s="31" t="s">
        <v>29</v>
      </c>
      <c r="F25" s="46"/>
      <c r="G25" s="47">
        <f t="shared" si="1"/>
        <v>0</v>
      </c>
      <c r="H25" s="45"/>
    </row>
    <row r="26" spans="2:8" ht="12.75" customHeight="1" thickBot="1">
      <c r="B26" s="13">
        <v>4</v>
      </c>
      <c r="C26" s="18" t="s">
        <v>55</v>
      </c>
      <c r="D26" s="14"/>
      <c r="E26" s="14"/>
      <c r="F26" s="14"/>
      <c r="G26" s="44">
        <f>SUBTOTAL(9,G27:G29)</f>
        <v>0</v>
      </c>
      <c r="H26" s="45"/>
    </row>
    <row r="27" spans="2:8" ht="10.5" customHeight="1">
      <c r="B27" s="27">
        <f>+B26+0.01</f>
        <v>4.01</v>
      </c>
      <c r="C27" s="9" t="s">
        <v>40</v>
      </c>
      <c r="D27" s="39">
        <v>37.375</v>
      </c>
      <c r="E27" s="32" t="s">
        <v>29</v>
      </c>
      <c r="F27" s="49"/>
      <c r="G27" s="50">
        <f>Cantidad*Precio</f>
        <v>0</v>
      </c>
      <c r="H27" s="2"/>
    </row>
    <row r="28" spans="2:8" ht="10.5" customHeight="1">
      <c r="B28" s="27">
        <f>+B27+0.01</f>
        <v>4.02</v>
      </c>
      <c r="C28" s="9" t="s">
        <v>73</v>
      </c>
      <c r="D28" s="39">
        <v>53.29</v>
      </c>
      <c r="E28" s="32" t="s">
        <v>29</v>
      </c>
      <c r="F28" s="49"/>
      <c r="G28" s="50">
        <f>Cantidad*Precio</f>
        <v>0</v>
      </c>
      <c r="H28" s="2"/>
    </row>
    <row r="29" spans="2:8" ht="10.5" customHeight="1" thickBot="1">
      <c r="B29" s="27">
        <f>+B28+0.01</f>
        <v>4.029999999999999</v>
      </c>
      <c r="C29" s="9" t="s">
        <v>112</v>
      </c>
      <c r="D29" s="39">
        <v>10.28</v>
      </c>
      <c r="E29" s="32" t="s">
        <v>29</v>
      </c>
      <c r="F29" s="49"/>
      <c r="G29" s="50">
        <f>Cantidad*Precio</f>
        <v>0</v>
      </c>
      <c r="H29" s="45"/>
    </row>
    <row r="30" spans="2:10" ht="12.75" customHeight="1" thickBot="1">
      <c r="B30" s="13">
        <v>5</v>
      </c>
      <c r="C30" s="18" t="s">
        <v>23</v>
      </c>
      <c r="D30" s="14"/>
      <c r="E30" s="14"/>
      <c r="F30" s="14"/>
      <c r="G30" s="44">
        <f>SUBTOTAL(9,G31:G35)</f>
        <v>0</v>
      </c>
      <c r="H30" s="45"/>
      <c r="J30" s="2"/>
    </row>
    <row r="31" spans="2:10" ht="10.5" customHeight="1">
      <c r="B31" s="27">
        <f>+B30+0.01</f>
        <v>5.01</v>
      </c>
      <c r="C31" s="9" t="s">
        <v>14</v>
      </c>
      <c r="D31" s="39">
        <v>217.06550000000001</v>
      </c>
      <c r="E31" s="32" t="s">
        <v>29</v>
      </c>
      <c r="F31" s="49"/>
      <c r="G31" s="50">
        <f>Cantidad*Precio</f>
        <v>0</v>
      </c>
      <c r="H31" s="45"/>
      <c r="J31" s="2"/>
    </row>
    <row r="32" spans="2:8" ht="10.5" customHeight="1">
      <c r="B32" s="27">
        <f>+B31+0.01</f>
        <v>5.02</v>
      </c>
      <c r="C32" s="9" t="s">
        <v>74</v>
      </c>
      <c r="D32" s="39">
        <v>35.74</v>
      </c>
      <c r="E32" s="32" t="s">
        <v>29</v>
      </c>
      <c r="F32" s="49"/>
      <c r="G32" s="50">
        <f>Cantidad*Precio</f>
        <v>0</v>
      </c>
      <c r="H32" s="45"/>
    </row>
    <row r="33" spans="2:10" ht="10.5" customHeight="1">
      <c r="B33" s="27">
        <f>+B32+0.01</f>
        <v>5.029999999999999</v>
      </c>
      <c r="C33" s="9" t="s">
        <v>75</v>
      </c>
      <c r="D33" s="39">
        <v>146.13750000000002</v>
      </c>
      <c r="E33" s="32" t="s">
        <v>29</v>
      </c>
      <c r="F33" s="49"/>
      <c r="G33" s="50">
        <f>Cantidad*Precio</f>
        <v>0</v>
      </c>
      <c r="H33" s="45"/>
      <c r="J33" s="2"/>
    </row>
    <row r="34" spans="2:8" ht="10.5" customHeight="1">
      <c r="B34" s="27">
        <f>+B33+0.01</f>
        <v>5.039999999999999</v>
      </c>
      <c r="C34" s="9" t="s">
        <v>38</v>
      </c>
      <c r="D34" s="39">
        <v>26.863000000000003</v>
      </c>
      <c r="E34" s="32" t="s">
        <v>29</v>
      </c>
      <c r="F34" s="49"/>
      <c r="G34" s="50">
        <f>Cantidad*Precio</f>
        <v>0</v>
      </c>
      <c r="H34" s="45"/>
    </row>
    <row r="35" spans="2:8" ht="10.5" customHeight="1" thickBot="1">
      <c r="B35" s="27">
        <f>+B34+0.01</f>
        <v>5.049999999999999</v>
      </c>
      <c r="C35" s="9" t="s">
        <v>2</v>
      </c>
      <c r="D35" s="39">
        <v>177.8</v>
      </c>
      <c r="E35" s="32" t="s">
        <v>12</v>
      </c>
      <c r="F35" s="49"/>
      <c r="G35" s="50">
        <f>Cantidad*Precio</f>
        <v>0</v>
      </c>
      <c r="H35" s="45"/>
    </row>
    <row r="36" spans="2:8" ht="12.75" customHeight="1" thickBot="1">
      <c r="B36" s="13">
        <v>6</v>
      </c>
      <c r="C36" s="18" t="s">
        <v>56</v>
      </c>
      <c r="D36" s="14"/>
      <c r="E36" s="14"/>
      <c r="F36" s="14"/>
      <c r="G36" s="44">
        <f>SUBTOTAL(9,G37:G40)</f>
        <v>0</v>
      </c>
      <c r="H36" s="45"/>
    </row>
    <row r="37" spans="2:8" ht="10.5" customHeight="1">
      <c r="B37" s="27">
        <f>+B36+0.01</f>
        <v>6.01</v>
      </c>
      <c r="C37" s="9" t="s">
        <v>76</v>
      </c>
      <c r="D37" s="39">
        <v>37</v>
      </c>
      <c r="E37" s="32" t="s">
        <v>29</v>
      </c>
      <c r="F37" s="49"/>
      <c r="G37" s="50">
        <f>Cantidad*Precio</f>
        <v>0</v>
      </c>
      <c r="H37" s="45"/>
    </row>
    <row r="38" spans="2:8" ht="10.5" customHeight="1">
      <c r="B38" s="27">
        <f>+B37+0.01</f>
        <v>6.02</v>
      </c>
      <c r="C38" s="9" t="s">
        <v>57</v>
      </c>
      <c r="D38" s="39">
        <v>53</v>
      </c>
      <c r="E38" s="32" t="s">
        <v>29</v>
      </c>
      <c r="F38" s="49"/>
      <c r="G38" s="50">
        <f>Cantidad*Precio</f>
        <v>0</v>
      </c>
      <c r="H38" s="45"/>
    </row>
    <row r="39" spans="2:8" ht="10.5" customHeight="1">
      <c r="B39" s="27">
        <f>+B38+0.01</f>
        <v>6.029999999999999</v>
      </c>
      <c r="C39" s="9" t="s">
        <v>24</v>
      </c>
      <c r="D39" s="39">
        <v>25.1</v>
      </c>
      <c r="E39" s="32" t="s">
        <v>12</v>
      </c>
      <c r="F39" s="49"/>
      <c r="G39" s="50">
        <f>Cantidad*Precio</f>
        <v>0</v>
      </c>
      <c r="H39" s="45"/>
    </row>
    <row r="40" spans="2:8" ht="10.5" customHeight="1" thickBot="1">
      <c r="B40" s="27">
        <f>+B39+0.01</f>
        <v>6.039999999999999</v>
      </c>
      <c r="C40" s="9" t="s">
        <v>48</v>
      </c>
      <c r="D40" s="39">
        <v>25.700000000000003</v>
      </c>
      <c r="E40" s="32" t="s">
        <v>12</v>
      </c>
      <c r="F40" s="49"/>
      <c r="G40" s="50">
        <f>Cantidad*Precio</f>
        <v>0</v>
      </c>
      <c r="H40" s="45"/>
    </row>
    <row r="41" spans="2:10" ht="12.75" customHeight="1" thickBot="1">
      <c r="B41" s="13">
        <v>7</v>
      </c>
      <c r="C41" s="18" t="s">
        <v>23</v>
      </c>
      <c r="D41" s="14"/>
      <c r="E41" s="14"/>
      <c r="F41" s="14"/>
      <c r="G41" s="44">
        <f>SUBTOTAL(9,G42:G45)</f>
        <v>0</v>
      </c>
      <c r="H41" s="45"/>
      <c r="J41" s="2"/>
    </row>
    <row r="42" spans="2:8" ht="10.5" customHeight="1">
      <c r="B42" s="27">
        <f>+B41+0.01</f>
        <v>7.01</v>
      </c>
      <c r="C42" s="9" t="s">
        <v>126</v>
      </c>
      <c r="D42" s="39">
        <v>31.3</v>
      </c>
      <c r="E42" s="32" t="s">
        <v>29</v>
      </c>
      <c r="F42" s="49"/>
      <c r="G42" s="50">
        <f>Cantidad*Precio</f>
        <v>0</v>
      </c>
      <c r="H42" s="45"/>
    </row>
    <row r="43" spans="2:8" ht="10.5" customHeight="1">
      <c r="B43" s="27">
        <f>+B42+0.01</f>
        <v>7.02</v>
      </c>
      <c r="C43" s="9" t="s">
        <v>127</v>
      </c>
      <c r="D43" s="39">
        <v>25.6</v>
      </c>
      <c r="E43" s="32" t="s">
        <v>12</v>
      </c>
      <c r="F43" s="49"/>
      <c r="G43" s="50">
        <f>Cantidad*Precio</f>
        <v>0</v>
      </c>
      <c r="H43" s="45"/>
    </row>
    <row r="44" spans="2:8" ht="10.5" customHeight="1">
      <c r="B44" s="27">
        <f>+B43+0.01</f>
        <v>7.029999999999999</v>
      </c>
      <c r="C44" s="9" t="s">
        <v>77</v>
      </c>
      <c r="D44" s="39">
        <v>31.3</v>
      </c>
      <c r="E44" s="32" t="s">
        <v>29</v>
      </c>
      <c r="F44" s="49"/>
      <c r="G44" s="50">
        <f>Cantidad*Precio</f>
        <v>0</v>
      </c>
      <c r="H44" s="45"/>
    </row>
    <row r="45" spans="2:8" ht="10.5" customHeight="1" thickBot="1">
      <c r="B45" s="27">
        <f>+B44+0.01</f>
        <v>7.039999999999999</v>
      </c>
      <c r="C45" s="9" t="s">
        <v>33</v>
      </c>
      <c r="D45" s="39">
        <v>8.325</v>
      </c>
      <c r="E45" s="32" t="s">
        <v>29</v>
      </c>
      <c r="F45" s="49"/>
      <c r="G45" s="50">
        <f>Cantidad*Precio</f>
        <v>0</v>
      </c>
      <c r="H45" s="45"/>
    </row>
    <row r="46" spans="2:8" ht="12.75" customHeight="1" thickBot="1">
      <c r="B46" s="13">
        <v>8</v>
      </c>
      <c r="C46" s="18" t="s">
        <v>32</v>
      </c>
      <c r="D46" s="14"/>
      <c r="E46" s="14"/>
      <c r="F46" s="14"/>
      <c r="G46" s="44">
        <f>SUBTOTAL(9,G47:G50)</f>
        <v>0</v>
      </c>
      <c r="H46" s="45"/>
    </row>
    <row r="47" spans="2:8" ht="12.75" customHeight="1">
      <c r="B47" s="27">
        <f>B46+0.01</f>
        <v>8.01</v>
      </c>
      <c r="C47" s="9" t="s">
        <v>50</v>
      </c>
      <c r="D47" s="39">
        <v>208.74050000000003</v>
      </c>
      <c r="E47" s="32" t="s">
        <v>29</v>
      </c>
      <c r="F47" s="49"/>
      <c r="G47" s="50">
        <f>Cantidad*Precio</f>
        <v>0</v>
      </c>
      <c r="H47" s="45"/>
    </row>
    <row r="48" spans="2:9" ht="10.5" customHeight="1">
      <c r="B48" s="27">
        <f>+B47+0.01</f>
        <v>8.02</v>
      </c>
      <c r="C48" s="9" t="s">
        <v>78</v>
      </c>
      <c r="D48" s="39">
        <v>96.2475</v>
      </c>
      <c r="E48" s="32" t="s">
        <v>29</v>
      </c>
      <c r="F48" s="49"/>
      <c r="G48" s="50">
        <f>Cantidad*Precio</f>
        <v>0</v>
      </c>
      <c r="H48" s="45"/>
      <c r="I48" s="2"/>
    </row>
    <row r="49" spans="2:8" ht="10.5" customHeight="1">
      <c r="B49" s="27">
        <f>+B48+0.01</f>
        <v>8.03</v>
      </c>
      <c r="C49" s="9" t="s">
        <v>79</v>
      </c>
      <c r="D49" s="39">
        <v>76.75300000000001</v>
      </c>
      <c r="E49" s="32" t="s">
        <v>29</v>
      </c>
      <c r="F49" s="49"/>
      <c r="G49" s="50">
        <f>Cantidad*Precio</f>
        <v>0</v>
      </c>
      <c r="H49" s="45"/>
    </row>
    <row r="50" spans="2:8" ht="10.5" customHeight="1" thickBot="1">
      <c r="B50" s="27">
        <f>+B49+0.01</f>
        <v>8.04</v>
      </c>
      <c r="C50" s="9" t="s">
        <v>80</v>
      </c>
      <c r="D50" s="39">
        <v>35.74</v>
      </c>
      <c r="E50" s="32" t="s">
        <v>29</v>
      </c>
      <c r="F50" s="49"/>
      <c r="G50" s="50">
        <f>Cantidad*Precio</f>
        <v>0</v>
      </c>
      <c r="H50" s="45"/>
    </row>
    <row r="51" spans="2:8" ht="12.75" customHeight="1" thickBot="1">
      <c r="B51" s="13">
        <v>9</v>
      </c>
      <c r="C51" s="18" t="s">
        <v>58</v>
      </c>
      <c r="D51" s="14"/>
      <c r="E51" s="14"/>
      <c r="F51" s="14"/>
      <c r="G51" s="44">
        <f>SUBTOTAL(9,G52:G62)</f>
        <v>0</v>
      </c>
      <c r="H51" s="45"/>
    </row>
    <row r="52" spans="2:8" ht="10.5" customHeight="1">
      <c r="B52" s="26">
        <f aca="true" t="shared" si="2" ref="B52:B62">+B51+0.01</f>
        <v>9.01</v>
      </c>
      <c r="C52" s="9" t="s">
        <v>5</v>
      </c>
      <c r="D52" s="39">
        <v>1</v>
      </c>
      <c r="E52" s="32" t="s">
        <v>13</v>
      </c>
      <c r="F52" s="49"/>
      <c r="G52" s="50">
        <f aca="true" t="shared" si="3" ref="G52:G62">Cantidad*Precio</f>
        <v>0</v>
      </c>
      <c r="H52" s="45"/>
    </row>
    <row r="53" spans="2:8" ht="10.5" customHeight="1">
      <c r="B53" s="26">
        <f t="shared" si="2"/>
        <v>9.02</v>
      </c>
      <c r="C53" s="9" t="s">
        <v>6</v>
      </c>
      <c r="D53" s="39">
        <v>1</v>
      </c>
      <c r="E53" s="32" t="s">
        <v>13</v>
      </c>
      <c r="F53" s="49"/>
      <c r="G53" s="50">
        <f t="shared" si="3"/>
        <v>0</v>
      </c>
      <c r="H53" s="45"/>
    </row>
    <row r="54" spans="2:8" ht="10.5" customHeight="1">
      <c r="B54" s="26">
        <f t="shared" si="2"/>
        <v>9.03</v>
      </c>
      <c r="C54" s="9" t="s">
        <v>81</v>
      </c>
      <c r="D54" s="39">
        <v>2</v>
      </c>
      <c r="E54" s="32" t="s">
        <v>13</v>
      </c>
      <c r="F54" s="49"/>
      <c r="G54" s="50">
        <f t="shared" si="3"/>
        <v>0</v>
      </c>
      <c r="H54" s="45"/>
    </row>
    <row r="55" spans="2:8" ht="10.5" customHeight="1">
      <c r="B55" s="26">
        <f t="shared" si="2"/>
        <v>9.04</v>
      </c>
      <c r="C55" s="9" t="s">
        <v>82</v>
      </c>
      <c r="D55" s="39">
        <v>5.6</v>
      </c>
      <c r="E55" s="32" t="s">
        <v>12</v>
      </c>
      <c r="F55" s="49"/>
      <c r="G55" s="50">
        <f t="shared" si="3"/>
        <v>0</v>
      </c>
      <c r="H55" s="45"/>
    </row>
    <row r="56" spans="2:8" ht="10.5" customHeight="1">
      <c r="B56" s="26">
        <f t="shared" si="2"/>
        <v>9.049999999999999</v>
      </c>
      <c r="C56" s="9" t="s">
        <v>83</v>
      </c>
      <c r="D56" s="39">
        <v>1</v>
      </c>
      <c r="E56" s="32" t="s">
        <v>15</v>
      </c>
      <c r="F56" s="49"/>
      <c r="G56" s="50">
        <f t="shared" si="3"/>
        <v>0</v>
      </c>
      <c r="H56" s="45"/>
    </row>
    <row r="57" spans="2:8" ht="10.5" customHeight="1">
      <c r="B57" s="26">
        <f t="shared" si="2"/>
        <v>9.059999999999999</v>
      </c>
      <c r="C57" s="9" t="s">
        <v>39</v>
      </c>
      <c r="D57" s="39">
        <v>2.8</v>
      </c>
      <c r="E57" s="32" t="s">
        <v>12</v>
      </c>
      <c r="F57" s="49"/>
      <c r="G57" s="50">
        <f t="shared" si="3"/>
        <v>0</v>
      </c>
      <c r="H57" s="45"/>
    </row>
    <row r="58" spans="2:8" ht="10.5" customHeight="1">
      <c r="B58" s="26">
        <f t="shared" si="2"/>
        <v>9.069999999999999</v>
      </c>
      <c r="C58" s="9" t="s">
        <v>43</v>
      </c>
      <c r="D58" s="39">
        <v>1</v>
      </c>
      <c r="E58" s="32" t="s">
        <v>15</v>
      </c>
      <c r="F58" s="49"/>
      <c r="G58" s="50">
        <f t="shared" si="3"/>
        <v>0</v>
      </c>
      <c r="H58" s="45"/>
    </row>
    <row r="59" spans="2:8" ht="10.5" customHeight="1">
      <c r="B59" s="26">
        <f t="shared" si="2"/>
        <v>9.079999999999998</v>
      </c>
      <c r="C59" s="9" t="s">
        <v>84</v>
      </c>
      <c r="D59" s="39">
        <v>2</v>
      </c>
      <c r="E59" s="32" t="s">
        <v>13</v>
      </c>
      <c r="F59" s="49"/>
      <c r="G59" s="50">
        <f t="shared" si="3"/>
        <v>0</v>
      </c>
      <c r="H59" s="45"/>
    </row>
    <row r="60" spans="2:8" ht="10.5" customHeight="1">
      <c r="B60" s="26">
        <f t="shared" si="2"/>
        <v>9.089999999999998</v>
      </c>
      <c r="C60" s="34" t="s">
        <v>85</v>
      </c>
      <c r="D60" s="39">
        <v>1</v>
      </c>
      <c r="E60" s="33" t="s">
        <v>15</v>
      </c>
      <c r="F60" s="51"/>
      <c r="G60" s="52">
        <f t="shared" si="3"/>
        <v>0</v>
      </c>
      <c r="H60" s="45"/>
    </row>
    <row r="61" spans="2:8" ht="10.5" customHeight="1">
      <c r="B61" s="26">
        <f t="shared" si="2"/>
        <v>9.099999999999998</v>
      </c>
      <c r="C61" s="34" t="s">
        <v>86</v>
      </c>
      <c r="D61" s="53">
        <v>30</v>
      </c>
      <c r="E61" s="32" t="s">
        <v>12</v>
      </c>
      <c r="F61" s="51"/>
      <c r="G61" s="52">
        <f t="shared" si="3"/>
        <v>0</v>
      </c>
      <c r="H61" s="45"/>
    </row>
    <row r="62" spans="2:8" ht="10.5" customHeight="1" thickBot="1">
      <c r="B62" s="26">
        <f t="shared" si="2"/>
        <v>9.109999999999998</v>
      </c>
      <c r="C62" s="34" t="s">
        <v>87</v>
      </c>
      <c r="D62" s="53">
        <v>20</v>
      </c>
      <c r="E62" s="32" t="s">
        <v>12</v>
      </c>
      <c r="F62" s="51"/>
      <c r="G62" s="52">
        <f t="shared" si="3"/>
        <v>0</v>
      </c>
      <c r="H62" s="45"/>
    </row>
    <row r="63" spans="2:8" ht="12.75" customHeight="1" thickBot="1">
      <c r="B63" s="13">
        <v>10</v>
      </c>
      <c r="C63" s="18" t="s">
        <v>62</v>
      </c>
      <c r="D63" s="14"/>
      <c r="E63" s="14"/>
      <c r="F63" s="14"/>
      <c r="G63" s="44">
        <f>SUBTOTAL(9,G64:G75)</f>
        <v>0</v>
      </c>
      <c r="H63" s="45"/>
    </row>
    <row r="64" spans="2:8" ht="10.5" customHeight="1">
      <c r="B64" s="27">
        <f>+B63+0.01</f>
        <v>10.01</v>
      </c>
      <c r="C64" s="9" t="s">
        <v>41</v>
      </c>
      <c r="D64" s="49">
        <v>1</v>
      </c>
      <c r="E64" s="32" t="s">
        <v>13</v>
      </c>
      <c r="F64" s="49"/>
      <c r="G64" s="50">
        <f aca="true" t="shared" si="4" ref="G64:G75">Cantidad*Precio</f>
        <v>0</v>
      </c>
      <c r="H64" s="45"/>
    </row>
    <row r="65" spans="2:8" ht="10.5" customHeight="1">
      <c r="B65" s="27">
        <f aca="true" t="shared" si="5" ref="B65:B75">+B64+0.01</f>
        <v>10.02</v>
      </c>
      <c r="C65" s="9" t="s">
        <v>63</v>
      </c>
      <c r="D65" s="49">
        <v>5</v>
      </c>
      <c r="E65" s="32" t="s">
        <v>13</v>
      </c>
      <c r="F65" s="49"/>
      <c r="G65" s="50">
        <f t="shared" si="4"/>
        <v>0</v>
      </c>
      <c r="H65" s="45"/>
    </row>
    <row r="66" spans="2:8" ht="10.5" customHeight="1">
      <c r="B66" s="27">
        <f t="shared" si="5"/>
        <v>10.03</v>
      </c>
      <c r="C66" s="9" t="s">
        <v>42</v>
      </c>
      <c r="D66" s="49">
        <v>3</v>
      </c>
      <c r="E66" s="32" t="s">
        <v>13</v>
      </c>
      <c r="F66" s="49"/>
      <c r="G66" s="50">
        <f t="shared" si="4"/>
        <v>0</v>
      </c>
      <c r="H66" s="45"/>
    </row>
    <row r="67" spans="2:8" ht="10.5" customHeight="1">
      <c r="B67" s="27">
        <f t="shared" si="5"/>
        <v>10.04</v>
      </c>
      <c r="C67" s="9" t="s">
        <v>7</v>
      </c>
      <c r="D67" s="49">
        <v>4</v>
      </c>
      <c r="E67" s="32" t="s">
        <v>13</v>
      </c>
      <c r="F67" s="49"/>
      <c r="G67" s="50">
        <f t="shared" si="4"/>
        <v>0</v>
      </c>
      <c r="H67" s="45"/>
    </row>
    <row r="68" spans="2:8" ht="10.5" customHeight="1">
      <c r="B68" s="27">
        <f t="shared" si="5"/>
        <v>10.049999999999999</v>
      </c>
      <c r="C68" s="9" t="s">
        <v>8</v>
      </c>
      <c r="D68" s="49">
        <v>1</v>
      </c>
      <c r="E68" s="32" t="s">
        <v>13</v>
      </c>
      <c r="F68" s="49"/>
      <c r="G68" s="50">
        <f t="shared" si="4"/>
        <v>0</v>
      </c>
      <c r="H68" s="45"/>
    </row>
    <row r="69" spans="2:8" ht="10.5" customHeight="1">
      <c r="B69" s="27">
        <f t="shared" si="5"/>
        <v>10.059999999999999</v>
      </c>
      <c r="C69" s="9" t="s">
        <v>26</v>
      </c>
      <c r="D69" s="49">
        <v>4</v>
      </c>
      <c r="E69" s="32" t="s">
        <v>13</v>
      </c>
      <c r="F69" s="49"/>
      <c r="G69" s="50">
        <f t="shared" si="4"/>
        <v>0</v>
      </c>
      <c r="H69" s="45"/>
    </row>
    <row r="70" spans="2:8" ht="10.5" customHeight="1">
      <c r="B70" s="27">
        <f t="shared" si="5"/>
        <v>10.069999999999999</v>
      </c>
      <c r="C70" s="9" t="s">
        <v>25</v>
      </c>
      <c r="D70" s="49">
        <v>1</v>
      </c>
      <c r="E70" s="32" t="s">
        <v>13</v>
      </c>
      <c r="F70" s="49"/>
      <c r="G70" s="50">
        <f t="shared" si="4"/>
        <v>0</v>
      </c>
      <c r="H70" s="45"/>
    </row>
    <row r="71" spans="2:8" ht="10.5" customHeight="1">
      <c r="B71" s="27">
        <f t="shared" si="5"/>
        <v>10.079999999999998</v>
      </c>
      <c r="C71" s="9" t="s">
        <v>49</v>
      </c>
      <c r="D71" s="49">
        <v>2</v>
      </c>
      <c r="E71" s="32" t="s">
        <v>13</v>
      </c>
      <c r="F71" s="49"/>
      <c r="G71" s="50">
        <f t="shared" si="4"/>
        <v>0</v>
      </c>
      <c r="H71" s="45"/>
    </row>
    <row r="72" spans="2:8" ht="10.5" customHeight="1">
      <c r="B72" s="38">
        <f t="shared" si="5"/>
        <v>10.089999999999998</v>
      </c>
      <c r="C72" s="9" t="s">
        <v>88</v>
      </c>
      <c r="D72" s="49">
        <v>1</v>
      </c>
      <c r="E72" s="32" t="s">
        <v>13</v>
      </c>
      <c r="F72" s="36"/>
      <c r="G72" s="50">
        <f t="shared" si="4"/>
        <v>0</v>
      </c>
      <c r="H72" s="45"/>
    </row>
    <row r="73" spans="2:8" ht="10.5" customHeight="1">
      <c r="B73" s="38">
        <f t="shared" si="5"/>
        <v>10.099999999999998</v>
      </c>
      <c r="C73" s="9" t="s">
        <v>89</v>
      </c>
      <c r="D73" s="49">
        <v>1</v>
      </c>
      <c r="E73" s="32" t="s">
        <v>13</v>
      </c>
      <c r="F73" s="36"/>
      <c r="G73" s="50">
        <f t="shared" si="4"/>
        <v>0</v>
      </c>
      <c r="H73" s="45"/>
    </row>
    <row r="74" spans="2:12" ht="10.5" customHeight="1">
      <c r="B74" s="38">
        <f t="shared" si="5"/>
        <v>10.109999999999998</v>
      </c>
      <c r="C74" s="9" t="s">
        <v>109</v>
      </c>
      <c r="D74" s="54">
        <v>2</v>
      </c>
      <c r="E74" s="42" t="s">
        <v>13</v>
      </c>
      <c r="F74" s="46"/>
      <c r="G74" s="50">
        <f t="shared" si="4"/>
        <v>0</v>
      </c>
      <c r="H74" s="45"/>
      <c r="L74" s="55"/>
    </row>
    <row r="75" spans="2:8" ht="21" customHeight="1" thickBot="1">
      <c r="B75" s="38">
        <f t="shared" si="5"/>
        <v>10.119999999999997</v>
      </c>
      <c r="C75" s="37" t="s">
        <v>123</v>
      </c>
      <c r="D75" s="51">
        <v>20</v>
      </c>
      <c r="E75" s="33" t="s">
        <v>12</v>
      </c>
      <c r="F75" s="66"/>
      <c r="G75" s="52">
        <f t="shared" si="4"/>
        <v>0</v>
      </c>
      <c r="H75" s="45"/>
    </row>
    <row r="76" spans="2:8" ht="12.75" customHeight="1" thickBot="1">
      <c r="B76" s="13">
        <v>11</v>
      </c>
      <c r="C76" s="18" t="s">
        <v>3</v>
      </c>
      <c r="D76" s="14"/>
      <c r="E76" s="14"/>
      <c r="F76" s="14"/>
      <c r="G76" s="44">
        <f>SUBTOTAL(9,G77:G80)</f>
        <v>0</v>
      </c>
      <c r="H76" s="45"/>
    </row>
    <row r="77" spans="2:8" ht="10.5" customHeight="1">
      <c r="B77" s="27">
        <f>+B76+0.01</f>
        <v>11.01</v>
      </c>
      <c r="C77" s="9" t="s">
        <v>90</v>
      </c>
      <c r="D77" s="39">
        <v>1</v>
      </c>
      <c r="E77" s="32" t="s">
        <v>13</v>
      </c>
      <c r="F77" s="39"/>
      <c r="G77" s="50">
        <f>Cantidad*Precio</f>
        <v>0</v>
      </c>
      <c r="H77" s="45"/>
    </row>
    <row r="78" spans="2:8" ht="10.5" customHeight="1">
      <c r="B78" s="27">
        <f>+B77+0.01</f>
        <v>11.02</v>
      </c>
      <c r="C78" s="9" t="s">
        <v>125</v>
      </c>
      <c r="D78" s="39">
        <v>3</v>
      </c>
      <c r="E78" s="32" t="s">
        <v>13</v>
      </c>
      <c r="F78" s="39"/>
      <c r="G78" s="50">
        <f>Cantidad*Precio</f>
        <v>0</v>
      </c>
      <c r="H78" s="45"/>
    </row>
    <row r="79" spans="2:8" ht="10.5" customHeight="1">
      <c r="B79" s="27">
        <f>+B78+0.01</f>
        <v>11.03</v>
      </c>
      <c r="C79" s="9" t="s">
        <v>91</v>
      </c>
      <c r="D79" s="39">
        <v>1</v>
      </c>
      <c r="E79" s="32" t="s">
        <v>13</v>
      </c>
      <c r="F79" s="39"/>
      <c r="G79" s="50">
        <f>Cantidad*Precio</f>
        <v>0</v>
      </c>
      <c r="H79" s="45"/>
    </row>
    <row r="80" spans="2:8" ht="10.5" customHeight="1" thickBot="1">
      <c r="B80" s="27">
        <f>+B79+0.01</f>
        <v>11.04</v>
      </c>
      <c r="C80" s="9" t="s">
        <v>46</v>
      </c>
      <c r="D80" s="39">
        <v>1</v>
      </c>
      <c r="E80" s="32" t="s">
        <v>13</v>
      </c>
      <c r="F80" s="39"/>
      <c r="G80" s="50">
        <f>Cantidad*Precio</f>
        <v>0</v>
      </c>
      <c r="H80" s="45"/>
    </row>
    <row r="81" spans="2:8" ht="12.75" customHeight="1" thickBot="1">
      <c r="B81" s="13">
        <v>12</v>
      </c>
      <c r="C81" s="18" t="s">
        <v>4</v>
      </c>
      <c r="D81" s="14"/>
      <c r="E81" s="14"/>
      <c r="F81" s="14"/>
      <c r="G81" s="44">
        <f>SUBTOTAL(9,G82:G83)</f>
        <v>0</v>
      </c>
      <c r="H81" s="45"/>
    </row>
    <row r="82" spans="2:8" ht="10.5" customHeight="1">
      <c r="B82" s="27">
        <f>+B81+0.01</f>
        <v>12.01</v>
      </c>
      <c r="C82" s="9" t="s">
        <v>92</v>
      </c>
      <c r="D82" s="39">
        <v>70.81280000000001</v>
      </c>
      <c r="E82" s="32" t="s">
        <v>27</v>
      </c>
      <c r="F82" s="49"/>
      <c r="G82" s="50">
        <f>Cantidad*Precio</f>
        <v>0</v>
      </c>
      <c r="H82" s="45"/>
    </row>
    <row r="83" spans="2:8" ht="10.5" customHeight="1" thickBot="1">
      <c r="B83" s="27">
        <f>+B82+0.01</f>
        <v>12.02</v>
      </c>
      <c r="C83" s="9" t="s">
        <v>110</v>
      </c>
      <c r="D83" s="39">
        <v>1</v>
      </c>
      <c r="E83" s="32" t="s">
        <v>13</v>
      </c>
      <c r="F83" s="49"/>
      <c r="G83" s="50">
        <f>Cantidad*Precio</f>
        <v>0</v>
      </c>
      <c r="H83" s="45"/>
    </row>
    <row r="84" spans="2:8" ht="12.75" customHeight="1" thickBot="1">
      <c r="B84" s="13">
        <v>13</v>
      </c>
      <c r="C84" s="18" t="s">
        <v>60</v>
      </c>
      <c r="D84" s="14"/>
      <c r="E84" s="14"/>
      <c r="F84" s="14"/>
      <c r="G84" s="44">
        <f>SUBTOTAL(9,G85:G85)</f>
        <v>0</v>
      </c>
      <c r="H84" s="45"/>
    </row>
    <row r="85" spans="2:8" ht="10.5" customHeight="1" thickBot="1">
      <c r="B85" s="19">
        <f>+B84+0.01</f>
        <v>13.01</v>
      </c>
      <c r="C85" s="9" t="s">
        <v>93</v>
      </c>
      <c r="D85" s="39">
        <v>60.6864</v>
      </c>
      <c r="E85" s="32" t="s">
        <v>27</v>
      </c>
      <c r="F85" s="49"/>
      <c r="G85" s="50">
        <f>Cantidad*Precio</f>
        <v>0</v>
      </c>
      <c r="H85" s="45"/>
    </row>
    <row r="86" spans="2:8" ht="12.75" customHeight="1" thickBot="1">
      <c r="B86" s="13">
        <v>14</v>
      </c>
      <c r="C86" s="18" t="s">
        <v>61</v>
      </c>
      <c r="D86" s="14"/>
      <c r="E86" s="14"/>
      <c r="F86" s="14"/>
      <c r="G86" s="44">
        <f>SUBTOTAL(9,G87:G94)</f>
        <v>0</v>
      </c>
      <c r="H86" s="45"/>
    </row>
    <row r="87" spans="2:8" ht="10.5" customHeight="1">
      <c r="B87" s="19">
        <f>+B86+0.01</f>
        <v>14.01</v>
      </c>
      <c r="C87" s="9" t="s">
        <v>98</v>
      </c>
      <c r="D87" s="49">
        <v>1</v>
      </c>
      <c r="E87" s="32" t="s">
        <v>13</v>
      </c>
      <c r="F87" s="49"/>
      <c r="G87" s="50">
        <f aca="true" t="shared" si="6" ref="G87:G94">Cantidad*Precio</f>
        <v>0</v>
      </c>
      <c r="H87" s="45"/>
    </row>
    <row r="88" spans="2:8" ht="10.5" customHeight="1">
      <c r="B88" s="19">
        <f>+B87+0.01</f>
        <v>14.02</v>
      </c>
      <c r="C88" s="9" t="s">
        <v>99</v>
      </c>
      <c r="D88" s="49">
        <v>4</v>
      </c>
      <c r="E88" s="32" t="s">
        <v>13</v>
      </c>
      <c r="F88" s="49"/>
      <c r="G88" s="50">
        <f t="shared" si="6"/>
        <v>0</v>
      </c>
      <c r="H88" s="45"/>
    </row>
    <row r="89" spans="2:8" ht="10.5" customHeight="1">
      <c r="B89" s="19">
        <f aca="true" t="shared" si="7" ref="B89:B94">+B88+0.01</f>
        <v>14.03</v>
      </c>
      <c r="C89" s="9" t="s">
        <v>97</v>
      </c>
      <c r="D89" s="49">
        <v>1</v>
      </c>
      <c r="E89" s="32" t="s">
        <v>13</v>
      </c>
      <c r="F89" s="49"/>
      <c r="G89" s="50">
        <f t="shared" si="6"/>
        <v>0</v>
      </c>
      <c r="H89" s="45"/>
    </row>
    <row r="90" spans="2:9" ht="10.5" customHeight="1">
      <c r="B90" s="19">
        <f t="shared" si="7"/>
        <v>14.04</v>
      </c>
      <c r="C90" s="9" t="s">
        <v>111</v>
      </c>
      <c r="D90" s="49">
        <v>1</v>
      </c>
      <c r="E90" s="32" t="s">
        <v>13</v>
      </c>
      <c r="F90" s="49"/>
      <c r="G90" s="50">
        <f t="shared" si="6"/>
        <v>0</v>
      </c>
      <c r="H90" s="45"/>
      <c r="I90" s="9"/>
    </row>
    <row r="91" spans="2:8" ht="10.5" customHeight="1">
      <c r="B91" s="19">
        <f t="shared" si="7"/>
        <v>14.049999999999999</v>
      </c>
      <c r="C91" s="9" t="s">
        <v>113</v>
      </c>
      <c r="D91" s="49">
        <v>1</v>
      </c>
      <c r="E91" s="32" t="s">
        <v>13</v>
      </c>
      <c r="F91" s="49"/>
      <c r="G91" s="50">
        <f t="shared" si="6"/>
        <v>0</v>
      </c>
      <c r="H91" s="45"/>
    </row>
    <row r="92" spans="2:8" ht="10.5" customHeight="1">
      <c r="B92" s="19">
        <f t="shared" si="7"/>
        <v>14.059999999999999</v>
      </c>
      <c r="C92" s="9" t="s">
        <v>100</v>
      </c>
      <c r="D92" s="54">
        <v>5</v>
      </c>
      <c r="E92" s="32" t="s">
        <v>13</v>
      </c>
      <c r="F92" s="54"/>
      <c r="G92" s="50">
        <f t="shared" si="6"/>
        <v>0</v>
      </c>
      <c r="H92" s="45"/>
    </row>
    <row r="93" spans="2:8" ht="10.5" customHeight="1">
      <c r="B93" s="19">
        <f t="shared" si="7"/>
        <v>14.069999999999999</v>
      </c>
      <c r="C93" s="9" t="s">
        <v>101</v>
      </c>
      <c r="D93" s="54">
        <v>5</v>
      </c>
      <c r="E93" s="32" t="s">
        <v>13</v>
      </c>
      <c r="F93" s="54"/>
      <c r="G93" s="50">
        <f t="shared" si="6"/>
        <v>0</v>
      </c>
      <c r="H93" s="45"/>
    </row>
    <row r="94" spans="2:8" ht="10.5" customHeight="1" thickBot="1">
      <c r="B94" s="19">
        <f t="shared" si="7"/>
        <v>14.079999999999998</v>
      </c>
      <c r="C94" s="9" t="s">
        <v>94</v>
      </c>
      <c r="D94" s="49">
        <v>1</v>
      </c>
      <c r="E94" s="32" t="s">
        <v>15</v>
      </c>
      <c r="F94" s="49"/>
      <c r="G94" s="50">
        <f t="shared" si="6"/>
        <v>0</v>
      </c>
      <c r="H94" s="45"/>
    </row>
    <row r="95" spans="2:8" ht="15" customHeight="1" thickBot="1">
      <c r="B95" s="56"/>
      <c r="C95" s="20" t="s">
        <v>19</v>
      </c>
      <c r="D95" s="57"/>
      <c r="E95" s="21"/>
      <c r="F95" s="57"/>
      <c r="G95" s="58">
        <f>SUBTOTAL(9,G5:G94)</f>
        <v>0</v>
      </c>
      <c r="H95" s="24"/>
    </row>
    <row r="96" spans="3:7" ht="10.5" customHeight="1">
      <c r="C96" s="9"/>
      <c r="D96" s="40"/>
      <c r="E96" s="9"/>
      <c r="F96" s="40"/>
      <c r="G96" s="10"/>
    </row>
    <row r="97" spans="3:7" ht="12.75" customHeight="1">
      <c r="C97" s="11" t="s">
        <v>16</v>
      </c>
      <c r="D97" s="40"/>
      <c r="E97" s="9"/>
      <c r="F97" s="40"/>
      <c r="G97" s="10"/>
    </row>
    <row r="98" spans="3:7" ht="10.5" customHeight="1">
      <c r="C98" s="12" t="s">
        <v>59</v>
      </c>
      <c r="D98" s="41">
        <v>0.1</v>
      </c>
      <c r="E98" s="8" t="s">
        <v>28</v>
      </c>
      <c r="F98" s="40">
        <f aca="true" t="shared" si="8" ref="F98:F104">D98*$G$95</f>
        <v>0</v>
      </c>
      <c r="G98" s="10"/>
    </row>
    <row r="99" spans="3:7" ht="10.5" customHeight="1">
      <c r="C99" s="12" t="s">
        <v>21</v>
      </c>
      <c r="D99" s="41">
        <v>0.025</v>
      </c>
      <c r="E99" s="8" t="s">
        <v>28</v>
      </c>
      <c r="F99" s="40">
        <f t="shared" si="8"/>
        <v>0</v>
      </c>
      <c r="G99" s="10"/>
    </row>
    <row r="100" spans="3:7" ht="10.5" customHeight="1">
      <c r="C100" s="9" t="s">
        <v>34</v>
      </c>
      <c r="D100" s="41">
        <v>0.05</v>
      </c>
      <c r="E100" s="8" t="s">
        <v>28</v>
      </c>
      <c r="F100" s="40">
        <f t="shared" si="8"/>
        <v>0</v>
      </c>
      <c r="G100" s="10"/>
    </row>
    <row r="101" spans="3:7" ht="10.5" customHeight="1">
      <c r="C101" s="9" t="s">
        <v>17</v>
      </c>
      <c r="D101" s="41">
        <v>0.0464</v>
      </c>
      <c r="E101" s="8" t="s">
        <v>28</v>
      </c>
      <c r="F101" s="40">
        <f t="shared" si="8"/>
        <v>0</v>
      </c>
      <c r="G101" s="10"/>
    </row>
    <row r="102" spans="3:7" ht="10.5" customHeight="1">
      <c r="C102" s="9" t="s">
        <v>51</v>
      </c>
      <c r="D102" s="41">
        <v>0.01</v>
      </c>
      <c r="E102" s="8" t="s">
        <v>28</v>
      </c>
      <c r="F102" s="40">
        <f t="shared" si="8"/>
        <v>0</v>
      </c>
      <c r="G102" s="10"/>
    </row>
    <row r="103" spans="3:7" ht="10.5" customHeight="1">
      <c r="C103" s="9" t="s">
        <v>45</v>
      </c>
      <c r="D103" s="41">
        <v>0.05</v>
      </c>
      <c r="E103" s="8" t="s">
        <v>28</v>
      </c>
      <c r="F103" s="40">
        <f t="shared" si="8"/>
        <v>0</v>
      </c>
      <c r="G103" s="10"/>
    </row>
    <row r="104" spans="3:7" ht="10.5" customHeight="1">
      <c r="C104" s="9" t="s">
        <v>52</v>
      </c>
      <c r="D104" s="41">
        <v>0.001</v>
      </c>
      <c r="E104" s="8" t="s">
        <v>28</v>
      </c>
      <c r="F104" s="40">
        <f t="shared" si="8"/>
        <v>0</v>
      </c>
      <c r="G104" s="10"/>
    </row>
    <row r="105" spans="3:7" ht="10.5" customHeight="1">
      <c r="C105" s="9" t="s">
        <v>64</v>
      </c>
      <c r="D105" s="43">
        <v>1</v>
      </c>
      <c r="E105" s="8" t="s">
        <v>65</v>
      </c>
      <c r="F105" s="40">
        <v>0</v>
      </c>
      <c r="G105" s="10"/>
    </row>
    <row r="106" spans="3:7" ht="10.5" customHeight="1" thickBot="1">
      <c r="C106" s="9" t="s">
        <v>53</v>
      </c>
      <c r="D106" s="41">
        <v>0.18</v>
      </c>
      <c r="E106" s="35">
        <f>F98</f>
        <v>0</v>
      </c>
      <c r="F106" s="39">
        <f>D106*E106</f>
        <v>0</v>
      </c>
      <c r="G106" s="10"/>
    </row>
    <row r="107" spans="2:8" ht="15" customHeight="1" thickBot="1">
      <c r="B107" s="56"/>
      <c r="C107" s="20" t="s">
        <v>35</v>
      </c>
      <c r="D107" s="57"/>
      <c r="E107" s="21"/>
      <c r="F107" s="57"/>
      <c r="G107" s="58">
        <f>SUM(F98:F106)+G95</f>
        <v>0</v>
      </c>
      <c r="H107" s="59"/>
    </row>
    <row r="108" spans="3:7" ht="10.5">
      <c r="C108" s="15"/>
      <c r="D108" s="60"/>
      <c r="E108" s="16"/>
      <c r="F108" s="60"/>
      <c r="G108" s="61"/>
    </row>
    <row r="109" spans="3:7" ht="10.5" customHeight="1">
      <c r="C109" s="9" t="s">
        <v>18</v>
      </c>
      <c r="D109" s="41">
        <v>0.05</v>
      </c>
      <c r="E109" s="8" t="s">
        <v>28</v>
      </c>
      <c r="F109" s="39">
        <f>D109*$G$95</f>
        <v>0</v>
      </c>
      <c r="G109" s="10"/>
    </row>
    <row r="110" spans="3:7" ht="11.25" thickBot="1">
      <c r="C110" s="15"/>
      <c r="D110" s="60"/>
      <c r="E110" s="16"/>
      <c r="F110" s="60"/>
      <c r="G110" s="61"/>
    </row>
    <row r="111" spans="2:8" ht="15" customHeight="1" thickBot="1">
      <c r="B111" s="17"/>
      <c r="C111" s="22" t="s">
        <v>20</v>
      </c>
      <c r="D111" s="62"/>
      <c r="E111" s="23"/>
      <c r="F111" s="62"/>
      <c r="G111" s="63">
        <f>+G107+F109</f>
        <v>0</v>
      </c>
      <c r="H111" s="59"/>
    </row>
    <row r="116" ht="10.5">
      <c r="F116" s="2"/>
    </row>
    <row r="117" ht="10.5">
      <c r="F117" s="2"/>
    </row>
    <row r="119" spans="4:5" ht="10.5">
      <c r="D119" s="30"/>
      <c r="E119" s="30"/>
    </row>
  </sheetData>
  <sheetProtection/>
  <autoFilter ref="B4:G96"/>
  <mergeCells count="2">
    <mergeCell ref="B1:G1"/>
    <mergeCell ref="F2:G2"/>
  </mergeCells>
  <printOptions/>
  <pageMargins left="0.47" right="0.52" top="0.53" bottom="0.73" header="0.5" footer="0.5"/>
  <pageSetup fitToHeight="0" horizontalDpi="600" verticalDpi="600" orientation="portrait" scale="93" r:id="rId1"/>
  <headerFooter alignWithMargins="0">
    <oddFooter>&amp;C&amp;8Página &amp;P de &amp;N</oddFooter>
  </headerFooter>
  <rowBreaks count="1" manualBreakCount="1">
    <brk id="62" min="1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/>
  <dimension ref="B1:O122"/>
  <sheetViews>
    <sheetView showGridLines="0" view="pageBreakPreview" zoomScale="115" zoomScaleNormal="130" zoomScaleSheetLayoutView="115" zoomScalePageLayoutView="0" workbookViewId="0" topLeftCell="A16">
      <selection activeCell="C43" sqref="C43:C44"/>
    </sheetView>
  </sheetViews>
  <sheetFormatPr defaultColWidth="9.140625" defaultRowHeight="12.75"/>
  <cols>
    <col min="1" max="2" width="6.28125" style="1" customWidth="1"/>
    <col min="3" max="3" width="42.00390625" style="1" customWidth="1"/>
    <col min="4" max="4" width="11.140625" style="1" customWidth="1"/>
    <col min="5" max="5" width="10.7109375" style="1" customWidth="1"/>
    <col min="6" max="6" width="12.7109375" style="1" customWidth="1"/>
    <col min="7" max="7" width="16.57421875" style="1" customWidth="1"/>
    <col min="8" max="8" width="11.8515625" style="1" customWidth="1"/>
    <col min="9" max="9" width="9.140625" style="1" customWidth="1"/>
    <col min="10" max="10" width="14.00390625" style="1" bestFit="1" customWidth="1"/>
    <col min="11" max="16384" width="9.140625" style="1" customWidth="1"/>
  </cols>
  <sheetData>
    <row r="1" spans="2:7" ht="42" customHeight="1">
      <c r="B1" s="67" t="s">
        <v>117</v>
      </c>
      <c r="C1" s="67"/>
      <c r="D1" s="67"/>
      <c r="E1" s="67"/>
      <c r="F1" s="67"/>
      <c r="G1" s="67"/>
    </row>
    <row r="2" spans="3:14" ht="11.25" customHeight="1">
      <c r="C2" s="3"/>
      <c r="D2" s="25"/>
      <c r="E2" s="4"/>
      <c r="F2" s="68"/>
      <c r="G2" s="68"/>
      <c r="J2" s="24"/>
      <c r="K2" s="24"/>
      <c r="N2" s="24"/>
    </row>
    <row r="3" spans="10:15" ht="11.25" thickBot="1">
      <c r="J3" s="24"/>
      <c r="K3" s="24"/>
      <c r="N3" s="24"/>
      <c r="O3" s="24"/>
    </row>
    <row r="4" spans="2:11" ht="13.5" customHeight="1" thickBot="1">
      <c r="B4" s="5"/>
      <c r="C4" s="6" t="s">
        <v>9</v>
      </c>
      <c r="D4" s="6" t="s">
        <v>10</v>
      </c>
      <c r="E4" s="6" t="s">
        <v>11</v>
      </c>
      <c r="F4" s="6" t="s">
        <v>31</v>
      </c>
      <c r="G4" s="7" t="s">
        <v>22</v>
      </c>
      <c r="J4" s="24"/>
      <c r="K4" s="24"/>
    </row>
    <row r="5" spans="2:8" ht="12.75" customHeight="1" thickBot="1">
      <c r="B5" s="13">
        <v>1</v>
      </c>
      <c r="C5" s="18" t="s">
        <v>0</v>
      </c>
      <c r="D5" s="14"/>
      <c r="E5" s="14"/>
      <c r="F5" s="14"/>
      <c r="G5" s="44">
        <f>SUBTOTAL(9,G6:G11)</f>
        <v>0</v>
      </c>
      <c r="H5" s="45"/>
    </row>
    <row r="6" spans="2:8" ht="10.5" customHeight="1">
      <c r="B6" s="28">
        <f aca="true" t="shared" si="0" ref="B6:B11">+B5+0.01</f>
        <v>1.01</v>
      </c>
      <c r="C6" s="29" t="s">
        <v>96</v>
      </c>
      <c r="D6" s="46">
        <v>1</v>
      </c>
      <c r="E6" s="31" t="s">
        <v>15</v>
      </c>
      <c r="F6" s="46"/>
      <c r="G6" s="47">
        <f aca="true" t="shared" si="1" ref="G6:G11">Cantidad*Precio</f>
        <v>0</v>
      </c>
      <c r="H6" s="45"/>
    </row>
    <row r="7" spans="2:8" ht="10.5" customHeight="1">
      <c r="B7" s="28">
        <f t="shared" si="0"/>
        <v>1.02</v>
      </c>
      <c r="C7" s="29" t="s">
        <v>118</v>
      </c>
      <c r="D7" s="46">
        <v>2</v>
      </c>
      <c r="E7" s="31" t="s">
        <v>13</v>
      </c>
      <c r="F7" s="46"/>
      <c r="G7" s="47">
        <f>Cantidad*Precio</f>
        <v>0</v>
      </c>
      <c r="H7" s="45"/>
    </row>
    <row r="8" spans="2:8" ht="10.5" customHeight="1">
      <c r="B8" s="28">
        <f t="shared" si="0"/>
        <v>1.03</v>
      </c>
      <c r="C8" s="29" t="s">
        <v>66</v>
      </c>
      <c r="D8" s="46">
        <v>63</v>
      </c>
      <c r="E8" s="31" t="s">
        <v>29</v>
      </c>
      <c r="F8" s="46"/>
      <c r="G8" s="47">
        <f t="shared" si="1"/>
        <v>0</v>
      </c>
      <c r="H8" s="45"/>
    </row>
    <row r="9" spans="2:8" ht="10.5" customHeight="1">
      <c r="B9" s="28">
        <f t="shared" si="0"/>
        <v>1.04</v>
      </c>
      <c r="C9" s="29" t="s">
        <v>44</v>
      </c>
      <c r="D9" s="46">
        <v>63</v>
      </c>
      <c r="E9" s="31" t="s">
        <v>29</v>
      </c>
      <c r="F9" s="46"/>
      <c r="G9" s="47">
        <f t="shared" si="1"/>
        <v>0</v>
      </c>
      <c r="H9" s="45"/>
    </row>
    <row r="10" spans="2:8" ht="10.5" customHeight="1">
      <c r="B10" s="28">
        <f t="shared" si="0"/>
        <v>1.05</v>
      </c>
      <c r="C10" s="29" t="s">
        <v>37</v>
      </c>
      <c r="D10" s="46">
        <v>128</v>
      </c>
      <c r="E10" s="31" t="s">
        <v>29</v>
      </c>
      <c r="F10" s="46"/>
      <c r="G10" s="47">
        <f t="shared" si="1"/>
        <v>0</v>
      </c>
      <c r="H10" s="45"/>
    </row>
    <row r="11" spans="2:8" ht="10.5" customHeight="1" thickBot="1">
      <c r="B11" s="28">
        <f t="shared" si="0"/>
        <v>1.06</v>
      </c>
      <c r="C11" s="29" t="s">
        <v>47</v>
      </c>
      <c r="D11" s="46">
        <v>1</v>
      </c>
      <c r="E11" s="31" t="s">
        <v>15</v>
      </c>
      <c r="F11" s="46"/>
      <c r="G11" s="47">
        <f t="shared" si="1"/>
        <v>0</v>
      </c>
      <c r="H11" s="45"/>
    </row>
    <row r="12" spans="2:8" ht="12.75" customHeight="1" thickBot="1">
      <c r="B12" s="13">
        <v>2</v>
      </c>
      <c r="C12" s="18" t="s">
        <v>1</v>
      </c>
      <c r="D12" s="14"/>
      <c r="E12" s="14"/>
      <c r="F12" s="14"/>
      <c r="G12" s="44">
        <f>SUBTOTAL(9,G13:G16)</f>
        <v>0</v>
      </c>
      <c r="H12" s="45"/>
    </row>
    <row r="13" spans="2:8" ht="10.5" customHeight="1">
      <c r="B13" s="28">
        <f>+B12+0.01</f>
        <v>2.01</v>
      </c>
      <c r="C13" s="29" t="s">
        <v>36</v>
      </c>
      <c r="D13" s="46">
        <v>28</v>
      </c>
      <c r="E13" s="31" t="s">
        <v>30</v>
      </c>
      <c r="F13" s="48"/>
      <c r="G13" s="47">
        <f>Cantidad*Precio</f>
        <v>0</v>
      </c>
      <c r="H13" s="45"/>
    </row>
    <row r="14" spans="2:8" ht="10.5" customHeight="1">
      <c r="B14" s="28">
        <f>+B13+0.01</f>
        <v>2.0199999999999996</v>
      </c>
      <c r="C14" s="29" t="s">
        <v>67</v>
      </c>
      <c r="D14" s="46">
        <v>6.16</v>
      </c>
      <c r="E14" s="31" t="s">
        <v>30</v>
      </c>
      <c r="F14" s="48"/>
      <c r="G14" s="47">
        <f>Cantidad*Precio</f>
        <v>0</v>
      </c>
      <c r="H14" s="45"/>
    </row>
    <row r="15" spans="2:8" ht="10.5" customHeight="1">
      <c r="B15" s="28">
        <f>+B14+0.01</f>
        <v>2.0299999999999994</v>
      </c>
      <c r="C15" s="29" t="s">
        <v>68</v>
      </c>
      <c r="D15" s="46">
        <v>12.6</v>
      </c>
      <c r="E15" s="31" t="s">
        <v>30</v>
      </c>
      <c r="F15" s="48"/>
      <c r="G15" s="47">
        <f>Cantidad*Precio</f>
        <v>0</v>
      </c>
      <c r="H15" s="45"/>
    </row>
    <row r="16" spans="2:8" ht="10.5" customHeight="1" thickBot="1">
      <c r="B16" s="28">
        <f>+B15+0.01</f>
        <v>2.039999999999999</v>
      </c>
      <c r="C16" s="29" t="s">
        <v>69</v>
      </c>
      <c r="D16" s="46">
        <v>37.3</v>
      </c>
      <c r="E16" s="31" t="s">
        <v>30</v>
      </c>
      <c r="F16" s="46"/>
      <c r="G16" s="47">
        <f>Cantidad*Precio</f>
        <v>0</v>
      </c>
      <c r="H16" s="45"/>
    </row>
    <row r="17" spans="2:8" ht="12" customHeight="1" thickBot="1">
      <c r="B17" s="13">
        <v>3</v>
      </c>
      <c r="C17" s="18" t="s">
        <v>54</v>
      </c>
      <c r="D17" s="14"/>
      <c r="E17" s="14"/>
      <c r="F17" s="14"/>
      <c r="G17" s="44">
        <f>SUBTOTAL(9,G18:G26)</f>
        <v>0</v>
      </c>
      <c r="H17" s="45"/>
    </row>
    <row r="18" spans="2:8" ht="10.5" customHeight="1">
      <c r="B18" s="28">
        <f aca="true" t="shared" si="2" ref="B18:B26">+B17+0.01</f>
        <v>3.01</v>
      </c>
      <c r="C18" s="29" t="s">
        <v>104</v>
      </c>
      <c r="D18" s="46">
        <v>3.3</v>
      </c>
      <c r="E18" s="31" t="s">
        <v>30</v>
      </c>
      <c r="F18" s="48"/>
      <c r="G18" s="47">
        <f aca="true" t="shared" si="3" ref="G18:G26">Cantidad*Precio</f>
        <v>0</v>
      </c>
      <c r="H18" s="45"/>
    </row>
    <row r="19" spans="2:8" ht="10.5" customHeight="1">
      <c r="B19" s="28">
        <f t="shared" si="2"/>
        <v>3.0199999999999996</v>
      </c>
      <c r="C19" s="29" t="s">
        <v>106</v>
      </c>
      <c r="D19" s="46">
        <v>0.3</v>
      </c>
      <c r="E19" s="31" t="s">
        <v>30</v>
      </c>
      <c r="F19" s="46"/>
      <c r="G19" s="47">
        <f t="shared" si="3"/>
        <v>0</v>
      </c>
      <c r="H19" s="45"/>
    </row>
    <row r="20" spans="2:8" ht="10.5" customHeight="1">
      <c r="B20" s="28">
        <f t="shared" si="2"/>
        <v>3.0299999999999994</v>
      </c>
      <c r="C20" s="29" t="s">
        <v>102</v>
      </c>
      <c r="D20" s="46">
        <v>0.897</v>
      </c>
      <c r="E20" s="31" t="s">
        <v>30</v>
      </c>
      <c r="F20" s="46"/>
      <c r="G20" s="47">
        <f t="shared" si="3"/>
        <v>0</v>
      </c>
      <c r="H20" s="45"/>
    </row>
    <row r="21" spans="2:8" ht="10.5" customHeight="1">
      <c r="B21" s="28">
        <f t="shared" si="2"/>
        <v>3.039999999999999</v>
      </c>
      <c r="C21" s="29" t="s">
        <v>103</v>
      </c>
      <c r="D21" s="46">
        <v>3.1395</v>
      </c>
      <c r="E21" s="31" t="s">
        <v>30</v>
      </c>
      <c r="F21" s="46"/>
      <c r="G21" s="47">
        <f t="shared" si="3"/>
        <v>0</v>
      </c>
      <c r="H21" s="45"/>
    </row>
    <row r="22" spans="2:11" ht="10.5" customHeight="1">
      <c r="B22" s="28">
        <f t="shared" si="2"/>
        <v>3.049999999999999</v>
      </c>
      <c r="C22" s="29" t="s">
        <v>70</v>
      </c>
      <c r="D22" s="46">
        <v>31.3</v>
      </c>
      <c r="E22" s="31" t="s">
        <v>29</v>
      </c>
      <c r="F22" s="46"/>
      <c r="G22" s="47">
        <f t="shared" si="3"/>
        <v>0</v>
      </c>
      <c r="H22" s="45"/>
      <c r="K22" s="2"/>
    </row>
    <row r="23" spans="2:11" ht="10.5" customHeight="1">
      <c r="B23" s="28">
        <f t="shared" si="2"/>
        <v>3.0599999999999987</v>
      </c>
      <c r="C23" s="29" t="s">
        <v>71</v>
      </c>
      <c r="D23" s="46">
        <v>1.71</v>
      </c>
      <c r="E23" s="31" t="s">
        <v>30</v>
      </c>
      <c r="F23" s="46"/>
      <c r="G23" s="47">
        <f>Cantidad*Precio</f>
        <v>0</v>
      </c>
      <c r="K23" s="2"/>
    </row>
    <row r="24" spans="2:11" ht="10.5" customHeight="1">
      <c r="B24" s="28">
        <f t="shared" si="2"/>
        <v>3.0699999999999985</v>
      </c>
      <c r="C24" s="29" t="s">
        <v>95</v>
      </c>
      <c r="D24" s="46">
        <v>3.9</v>
      </c>
      <c r="E24" s="31" t="s">
        <v>30</v>
      </c>
      <c r="F24" s="46"/>
      <c r="G24" s="47">
        <f t="shared" si="3"/>
        <v>0</v>
      </c>
      <c r="H24" s="45"/>
      <c r="K24" s="2"/>
    </row>
    <row r="25" spans="2:11" ht="10.5" customHeight="1">
      <c r="B25" s="28">
        <f t="shared" si="2"/>
        <v>3.0799999999999983</v>
      </c>
      <c r="C25" s="29" t="s">
        <v>72</v>
      </c>
      <c r="D25" s="46">
        <v>45</v>
      </c>
      <c r="E25" s="31" t="s">
        <v>29</v>
      </c>
      <c r="F25" s="46"/>
      <c r="G25" s="47">
        <f t="shared" si="3"/>
        <v>0</v>
      </c>
      <c r="H25" s="45"/>
      <c r="K25" s="2"/>
    </row>
    <row r="26" spans="2:8" ht="10.5" customHeight="1" thickBot="1">
      <c r="B26" s="28">
        <f t="shared" si="2"/>
        <v>3.089999999999998</v>
      </c>
      <c r="C26" s="29" t="s">
        <v>105</v>
      </c>
      <c r="D26" s="46">
        <v>2.8899999999999997</v>
      </c>
      <c r="E26" s="31" t="s">
        <v>29</v>
      </c>
      <c r="F26" s="46"/>
      <c r="G26" s="47">
        <f t="shared" si="3"/>
        <v>0</v>
      </c>
      <c r="H26" s="45"/>
    </row>
    <row r="27" spans="2:8" ht="12.75" customHeight="1" thickBot="1">
      <c r="B27" s="13">
        <v>4</v>
      </c>
      <c r="C27" s="18" t="s">
        <v>55</v>
      </c>
      <c r="D27" s="14"/>
      <c r="E27" s="14"/>
      <c r="F27" s="14"/>
      <c r="G27" s="44">
        <f>SUBTOTAL(9,G28:G30)</f>
        <v>0</v>
      </c>
      <c r="H27" s="45"/>
    </row>
    <row r="28" spans="2:8" ht="10.5" customHeight="1">
      <c r="B28" s="27">
        <f>+B27+0.01</f>
        <v>4.01</v>
      </c>
      <c r="C28" s="9" t="s">
        <v>40</v>
      </c>
      <c r="D28" s="39">
        <v>37.375</v>
      </c>
      <c r="E28" s="32" t="s">
        <v>29</v>
      </c>
      <c r="F28" s="49"/>
      <c r="G28" s="50">
        <f>Cantidad*Precio</f>
        <v>0</v>
      </c>
      <c r="H28" s="2"/>
    </row>
    <row r="29" spans="2:8" ht="10.5" customHeight="1">
      <c r="B29" s="27">
        <f>+B28+0.01</f>
        <v>4.02</v>
      </c>
      <c r="C29" s="9" t="s">
        <v>73</v>
      </c>
      <c r="D29" s="39">
        <v>53.29</v>
      </c>
      <c r="E29" s="32" t="s">
        <v>29</v>
      </c>
      <c r="F29" s="49"/>
      <c r="G29" s="50">
        <f>Cantidad*Precio</f>
        <v>0</v>
      </c>
      <c r="H29" s="2"/>
    </row>
    <row r="30" spans="2:8" ht="10.5" customHeight="1" thickBot="1">
      <c r="B30" s="27">
        <f>+B29+0.01</f>
        <v>4.029999999999999</v>
      </c>
      <c r="C30" s="9" t="s">
        <v>112</v>
      </c>
      <c r="D30" s="39">
        <v>10.28</v>
      </c>
      <c r="E30" s="32" t="s">
        <v>29</v>
      </c>
      <c r="F30" s="49"/>
      <c r="G30" s="50">
        <f>Cantidad*Precio</f>
        <v>0</v>
      </c>
      <c r="H30" s="45"/>
    </row>
    <row r="31" spans="2:10" ht="12.75" customHeight="1" thickBot="1">
      <c r="B31" s="13">
        <v>5</v>
      </c>
      <c r="C31" s="18" t="s">
        <v>23</v>
      </c>
      <c r="D31" s="14"/>
      <c r="E31" s="14"/>
      <c r="F31" s="14"/>
      <c r="G31" s="44">
        <f>SUBTOTAL(9,G32:G36)</f>
        <v>0</v>
      </c>
      <c r="H31" s="45"/>
      <c r="J31" s="2"/>
    </row>
    <row r="32" spans="2:10" ht="10.5" customHeight="1">
      <c r="B32" s="27">
        <f>+B31+0.01</f>
        <v>5.01</v>
      </c>
      <c r="C32" s="9" t="s">
        <v>14</v>
      </c>
      <c r="D32" s="39">
        <v>217.06550000000001</v>
      </c>
      <c r="E32" s="32" t="s">
        <v>29</v>
      </c>
      <c r="F32" s="49"/>
      <c r="G32" s="50">
        <f>Cantidad*Precio</f>
        <v>0</v>
      </c>
      <c r="H32" s="45"/>
      <c r="J32" s="2"/>
    </row>
    <row r="33" spans="2:8" ht="10.5" customHeight="1">
      <c r="B33" s="27">
        <f>+B32+0.01</f>
        <v>5.02</v>
      </c>
      <c r="C33" s="9" t="s">
        <v>74</v>
      </c>
      <c r="D33" s="39">
        <v>35.74</v>
      </c>
      <c r="E33" s="32" t="s">
        <v>29</v>
      </c>
      <c r="F33" s="49"/>
      <c r="G33" s="50">
        <f>Cantidad*Precio</f>
        <v>0</v>
      </c>
      <c r="H33" s="45"/>
    </row>
    <row r="34" spans="2:10" ht="10.5" customHeight="1">
      <c r="B34" s="27">
        <f>+B33+0.01</f>
        <v>5.029999999999999</v>
      </c>
      <c r="C34" s="9" t="s">
        <v>75</v>
      </c>
      <c r="D34" s="39">
        <v>146.13750000000002</v>
      </c>
      <c r="E34" s="32" t="s">
        <v>29</v>
      </c>
      <c r="F34" s="49"/>
      <c r="G34" s="50">
        <f>Cantidad*Precio</f>
        <v>0</v>
      </c>
      <c r="H34" s="45"/>
      <c r="J34" s="2"/>
    </row>
    <row r="35" spans="2:8" ht="10.5" customHeight="1">
      <c r="B35" s="27">
        <f>+B34+0.01</f>
        <v>5.039999999999999</v>
      </c>
      <c r="C35" s="9" t="s">
        <v>38</v>
      </c>
      <c r="D35" s="39">
        <v>26.863000000000003</v>
      </c>
      <c r="E35" s="32" t="s">
        <v>29</v>
      </c>
      <c r="F35" s="49"/>
      <c r="G35" s="50">
        <f>Cantidad*Precio</f>
        <v>0</v>
      </c>
      <c r="H35" s="45"/>
    </row>
    <row r="36" spans="2:8" ht="10.5" customHeight="1" thickBot="1">
      <c r="B36" s="27">
        <f>+B35+0.01</f>
        <v>5.049999999999999</v>
      </c>
      <c r="C36" s="9" t="s">
        <v>2</v>
      </c>
      <c r="D36" s="39">
        <v>177.8</v>
      </c>
      <c r="E36" s="32" t="s">
        <v>12</v>
      </c>
      <c r="F36" s="49"/>
      <c r="G36" s="50">
        <f>Cantidad*Precio</f>
        <v>0</v>
      </c>
      <c r="H36" s="45"/>
    </row>
    <row r="37" spans="2:8" ht="12.75" customHeight="1" thickBot="1">
      <c r="B37" s="13">
        <v>6</v>
      </c>
      <c r="C37" s="18" t="s">
        <v>56</v>
      </c>
      <c r="D37" s="14"/>
      <c r="E37" s="14"/>
      <c r="F37" s="14"/>
      <c r="G37" s="44">
        <f>SUBTOTAL(9,G38:G41)</f>
        <v>0</v>
      </c>
      <c r="H37" s="45"/>
    </row>
    <row r="38" spans="2:8" ht="10.5" customHeight="1">
      <c r="B38" s="27">
        <f>+B37+0.01</f>
        <v>6.01</v>
      </c>
      <c r="C38" s="9" t="s">
        <v>76</v>
      </c>
      <c r="D38" s="39">
        <v>37</v>
      </c>
      <c r="E38" s="32" t="s">
        <v>29</v>
      </c>
      <c r="F38" s="49"/>
      <c r="G38" s="50">
        <f>Cantidad*Precio</f>
        <v>0</v>
      </c>
      <c r="H38" s="45"/>
    </row>
    <row r="39" spans="2:8" ht="10.5" customHeight="1">
      <c r="B39" s="27">
        <f>+B38+0.01</f>
        <v>6.02</v>
      </c>
      <c r="C39" s="9" t="s">
        <v>57</v>
      </c>
      <c r="D39" s="39">
        <v>53</v>
      </c>
      <c r="E39" s="32" t="s">
        <v>29</v>
      </c>
      <c r="F39" s="49"/>
      <c r="G39" s="50">
        <f>Cantidad*Precio</f>
        <v>0</v>
      </c>
      <c r="H39" s="45"/>
    </row>
    <row r="40" spans="2:8" ht="10.5" customHeight="1">
      <c r="B40" s="27">
        <f>+B39+0.01</f>
        <v>6.029999999999999</v>
      </c>
      <c r="C40" s="9" t="s">
        <v>24</v>
      </c>
      <c r="D40" s="39">
        <v>25.1</v>
      </c>
      <c r="E40" s="32" t="s">
        <v>12</v>
      </c>
      <c r="F40" s="49"/>
      <c r="G40" s="50">
        <f>Cantidad*Precio</f>
        <v>0</v>
      </c>
      <c r="H40" s="45"/>
    </row>
    <row r="41" spans="2:8" ht="10.5" customHeight="1" thickBot="1">
      <c r="B41" s="27">
        <f>+B40+0.01</f>
        <v>6.039999999999999</v>
      </c>
      <c r="C41" s="9" t="s">
        <v>48</v>
      </c>
      <c r="D41" s="39">
        <v>25.700000000000003</v>
      </c>
      <c r="E41" s="32" t="s">
        <v>12</v>
      </c>
      <c r="F41" s="49"/>
      <c r="G41" s="50">
        <f>Cantidad*Precio</f>
        <v>0</v>
      </c>
      <c r="H41" s="45"/>
    </row>
    <row r="42" spans="2:10" ht="12.75" customHeight="1" thickBot="1">
      <c r="B42" s="13">
        <v>7</v>
      </c>
      <c r="C42" s="18" t="s">
        <v>23</v>
      </c>
      <c r="D42" s="14"/>
      <c r="E42" s="14"/>
      <c r="F42" s="14"/>
      <c r="G42" s="44">
        <f>SUBTOTAL(9,G43:G46)</f>
        <v>0</v>
      </c>
      <c r="H42" s="45"/>
      <c r="J42" s="2"/>
    </row>
    <row r="43" spans="2:8" ht="10.5" customHeight="1">
      <c r="B43" s="27">
        <f>+B42+0.01</f>
        <v>7.01</v>
      </c>
      <c r="C43" s="9" t="s">
        <v>126</v>
      </c>
      <c r="D43" s="39">
        <v>31.3</v>
      </c>
      <c r="E43" s="32" t="s">
        <v>29</v>
      </c>
      <c r="F43" s="49"/>
      <c r="G43" s="50">
        <f>Cantidad*Precio</f>
        <v>0</v>
      </c>
      <c r="H43" s="45"/>
    </row>
    <row r="44" spans="2:8" ht="10.5" customHeight="1">
      <c r="B44" s="27">
        <f>+B43+0.01</f>
        <v>7.02</v>
      </c>
      <c r="C44" s="9" t="s">
        <v>127</v>
      </c>
      <c r="D44" s="39">
        <v>25.6</v>
      </c>
      <c r="E44" s="32" t="s">
        <v>12</v>
      </c>
      <c r="F44" s="49"/>
      <c r="G44" s="50">
        <f>Cantidad*Precio</f>
        <v>0</v>
      </c>
      <c r="H44" s="45"/>
    </row>
    <row r="45" spans="2:8" ht="10.5" customHeight="1">
      <c r="B45" s="27">
        <f>+B44+0.01</f>
        <v>7.029999999999999</v>
      </c>
      <c r="C45" s="9" t="s">
        <v>77</v>
      </c>
      <c r="D45" s="39">
        <v>31.3</v>
      </c>
      <c r="E45" s="32" t="s">
        <v>29</v>
      </c>
      <c r="F45" s="49"/>
      <c r="G45" s="50">
        <f>Cantidad*Precio</f>
        <v>0</v>
      </c>
      <c r="H45" s="45"/>
    </row>
    <row r="46" spans="2:8" ht="10.5" customHeight="1" thickBot="1">
      <c r="B46" s="27">
        <f>+B45+0.01</f>
        <v>7.039999999999999</v>
      </c>
      <c r="C46" s="9" t="s">
        <v>33</v>
      </c>
      <c r="D46" s="39">
        <v>8.325</v>
      </c>
      <c r="E46" s="32" t="s">
        <v>29</v>
      </c>
      <c r="F46" s="49"/>
      <c r="G46" s="50">
        <f>Cantidad*Precio</f>
        <v>0</v>
      </c>
      <c r="H46" s="45"/>
    </row>
    <row r="47" spans="2:8" ht="12.75" customHeight="1" thickBot="1">
      <c r="B47" s="13">
        <v>8</v>
      </c>
      <c r="C47" s="18" t="s">
        <v>32</v>
      </c>
      <c r="D47" s="14"/>
      <c r="E47" s="14"/>
      <c r="F47" s="14"/>
      <c r="G47" s="44">
        <f>SUBTOTAL(9,G48:G51)</f>
        <v>0</v>
      </c>
      <c r="H47" s="45"/>
    </row>
    <row r="48" spans="2:8" ht="12.75" customHeight="1">
      <c r="B48" s="27">
        <f>B47+0.01</f>
        <v>8.01</v>
      </c>
      <c r="C48" s="9" t="s">
        <v>50</v>
      </c>
      <c r="D48" s="39">
        <v>208.74050000000003</v>
      </c>
      <c r="E48" s="32" t="s">
        <v>29</v>
      </c>
      <c r="F48" s="49"/>
      <c r="G48" s="50">
        <f>Cantidad*Precio</f>
        <v>0</v>
      </c>
      <c r="H48" s="45"/>
    </row>
    <row r="49" spans="2:9" ht="10.5" customHeight="1">
      <c r="B49" s="27">
        <f>+B48+0.01</f>
        <v>8.02</v>
      </c>
      <c r="C49" s="9" t="s">
        <v>78</v>
      </c>
      <c r="D49" s="39">
        <v>96.2475</v>
      </c>
      <c r="E49" s="32" t="s">
        <v>29</v>
      </c>
      <c r="F49" s="49"/>
      <c r="G49" s="50">
        <f>Cantidad*Precio</f>
        <v>0</v>
      </c>
      <c r="H49" s="45"/>
      <c r="I49" s="2"/>
    </row>
    <row r="50" spans="2:8" ht="10.5" customHeight="1">
      <c r="B50" s="27">
        <f>+B49+0.01</f>
        <v>8.03</v>
      </c>
      <c r="C50" s="9" t="s">
        <v>79</v>
      </c>
      <c r="D50" s="39">
        <v>76.75300000000001</v>
      </c>
      <c r="E50" s="32" t="s">
        <v>29</v>
      </c>
      <c r="F50" s="49"/>
      <c r="G50" s="50">
        <f>Cantidad*Precio</f>
        <v>0</v>
      </c>
      <c r="H50" s="45"/>
    </row>
    <row r="51" spans="2:8" ht="10.5" customHeight="1" thickBot="1">
      <c r="B51" s="27">
        <f>+B50+0.01</f>
        <v>8.04</v>
      </c>
      <c r="C51" s="9" t="s">
        <v>80</v>
      </c>
      <c r="D51" s="39">
        <v>35.74</v>
      </c>
      <c r="E51" s="32" t="s">
        <v>29</v>
      </c>
      <c r="F51" s="49"/>
      <c r="G51" s="50">
        <f>Cantidad*Precio</f>
        <v>0</v>
      </c>
      <c r="H51" s="45"/>
    </row>
    <row r="52" spans="2:8" ht="12.75" customHeight="1" thickBot="1">
      <c r="B52" s="13">
        <v>9</v>
      </c>
      <c r="C52" s="18" t="s">
        <v>58</v>
      </c>
      <c r="D52" s="14"/>
      <c r="E52" s="14"/>
      <c r="F52" s="14"/>
      <c r="G52" s="44">
        <f>SUBTOTAL(9,G53:G63)</f>
        <v>0</v>
      </c>
      <c r="H52" s="45"/>
    </row>
    <row r="53" spans="2:8" ht="10.5" customHeight="1">
      <c r="B53" s="26">
        <f aca="true" t="shared" si="4" ref="B53:B63">+B52+0.01</f>
        <v>9.01</v>
      </c>
      <c r="C53" s="9" t="s">
        <v>5</v>
      </c>
      <c r="D53" s="39">
        <v>1</v>
      </c>
      <c r="E53" s="32" t="s">
        <v>13</v>
      </c>
      <c r="F53" s="49"/>
      <c r="G53" s="50">
        <f aca="true" t="shared" si="5" ref="G53:G63">Cantidad*Precio</f>
        <v>0</v>
      </c>
      <c r="H53" s="45"/>
    </row>
    <row r="54" spans="2:8" ht="10.5" customHeight="1">
      <c r="B54" s="26">
        <f t="shared" si="4"/>
        <v>9.02</v>
      </c>
      <c r="C54" s="9" t="s">
        <v>6</v>
      </c>
      <c r="D54" s="39">
        <v>1</v>
      </c>
      <c r="E54" s="32" t="s">
        <v>13</v>
      </c>
      <c r="F54" s="49"/>
      <c r="G54" s="50">
        <f t="shared" si="5"/>
        <v>0</v>
      </c>
      <c r="H54" s="45"/>
    </row>
    <row r="55" spans="2:8" ht="10.5" customHeight="1">
      <c r="B55" s="26">
        <f t="shared" si="4"/>
        <v>9.03</v>
      </c>
      <c r="C55" s="9" t="s">
        <v>81</v>
      </c>
      <c r="D55" s="39">
        <v>2</v>
      </c>
      <c r="E55" s="32" t="s">
        <v>13</v>
      </c>
      <c r="F55" s="49"/>
      <c r="G55" s="50">
        <f t="shared" si="5"/>
        <v>0</v>
      </c>
      <c r="H55" s="45"/>
    </row>
    <row r="56" spans="2:8" ht="10.5" customHeight="1">
      <c r="B56" s="26">
        <f t="shared" si="4"/>
        <v>9.04</v>
      </c>
      <c r="C56" s="9" t="s">
        <v>82</v>
      </c>
      <c r="D56" s="39">
        <v>5.6</v>
      </c>
      <c r="E56" s="32" t="s">
        <v>12</v>
      </c>
      <c r="F56" s="49"/>
      <c r="G56" s="50">
        <f t="shared" si="5"/>
        <v>0</v>
      </c>
      <c r="H56" s="45"/>
    </row>
    <row r="57" spans="2:8" ht="10.5" customHeight="1">
      <c r="B57" s="26">
        <f t="shared" si="4"/>
        <v>9.049999999999999</v>
      </c>
      <c r="C57" s="9" t="s">
        <v>83</v>
      </c>
      <c r="D57" s="39">
        <v>1</v>
      </c>
      <c r="E57" s="32" t="s">
        <v>15</v>
      </c>
      <c r="F57" s="49"/>
      <c r="G57" s="50">
        <f t="shared" si="5"/>
        <v>0</v>
      </c>
      <c r="H57" s="45"/>
    </row>
    <row r="58" spans="2:8" ht="10.5" customHeight="1">
      <c r="B58" s="26">
        <f t="shared" si="4"/>
        <v>9.059999999999999</v>
      </c>
      <c r="C58" s="9" t="s">
        <v>39</v>
      </c>
      <c r="D58" s="39">
        <v>2.8</v>
      </c>
      <c r="E58" s="32" t="s">
        <v>12</v>
      </c>
      <c r="F58" s="49"/>
      <c r="G58" s="50">
        <f t="shared" si="5"/>
        <v>0</v>
      </c>
      <c r="H58" s="45"/>
    </row>
    <row r="59" spans="2:8" ht="10.5" customHeight="1">
      <c r="B59" s="26">
        <f t="shared" si="4"/>
        <v>9.069999999999999</v>
      </c>
      <c r="C59" s="9" t="s">
        <v>43</v>
      </c>
      <c r="D59" s="39">
        <v>1</v>
      </c>
      <c r="E59" s="32" t="s">
        <v>15</v>
      </c>
      <c r="F59" s="49"/>
      <c r="G59" s="50">
        <f t="shared" si="5"/>
        <v>0</v>
      </c>
      <c r="H59" s="45"/>
    </row>
    <row r="60" spans="2:8" ht="10.5" customHeight="1">
      <c r="B60" s="26">
        <f t="shared" si="4"/>
        <v>9.079999999999998</v>
      </c>
      <c r="C60" s="9" t="s">
        <v>84</v>
      </c>
      <c r="D60" s="39">
        <v>2</v>
      </c>
      <c r="E60" s="32" t="s">
        <v>13</v>
      </c>
      <c r="F60" s="49"/>
      <c r="G60" s="50">
        <f t="shared" si="5"/>
        <v>0</v>
      </c>
      <c r="H60" s="45"/>
    </row>
    <row r="61" spans="2:8" ht="10.5" customHeight="1">
      <c r="B61" s="26">
        <f t="shared" si="4"/>
        <v>9.089999999999998</v>
      </c>
      <c r="C61" s="34" t="s">
        <v>85</v>
      </c>
      <c r="D61" s="39">
        <v>1</v>
      </c>
      <c r="E61" s="33" t="s">
        <v>15</v>
      </c>
      <c r="F61" s="51"/>
      <c r="G61" s="52">
        <f t="shared" si="5"/>
        <v>0</v>
      </c>
      <c r="H61" s="45"/>
    </row>
    <row r="62" spans="2:8" ht="10.5" customHeight="1">
      <c r="B62" s="26">
        <f t="shared" si="4"/>
        <v>9.099999999999998</v>
      </c>
      <c r="C62" s="34" t="s">
        <v>86</v>
      </c>
      <c r="D62" s="53">
        <v>30</v>
      </c>
      <c r="E62" s="32" t="s">
        <v>12</v>
      </c>
      <c r="F62" s="51"/>
      <c r="G62" s="52">
        <f t="shared" si="5"/>
        <v>0</v>
      </c>
      <c r="H62" s="45"/>
    </row>
    <row r="63" spans="2:8" ht="10.5" customHeight="1" thickBot="1">
      <c r="B63" s="26">
        <f t="shared" si="4"/>
        <v>9.109999999999998</v>
      </c>
      <c r="C63" s="34" t="s">
        <v>87</v>
      </c>
      <c r="D63" s="53">
        <v>45</v>
      </c>
      <c r="E63" s="32" t="s">
        <v>12</v>
      </c>
      <c r="F63" s="51"/>
      <c r="G63" s="52">
        <f t="shared" si="5"/>
        <v>0</v>
      </c>
      <c r="H63" s="45"/>
    </row>
    <row r="64" spans="2:8" ht="12.75" customHeight="1" thickBot="1">
      <c r="B64" s="13">
        <v>10</v>
      </c>
      <c r="C64" s="18" t="s">
        <v>62</v>
      </c>
      <c r="D64" s="14"/>
      <c r="E64" s="14"/>
      <c r="F64" s="14"/>
      <c r="G64" s="44">
        <f>SUBTOTAL(9,G65:G76)</f>
        <v>0</v>
      </c>
      <c r="H64" s="45"/>
    </row>
    <row r="65" spans="2:8" ht="10.5" customHeight="1">
      <c r="B65" s="27">
        <f>+B64+0.01</f>
        <v>10.01</v>
      </c>
      <c r="C65" s="9" t="s">
        <v>41</v>
      </c>
      <c r="D65" s="49">
        <v>1</v>
      </c>
      <c r="E65" s="32" t="s">
        <v>13</v>
      </c>
      <c r="F65" s="49"/>
      <c r="G65" s="50">
        <f aca="true" t="shared" si="6" ref="G65:G76">Cantidad*Precio</f>
        <v>0</v>
      </c>
      <c r="H65" s="45"/>
    </row>
    <row r="66" spans="2:8" ht="10.5" customHeight="1">
      <c r="B66" s="27">
        <f aca="true" t="shared" si="7" ref="B66:B75">+B65+0.01</f>
        <v>10.02</v>
      </c>
      <c r="C66" s="9" t="s">
        <v>63</v>
      </c>
      <c r="D66" s="49">
        <v>5</v>
      </c>
      <c r="E66" s="32" t="s">
        <v>13</v>
      </c>
      <c r="F66" s="49"/>
      <c r="G66" s="50">
        <f t="shared" si="6"/>
        <v>0</v>
      </c>
      <c r="H66" s="45"/>
    </row>
    <row r="67" spans="2:8" ht="10.5" customHeight="1">
      <c r="B67" s="27">
        <f t="shared" si="7"/>
        <v>10.03</v>
      </c>
      <c r="C67" s="9" t="s">
        <v>42</v>
      </c>
      <c r="D67" s="49">
        <v>3</v>
      </c>
      <c r="E67" s="32" t="s">
        <v>13</v>
      </c>
      <c r="F67" s="49"/>
      <c r="G67" s="50">
        <f t="shared" si="6"/>
        <v>0</v>
      </c>
      <c r="H67" s="45"/>
    </row>
    <row r="68" spans="2:8" ht="10.5" customHeight="1">
      <c r="B68" s="27">
        <f t="shared" si="7"/>
        <v>10.04</v>
      </c>
      <c r="C68" s="9" t="s">
        <v>7</v>
      </c>
      <c r="D68" s="49">
        <v>4</v>
      </c>
      <c r="E68" s="32" t="s">
        <v>13</v>
      </c>
      <c r="F68" s="49"/>
      <c r="G68" s="50">
        <f t="shared" si="6"/>
        <v>0</v>
      </c>
      <c r="H68" s="45"/>
    </row>
    <row r="69" spans="2:8" ht="10.5" customHeight="1">
      <c r="B69" s="27">
        <f t="shared" si="7"/>
        <v>10.049999999999999</v>
      </c>
      <c r="C69" s="9" t="s">
        <v>8</v>
      </c>
      <c r="D69" s="49">
        <v>1</v>
      </c>
      <c r="E69" s="32" t="s">
        <v>13</v>
      </c>
      <c r="F69" s="49"/>
      <c r="G69" s="50">
        <f t="shared" si="6"/>
        <v>0</v>
      </c>
      <c r="H69" s="45"/>
    </row>
    <row r="70" spans="2:8" ht="10.5" customHeight="1">
      <c r="B70" s="27">
        <f t="shared" si="7"/>
        <v>10.059999999999999</v>
      </c>
      <c r="C70" s="9" t="s">
        <v>26</v>
      </c>
      <c r="D70" s="49">
        <v>4</v>
      </c>
      <c r="E70" s="32" t="s">
        <v>13</v>
      </c>
      <c r="F70" s="49"/>
      <c r="G70" s="50">
        <f t="shared" si="6"/>
        <v>0</v>
      </c>
      <c r="H70" s="45"/>
    </row>
    <row r="71" spans="2:8" ht="10.5" customHeight="1">
      <c r="B71" s="27">
        <f t="shared" si="7"/>
        <v>10.069999999999999</v>
      </c>
      <c r="C71" s="9" t="s">
        <v>25</v>
      </c>
      <c r="D71" s="49">
        <v>1</v>
      </c>
      <c r="E71" s="32" t="s">
        <v>13</v>
      </c>
      <c r="F71" s="49"/>
      <c r="G71" s="50">
        <f t="shared" si="6"/>
        <v>0</v>
      </c>
      <c r="H71" s="45"/>
    </row>
    <row r="72" spans="2:8" ht="10.5" customHeight="1">
      <c r="B72" s="27">
        <f t="shared" si="7"/>
        <v>10.079999999999998</v>
      </c>
      <c r="C72" s="9" t="s">
        <v>49</v>
      </c>
      <c r="D72" s="49">
        <v>2</v>
      </c>
      <c r="E72" s="32" t="s">
        <v>13</v>
      </c>
      <c r="F72" s="49"/>
      <c r="G72" s="50">
        <f t="shared" si="6"/>
        <v>0</v>
      </c>
      <c r="H72" s="45"/>
    </row>
    <row r="73" spans="2:8" ht="10.5" customHeight="1">
      <c r="B73" s="38">
        <f t="shared" si="7"/>
        <v>10.089999999999998</v>
      </c>
      <c r="C73" s="9" t="s">
        <v>88</v>
      </c>
      <c r="D73" s="49">
        <v>1</v>
      </c>
      <c r="E73" s="32" t="s">
        <v>13</v>
      </c>
      <c r="F73" s="36"/>
      <c r="G73" s="50">
        <f t="shared" si="6"/>
        <v>0</v>
      </c>
      <c r="H73" s="45"/>
    </row>
    <row r="74" spans="2:8" ht="10.5" customHeight="1">
      <c r="B74" s="38">
        <f t="shared" si="7"/>
        <v>10.099999999999998</v>
      </c>
      <c r="C74" s="9" t="s">
        <v>89</v>
      </c>
      <c r="D74" s="49">
        <v>1</v>
      </c>
      <c r="E74" s="32" t="s">
        <v>13</v>
      </c>
      <c r="F74" s="36"/>
      <c r="G74" s="50">
        <f t="shared" si="6"/>
        <v>0</v>
      </c>
      <c r="H74" s="45"/>
    </row>
    <row r="75" spans="2:8" ht="10.5" customHeight="1">
      <c r="B75" s="38">
        <f t="shared" si="7"/>
        <v>10.109999999999998</v>
      </c>
      <c r="C75" s="9" t="s">
        <v>109</v>
      </c>
      <c r="D75" s="54">
        <v>4</v>
      </c>
      <c r="E75" s="42" t="s">
        <v>13</v>
      </c>
      <c r="F75" s="46"/>
      <c r="G75" s="50">
        <f>Cantidad*Precio</f>
        <v>0</v>
      </c>
      <c r="H75" s="45"/>
    </row>
    <row r="76" spans="2:8" ht="21" customHeight="1" thickBot="1">
      <c r="B76" s="38">
        <f>+B75+0.01</f>
        <v>10.119999999999997</v>
      </c>
      <c r="C76" s="37" t="s">
        <v>123</v>
      </c>
      <c r="D76" s="51">
        <v>45</v>
      </c>
      <c r="E76" s="33" t="s">
        <v>12</v>
      </c>
      <c r="F76" s="66"/>
      <c r="G76" s="52">
        <f t="shared" si="6"/>
        <v>0</v>
      </c>
      <c r="H76" s="45"/>
    </row>
    <row r="77" spans="2:8" ht="12.75" customHeight="1" thickBot="1">
      <c r="B77" s="13">
        <v>11</v>
      </c>
      <c r="C77" s="18" t="s">
        <v>3</v>
      </c>
      <c r="D77" s="14"/>
      <c r="E77" s="14"/>
      <c r="F77" s="14"/>
      <c r="G77" s="44">
        <f>SUBTOTAL(9,G78:G81)</f>
        <v>0</v>
      </c>
      <c r="H77" s="45"/>
    </row>
    <row r="78" spans="2:8" ht="10.5" customHeight="1">
      <c r="B78" s="27">
        <f>+B77+0.01</f>
        <v>11.01</v>
      </c>
      <c r="C78" s="9" t="s">
        <v>90</v>
      </c>
      <c r="D78" s="39">
        <v>1</v>
      </c>
      <c r="E78" s="32" t="s">
        <v>13</v>
      </c>
      <c r="F78" s="39"/>
      <c r="G78" s="50">
        <f>Cantidad*Precio</f>
        <v>0</v>
      </c>
      <c r="H78" s="45"/>
    </row>
    <row r="79" spans="2:8" ht="10.5" customHeight="1">
      <c r="B79" s="27">
        <f>+B78+0.01</f>
        <v>11.02</v>
      </c>
      <c r="C79" s="9" t="s">
        <v>125</v>
      </c>
      <c r="D79" s="39">
        <v>3</v>
      </c>
      <c r="E79" s="32" t="s">
        <v>13</v>
      </c>
      <c r="F79" s="39"/>
      <c r="G79" s="50">
        <f>Cantidad*Precio</f>
        <v>0</v>
      </c>
      <c r="H79" s="45"/>
    </row>
    <row r="80" spans="2:8" ht="10.5" customHeight="1">
      <c r="B80" s="27">
        <f>+B79+0.01</f>
        <v>11.03</v>
      </c>
      <c r="C80" s="9" t="s">
        <v>91</v>
      </c>
      <c r="D80" s="39">
        <v>1</v>
      </c>
      <c r="E80" s="32" t="s">
        <v>13</v>
      </c>
      <c r="F80" s="39"/>
      <c r="G80" s="50">
        <f>Cantidad*Precio</f>
        <v>0</v>
      </c>
      <c r="H80" s="45"/>
    </row>
    <row r="81" spans="2:8" ht="10.5" customHeight="1" thickBot="1">
      <c r="B81" s="27">
        <f>+B80+0.01</f>
        <v>11.04</v>
      </c>
      <c r="C81" s="9" t="s">
        <v>46</v>
      </c>
      <c r="D81" s="39">
        <v>1</v>
      </c>
      <c r="E81" s="32" t="s">
        <v>13</v>
      </c>
      <c r="F81" s="39"/>
      <c r="G81" s="50">
        <f>Cantidad*Precio</f>
        <v>0</v>
      </c>
      <c r="H81" s="45"/>
    </row>
    <row r="82" spans="2:8" ht="12.75" customHeight="1" thickBot="1">
      <c r="B82" s="13">
        <v>12</v>
      </c>
      <c r="C82" s="18" t="s">
        <v>4</v>
      </c>
      <c r="D82" s="14"/>
      <c r="E82" s="14"/>
      <c r="F82" s="14"/>
      <c r="G82" s="44">
        <f>SUBTOTAL(9,G83:G84)</f>
        <v>0</v>
      </c>
      <c r="H82" s="45"/>
    </row>
    <row r="83" spans="2:8" ht="10.5" customHeight="1">
      <c r="B83" s="27">
        <f>+B82+0.01</f>
        <v>12.01</v>
      </c>
      <c r="C83" s="9" t="s">
        <v>92</v>
      </c>
      <c r="D83" s="39">
        <v>70.81280000000001</v>
      </c>
      <c r="E83" s="32" t="s">
        <v>27</v>
      </c>
      <c r="F83" s="49"/>
      <c r="G83" s="50">
        <f>Cantidad*Precio</f>
        <v>0</v>
      </c>
      <c r="H83" s="45"/>
    </row>
    <row r="84" spans="2:8" ht="10.5" customHeight="1" thickBot="1">
      <c r="B84" s="27">
        <f>+B83+0.01</f>
        <v>12.02</v>
      </c>
      <c r="C84" s="9" t="s">
        <v>110</v>
      </c>
      <c r="D84" s="39">
        <v>1</v>
      </c>
      <c r="E84" s="32" t="s">
        <v>13</v>
      </c>
      <c r="F84" s="49"/>
      <c r="G84" s="50">
        <f>Cantidad*Precio</f>
        <v>0</v>
      </c>
      <c r="H84" s="45"/>
    </row>
    <row r="85" spans="2:8" ht="12.75" customHeight="1" thickBot="1">
      <c r="B85" s="13">
        <v>13</v>
      </c>
      <c r="C85" s="18" t="s">
        <v>60</v>
      </c>
      <c r="D85" s="14"/>
      <c r="E85" s="14"/>
      <c r="F85" s="14"/>
      <c r="G85" s="44">
        <f>SUBTOTAL(9,G86:G86)</f>
        <v>0</v>
      </c>
      <c r="H85" s="45"/>
    </row>
    <row r="86" spans="2:8" ht="10.5" customHeight="1" thickBot="1">
      <c r="B86" s="19">
        <f>+B85+0.01</f>
        <v>13.01</v>
      </c>
      <c r="C86" s="9" t="s">
        <v>93</v>
      </c>
      <c r="D86" s="39">
        <v>60.6864</v>
      </c>
      <c r="E86" s="32" t="s">
        <v>27</v>
      </c>
      <c r="F86" s="49"/>
      <c r="G86" s="50">
        <f>Cantidad*Precio</f>
        <v>0</v>
      </c>
      <c r="H86" s="45"/>
    </row>
    <row r="87" spans="2:8" ht="12.75" customHeight="1" thickBot="1">
      <c r="B87" s="13">
        <v>14</v>
      </c>
      <c r="C87" s="18" t="s">
        <v>61</v>
      </c>
      <c r="D87" s="14"/>
      <c r="E87" s="14"/>
      <c r="F87" s="14"/>
      <c r="G87" s="44">
        <f>SUBTOTAL(9,G88:G97)</f>
        <v>0</v>
      </c>
      <c r="H87" s="45"/>
    </row>
    <row r="88" spans="2:8" ht="10.5" customHeight="1">
      <c r="B88" s="19">
        <f>+B87+0.01</f>
        <v>14.01</v>
      </c>
      <c r="C88" s="9" t="s">
        <v>98</v>
      </c>
      <c r="D88" s="49">
        <v>1</v>
      </c>
      <c r="E88" s="32" t="s">
        <v>13</v>
      </c>
      <c r="F88" s="49"/>
      <c r="G88" s="50">
        <f aca="true" t="shared" si="8" ref="G88:G97">Cantidad*Precio</f>
        <v>0</v>
      </c>
      <c r="H88" s="45"/>
    </row>
    <row r="89" spans="2:8" ht="10.5" customHeight="1">
      <c r="B89" s="19">
        <f>+B88+0.01</f>
        <v>14.02</v>
      </c>
      <c r="C89" s="9" t="s">
        <v>99</v>
      </c>
      <c r="D89" s="49">
        <v>4</v>
      </c>
      <c r="E89" s="32" t="s">
        <v>13</v>
      </c>
      <c r="F89" s="49"/>
      <c r="G89" s="50">
        <f t="shared" si="8"/>
        <v>0</v>
      </c>
      <c r="H89" s="45"/>
    </row>
    <row r="90" spans="2:8" ht="10.5" customHeight="1">
      <c r="B90" s="19">
        <f aca="true" t="shared" si="9" ref="B90:B97">+B89+0.01</f>
        <v>14.03</v>
      </c>
      <c r="C90" s="9" t="s">
        <v>97</v>
      </c>
      <c r="D90" s="49">
        <v>1</v>
      </c>
      <c r="E90" s="32" t="s">
        <v>13</v>
      </c>
      <c r="F90" s="49"/>
      <c r="G90" s="50">
        <f t="shared" si="8"/>
        <v>0</v>
      </c>
      <c r="H90" s="45"/>
    </row>
    <row r="91" spans="2:9" ht="10.5" customHeight="1">
      <c r="B91" s="19">
        <f t="shared" si="9"/>
        <v>14.04</v>
      </c>
      <c r="C91" s="9" t="s">
        <v>111</v>
      </c>
      <c r="D91" s="49">
        <v>1</v>
      </c>
      <c r="E91" s="32" t="s">
        <v>13</v>
      </c>
      <c r="F91" s="49"/>
      <c r="G91" s="50">
        <f t="shared" si="8"/>
        <v>0</v>
      </c>
      <c r="H91" s="45"/>
      <c r="I91" s="9"/>
    </row>
    <row r="92" spans="2:8" ht="10.5" customHeight="1">
      <c r="B92" s="19">
        <f t="shared" si="9"/>
        <v>14.049999999999999</v>
      </c>
      <c r="C92" s="9" t="s">
        <v>113</v>
      </c>
      <c r="D92" s="49">
        <v>1</v>
      </c>
      <c r="E92" s="32" t="s">
        <v>13</v>
      </c>
      <c r="F92" s="49"/>
      <c r="G92" s="50">
        <f t="shared" si="8"/>
        <v>0</v>
      </c>
      <c r="H92" s="45"/>
    </row>
    <row r="93" spans="2:8" ht="10.5" customHeight="1">
      <c r="B93" s="19">
        <f t="shared" si="9"/>
        <v>14.059999999999999</v>
      </c>
      <c r="C93" s="9" t="s">
        <v>100</v>
      </c>
      <c r="D93" s="54">
        <v>5</v>
      </c>
      <c r="E93" s="32" t="s">
        <v>13</v>
      </c>
      <c r="F93" s="54"/>
      <c r="G93" s="50">
        <f t="shared" si="8"/>
        <v>0</v>
      </c>
      <c r="H93" s="45"/>
    </row>
    <row r="94" spans="2:8" ht="10.5" customHeight="1">
      <c r="B94" s="19">
        <f t="shared" si="9"/>
        <v>14.069999999999999</v>
      </c>
      <c r="C94" s="9" t="s">
        <v>101</v>
      </c>
      <c r="D94" s="54">
        <v>5</v>
      </c>
      <c r="E94" s="32" t="s">
        <v>13</v>
      </c>
      <c r="F94" s="54"/>
      <c r="G94" s="50">
        <f t="shared" si="8"/>
        <v>0</v>
      </c>
      <c r="H94" s="45"/>
    </row>
    <row r="95" spans="2:8" ht="10.5" customHeight="1">
      <c r="B95" s="19">
        <f t="shared" si="9"/>
        <v>14.079999999999998</v>
      </c>
      <c r="C95" s="9" t="s">
        <v>119</v>
      </c>
      <c r="D95" s="54">
        <v>1</v>
      </c>
      <c r="E95" s="32" t="s">
        <v>15</v>
      </c>
      <c r="F95" s="54"/>
      <c r="G95" s="50">
        <f t="shared" si="8"/>
        <v>0</v>
      </c>
      <c r="H95" s="45"/>
    </row>
    <row r="96" spans="2:8" ht="10.5" customHeight="1">
      <c r="B96" s="19">
        <f t="shared" si="9"/>
        <v>14.089999999999998</v>
      </c>
      <c r="C96" s="9" t="str">
        <f>'[3]todo costo'!B18</f>
        <v>Puerta corrediza Malla Ciclonica (1.20mx2.10m) (inc. inst)</v>
      </c>
      <c r="D96" s="54">
        <v>1</v>
      </c>
      <c r="E96" s="32" t="s">
        <v>13</v>
      </c>
      <c r="F96" s="54"/>
      <c r="G96" s="50">
        <f t="shared" si="8"/>
        <v>0</v>
      </c>
      <c r="H96" s="45"/>
    </row>
    <row r="97" spans="2:8" ht="10.5" customHeight="1" thickBot="1">
      <c r="B97" s="19">
        <f t="shared" si="9"/>
        <v>14.099999999999998</v>
      </c>
      <c r="C97" s="9" t="s">
        <v>94</v>
      </c>
      <c r="D97" s="49">
        <v>1</v>
      </c>
      <c r="E97" s="32" t="s">
        <v>15</v>
      </c>
      <c r="F97" s="49"/>
      <c r="G97" s="50">
        <f t="shared" si="8"/>
        <v>0</v>
      </c>
      <c r="H97" s="45"/>
    </row>
    <row r="98" spans="2:8" ht="15" customHeight="1" thickBot="1">
      <c r="B98" s="56"/>
      <c r="C98" s="20" t="s">
        <v>19</v>
      </c>
      <c r="D98" s="57"/>
      <c r="E98" s="21"/>
      <c r="F98" s="57"/>
      <c r="G98" s="58">
        <f>SUBTOTAL(9,G5:G97)</f>
        <v>0</v>
      </c>
      <c r="H98" s="24"/>
    </row>
    <row r="99" spans="3:7" ht="10.5" customHeight="1">
      <c r="C99" s="9"/>
      <c r="D99" s="40"/>
      <c r="E99" s="9"/>
      <c r="F99" s="40"/>
      <c r="G99" s="10"/>
    </row>
    <row r="100" spans="3:7" ht="12.75" customHeight="1">
      <c r="C100" s="11" t="s">
        <v>16</v>
      </c>
      <c r="D100" s="40"/>
      <c r="E100" s="9"/>
      <c r="F100" s="40"/>
      <c r="G100" s="10"/>
    </row>
    <row r="101" spans="3:7" ht="10.5" customHeight="1">
      <c r="C101" s="12" t="s">
        <v>59</v>
      </c>
      <c r="D101" s="41">
        <v>0.1</v>
      </c>
      <c r="E101" s="8" t="s">
        <v>28</v>
      </c>
      <c r="F101" s="40">
        <f aca="true" t="shared" si="10" ref="F101:F107">D101*$G$98</f>
        <v>0</v>
      </c>
      <c r="G101" s="10"/>
    </row>
    <row r="102" spans="3:7" ht="10.5" customHeight="1">
      <c r="C102" s="12" t="s">
        <v>21</v>
      </c>
      <c r="D102" s="41">
        <v>0.025</v>
      </c>
      <c r="E102" s="8" t="s">
        <v>28</v>
      </c>
      <c r="F102" s="40">
        <f t="shared" si="10"/>
        <v>0</v>
      </c>
      <c r="G102" s="10"/>
    </row>
    <row r="103" spans="3:7" ht="10.5" customHeight="1">
      <c r="C103" s="9" t="s">
        <v>34</v>
      </c>
      <c r="D103" s="41">
        <v>0.05</v>
      </c>
      <c r="E103" s="8" t="s">
        <v>28</v>
      </c>
      <c r="F103" s="40">
        <f t="shared" si="10"/>
        <v>0</v>
      </c>
      <c r="G103" s="10"/>
    </row>
    <row r="104" spans="3:7" ht="10.5" customHeight="1">
      <c r="C104" s="9" t="s">
        <v>17</v>
      </c>
      <c r="D104" s="41">
        <v>0.0464</v>
      </c>
      <c r="E104" s="8" t="s">
        <v>28</v>
      </c>
      <c r="F104" s="40">
        <f t="shared" si="10"/>
        <v>0</v>
      </c>
      <c r="G104" s="10"/>
    </row>
    <row r="105" spans="3:7" ht="10.5" customHeight="1">
      <c r="C105" s="9" t="s">
        <v>51</v>
      </c>
      <c r="D105" s="41">
        <v>0.01</v>
      </c>
      <c r="E105" s="8" t="s">
        <v>28</v>
      </c>
      <c r="F105" s="40">
        <f t="shared" si="10"/>
        <v>0</v>
      </c>
      <c r="G105" s="10"/>
    </row>
    <row r="106" spans="3:7" ht="10.5" customHeight="1">
      <c r="C106" s="9" t="s">
        <v>45</v>
      </c>
      <c r="D106" s="41">
        <v>0.05</v>
      </c>
      <c r="E106" s="8" t="s">
        <v>28</v>
      </c>
      <c r="F106" s="40">
        <f t="shared" si="10"/>
        <v>0</v>
      </c>
      <c r="G106" s="10"/>
    </row>
    <row r="107" spans="3:7" ht="10.5" customHeight="1">
      <c r="C107" s="9" t="s">
        <v>52</v>
      </c>
      <c r="D107" s="41">
        <v>0.001</v>
      </c>
      <c r="E107" s="8" t="s">
        <v>28</v>
      </c>
      <c r="F107" s="40">
        <f t="shared" si="10"/>
        <v>0</v>
      </c>
      <c r="G107" s="10"/>
    </row>
    <row r="108" spans="3:7" ht="10.5" customHeight="1">
      <c r="C108" s="9" t="s">
        <v>64</v>
      </c>
      <c r="D108" s="43">
        <v>1</v>
      </c>
      <c r="E108" s="8" t="s">
        <v>65</v>
      </c>
      <c r="F108" s="40">
        <v>0</v>
      </c>
      <c r="G108" s="10"/>
    </row>
    <row r="109" spans="3:7" ht="10.5" customHeight="1" thickBot="1">
      <c r="C109" s="9" t="s">
        <v>53</v>
      </c>
      <c r="D109" s="41">
        <v>0.18</v>
      </c>
      <c r="E109" s="35">
        <f>F101</f>
        <v>0</v>
      </c>
      <c r="F109" s="39">
        <f>D109*E109</f>
        <v>0</v>
      </c>
      <c r="G109" s="10"/>
    </row>
    <row r="110" spans="2:8" ht="15" customHeight="1" thickBot="1">
      <c r="B110" s="56"/>
      <c r="C110" s="20" t="s">
        <v>35</v>
      </c>
      <c r="D110" s="57"/>
      <c r="E110" s="21"/>
      <c r="F110" s="57"/>
      <c r="G110" s="58">
        <f>SUM(F101:F109)+G98</f>
        <v>0</v>
      </c>
      <c r="H110" s="59"/>
    </row>
    <row r="111" spans="3:7" ht="10.5">
      <c r="C111" s="15"/>
      <c r="D111" s="60"/>
      <c r="E111" s="16"/>
      <c r="F111" s="60"/>
      <c r="G111" s="61"/>
    </row>
    <row r="112" spans="3:7" ht="10.5" customHeight="1">
      <c r="C112" s="9" t="s">
        <v>18</v>
      </c>
      <c r="D112" s="41">
        <v>0.05</v>
      </c>
      <c r="E112" s="8" t="s">
        <v>28</v>
      </c>
      <c r="F112" s="39">
        <f>D112*$G$98</f>
        <v>0</v>
      </c>
      <c r="G112" s="10"/>
    </row>
    <row r="113" spans="3:7" ht="11.25" thickBot="1">
      <c r="C113" s="15"/>
      <c r="D113" s="60"/>
      <c r="E113" s="16"/>
      <c r="F113" s="60"/>
      <c r="G113" s="61"/>
    </row>
    <row r="114" spans="2:8" ht="15" customHeight="1" thickBot="1">
      <c r="B114" s="17"/>
      <c r="C114" s="22" t="s">
        <v>20</v>
      </c>
      <c r="D114" s="62"/>
      <c r="E114" s="23"/>
      <c r="F114" s="62"/>
      <c r="G114" s="63">
        <f>+G110+F112</f>
        <v>0</v>
      </c>
      <c r="H114" s="59"/>
    </row>
    <row r="119" ht="10.5">
      <c r="F119" s="2"/>
    </row>
    <row r="120" ht="10.5">
      <c r="F120" s="2"/>
    </row>
    <row r="122" spans="4:5" ht="10.5">
      <c r="D122" s="30"/>
      <c r="E122" s="30"/>
    </row>
  </sheetData>
  <sheetProtection/>
  <autoFilter ref="B4:G99"/>
  <mergeCells count="2">
    <mergeCell ref="B1:G1"/>
    <mergeCell ref="F2:G2"/>
  </mergeCells>
  <printOptions/>
  <pageMargins left="0.47" right="0.52" top="0.53" bottom="0.73" header="0.5" footer="0.5"/>
  <pageSetup fitToHeight="0" horizontalDpi="600" verticalDpi="600" orientation="portrait" scale="93" r:id="rId1"/>
  <headerFooter alignWithMargins="0">
    <oddFooter>&amp;C&amp;8Página &amp;P de &amp;N</oddFooter>
  </headerFooter>
  <rowBreaks count="1" manualBreakCount="1">
    <brk id="63" min="1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4"/>
  <dimension ref="B1:O120"/>
  <sheetViews>
    <sheetView showGridLines="0" view="pageBreakPreview" zoomScale="115" zoomScaleNormal="130" zoomScaleSheetLayoutView="115" zoomScalePageLayoutView="0" workbookViewId="0" topLeftCell="A34">
      <selection activeCell="J58" sqref="J58"/>
    </sheetView>
  </sheetViews>
  <sheetFormatPr defaultColWidth="9.140625" defaultRowHeight="12.75"/>
  <cols>
    <col min="1" max="2" width="6.28125" style="1" customWidth="1"/>
    <col min="3" max="3" width="42.00390625" style="1" customWidth="1"/>
    <col min="4" max="4" width="11.140625" style="1" customWidth="1"/>
    <col min="5" max="5" width="10.7109375" style="1" customWidth="1"/>
    <col min="6" max="6" width="12.7109375" style="1" customWidth="1"/>
    <col min="7" max="7" width="16.57421875" style="1" customWidth="1"/>
    <col min="8" max="8" width="11.8515625" style="1" customWidth="1"/>
    <col min="9" max="9" width="9.140625" style="1" customWidth="1"/>
    <col min="10" max="10" width="14.00390625" style="1" bestFit="1" customWidth="1"/>
    <col min="11" max="16384" width="9.140625" style="1" customWidth="1"/>
  </cols>
  <sheetData>
    <row r="1" spans="2:7" ht="42" customHeight="1">
      <c r="B1" s="67" t="s">
        <v>120</v>
      </c>
      <c r="C1" s="67"/>
      <c r="D1" s="67"/>
      <c r="E1" s="67"/>
      <c r="F1" s="67"/>
      <c r="G1" s="67"/>
    </row>
    <row r="2" spans="3:14" ht="11.25" customHeight="1">
      <c r="C2" s="3"/>
      <c r="D2" s="25"/>
      <c r="E2" s="4"/>
      <c r="F2" s="68"/>
      <c r="G2" s="68"/>
      <c r="J2" s="24"/>
      <c r="K2" s="24"/>
      <c r="N2" s="24"/>
    </row>
    <row r="3" spans="10:15" ht="11.25" thickBot="1">
      <c r="J3" s="24"/>
      <c r="K3" s="24"/>
      <c r="N3" s="24"/>
      <c r="O3" s="24"/>
    </row>
    <row r="4" spans="2:11" ht="13.5" customHeight="1" thickBot="1">
      <c r="B4" s="5"/>
      <c r="C4" s="6" t="s">
        <v>9</v>
      </c>
      <c r="D4" s="6" t="s">
        <v>10</v>
      </c>
      <c r="E4" s="6" t="s">
        <v>11</v>
      </c>
      <c r="F4" s="6" t="s">
        <v>31</v>
      </c>
      <c r="G4" s="7" t="s">
        <v>22</v>
      </c>
      <c r="J4" s="24"/>
      <c r="K4" s="24"/>
    </row>
    <row r="5" spans="2:8" ht="12.75" customHeight="1" thickBot="1">
      <c r="B5" s="13">
        <v>1</v>
      </c>
      <c r="C5" s="18" t="s">
        <v>0</v>
      </c>
      <c r="D5" s="14"/>
      <c r="E5" s="14"/>
      <c r="F5" s="14"/>
      <c r="G5" s="44">
        <f>SUBTOTAL(9,G6:G11)</f>
        <v>0</v>
      </c>
      <c r="H5" s="45"/>
    </row>
    <row r="6" spans="2:8" ht="10.5" customHeight="1">
      <c r="B6" s="28">
        <f aca="true" t="shared" si="0" ref="B6:B11">+B5+0.01</f>
        <v>1.01</v>
      </c>
      <c r="C6" s="29" t="s">
        <v>96</v>
      </c>
      <c r="D6" s="46">
        <v>1</v>
      </c>
      <c r="E6" s="31" t="s">
        <v>15</v>
      </c>
      <c r="F6" s="46"/>
      <c r="G6" s="47">
        <f aca="true" t="shared" si="1" ref="G6:G11">Cantidad*Precio</f>
        <v>0</v>
      </c>
      <c r="H6" s="45"/>
    </row>
    <row r="7" spans="2:8" ht="10.5" customHeight="1">
      <c r="B7" s="28">
        <f t="shared" si="0"/>
        <v>1.02</v>
      </c>
      <c r="C7" s="29" t="s">
        <v>121</v>
      </c>
      <c r="D7" s="46">
        <v>3</v>
      </c>
      <c r="E7" s="31" t="s">
        <v>13</v>
      </c>
      <c r="F7" s="46"/>
      <c r="G7" s="47">
        <f t="shared" si="1"/>
        <v>0</v>
      </c>
      <c r="H7" s="45"/>
    </row>
    <row r="8" spans="2:8" ht="10.5" customHeight="1">
      <c r="B8" s="28">
        <f t="shared" si="0"/>
        <v>1.03</v>
      </c>
      <c r="C8" s="29" t="s">
        <v>66</v>
      </c>
      <c r="D8" s="46">
        <v>63</v>
      </c>
      <c r="E8" s="31" t="s">
        <v>29</v>
      </c>
      <c r="F8" s="46"/>
      <c r="G8" s="47">
        <f t="shared" si="1"/>
        <v>0</v>
      </c>
      <c r="H8" s="45"/>
    </row>
    <row r="9" spans="2:8" ht="10.5" customHeight="1">
      <c r="B9" s="28">
        <f t="shared" si="0"/>
        <v>1.04</v>
      </c>
      <c r="C9" s="29" t="s">
        <v>44</v>
      </c>
      <c r="D9" s="46">
        <v>63</v>
      </c>
      <c r="E9" s="31" t="s">
        <v>29</v>
      </c>
      <c r="F9" s="46"/>
      <c r="G9" s="47">
        <f t="shared" si="1"/>
        <v>0</v>
      </c>
      <c r="H9" s="45"/>
    </row>
    <row r="10" spans="2:8" ht="10.5" customHeight="1">
      <c r="B10" s="28">
        <f t="shared" si="0"/>
        <v>1.05</v>
      </c>
      <c r="C10" s="29" t="s">
        <v>37</v>
      </c>
      <c r="D10" s="46">
        <v>128</v>
      </c>
      <c r="E10" s="31" t="s">
        <v>29</v>
      </c>
      <c r="F10" s="46"/>
      <c r="G10" s="47">
        <f t="shared" si="1"/>
        <v>0</v>
      </c>
      <c r="H10" s="45"/>
    </row>
    <row r="11" spans="2:8" ht="10.5" customHeight="1" thickBot="1">
      <c r="B11" s="28">
        <f t="shared" si="0"/>
        <v>1.06</v>
      </c>
      <c r="C11" s="29" t="s">
        <v>47</v>
      </c>
      <c r="D11" s="46">
        <v>1</v>
      </c>
      <c r="E11" s="31" t="s">
        <v>15</v>
      </c>
      <c r="F11" s="46"/>
      <c r="G11" s="47">
        <f t="shared" si="1"/>
        <v>0</v>
      </c>
      <c r="H11" s="45"/>
    </row>
    <row r="12" spans="2:8" ht="12.75" customHeight="1" thickBot="1">
      <c r="B12" s="13">
        <v>2</v>
      </c>
      <c r="C12" s="18" t="s">
        <v>1</v>
      </c>
      <c r="D12" s="14"/>
      <c r="E12" s="14"/>
      <c r="F12" s="14"/>
      <c r="G12" s="44">
        <f>SUBTOTAL(9,G13:G16)</f>
        <v>0</v>
      </c>
      <c r="H12" s="45"/>
    </row>
    <row r="13" spans="2:8" ht="10.5" customHeight="1">
      <c r="B13" s="28">
        <f>+B12+0.01</f>
        <v>2.01</v>
      </c>
      <c r="C13" s="29" t="s">
        <v>36</v>
      </c>
      <c r="D13" s="46">
        <v>28</v>
      </c>
      <c r="E13" s="31" t="s">
        <v>30</v>
      </c>
      <c r="F13" s="48"/>
      <c r="G13" s="47">
        <f>Cantidad*Precio</f>
        <v>0</v>
      </c>
      <c r="H13" s="45"/>
    </row>
    <row r="14" spans="2:8" ht="10.5" customHeight="1">
      <c r="B14" s="28">
        <f>+B13+0.01</f>
        <v>2.0199999999999996</v>
      </c>
      <c r="C14" s="29" t="s">
        <v>67</v>
      </c>
      <c r="D14" s="46">
        <v>6.16</v>
      </c>
      <c r="E14" s="31" t="s">
        <v>30</v>
      </c>
      <c r="F14" s="48"/>
      <c r="G14" s="47">
        <f>Cantidad*Precio</f>
        <v>0</v>
      </c>
      <c r="H14" s="45"/>
    </row>
    <row r="15" spans="2:8" ht="10.5" customHeight="1">
      <c r="B15" s="28">
        <f>+B14+0.01</f>
        <v>2.0299999999999994</v>
      </c>
      <c r="C15" s="29" t="s">
        <v>68</v>
      </c>
      <c r="D15" s="46">
        <v>12.6</v>
      </c>
      <c r="E15" s="31" t="s">
        <v>30</v>
      </c>
      <c r="F15" s="48"/>
      <c r="G15" s="47">
        <f>Cantidad*Precio</f>
        <v>0</v>
      </c>
      <c r="H15" s="45"/>
    </row>
    <row r="16" spans="2:8" ht="10.5" customHeight="1" thickBot="1">
      <c r="B16" s="28">
        <f>+B15+0.01</f>
        <v>2.039999999999999</v>
      </c>
      <c r="C16" s="29" t="s">
        <v>69</v>
      </c>
      <c r="D16" s="46">
        <v>37.3</v>
      </c>
      <c r="E16" s="31" t="s">
        <v>30</v>
      </c>
      <c r="F16" s="46"/>
      <c r="G16" s="47">
        <f>Cantidad*Precio</f>
        <v>0</v>
      </c>
      <c r="H16" s="45"/>
    </row>
    <row r="17" spans="2:8" ht="12" customHeight="1" thickBot="1">
      <c r="B17" s="13">
        <v>3</v>
      </c>
      <c r="C17" s="18" t="s">
        <v>54</v>
      </c>
      <c r="D17" s="14"/>
      <c r="E17" s="14"/>
      <c r="F17" s="14"/>
      <c r="G17" s="44">
        <f>SUBTOTAL(9,G18:G26)</f>
        <v>0</v>
      </c>
      <c r="H17" s="45"/>
    </row>
    <row r="18" spans="2:8" ht="10.5" customHeight="1">
      <c r="B18" s="28">
        <f aca="true" t="shared" si="2" ref="B18:B26">+B17+0.01</f>
        <v>3.01</v>
      </c>
      <c r="C18" s="29" t="s">
        <v>104</v>
      </c>
      <c r="D18" s="46">
        <v>3.3</v>
      </c>
      <c r="E18" s="31" t="s">
        <v>30</v>
      </c>
      <c r="F18" s="48"/>
      <c r="G18" s="47">
        <f aca="true" t="shared" si="3" ref="G18:G26">Cantidad*Precio</f>
        <v>0</v>
      </c>
      <c r="H18" s="45"/>
    </row>
    <row r="19" spans="2:8" ht="10.5" customHeight="1">
      <c r="B19" s="28">
        <f t="shared" si="2"/>
        <v>3.0199999999999996</v>
      </c>
      <c r="C19" s="29" t="s">
        <v>106</v>
      </c>
      <c r="D19" s="46">
        <v>0.3</v>
      </c>
      <c r="E19" s="31" t="s">
        <v>30</v>
      </c>
      <c r="F19" s="46"/>
      <c r="G19" s="47">
        <f t="shared" si="3"/>
        <v>0</v>
      </c>
      <c r="H19" s="45"/>
    </row>
    <row r="20" spans="2:8" ht="10.5" customHeight="1">
      <c r="B20" s="28">
        <f t="shared" si="2"/>
        <v>3.0299999999999994</v>
      </c>
      <c r="C20" s="29" t="s">
        <v>102</v>
      </c>
      <c r="D20" s="46">
        <v>0.897</v>
      </c>
      <c r="E20" s="31" t="s">
        <v>30</v>
      </c>
      <c r="F20" s="46"/>
      <c r="G20" s="47">
        <f t="shared" si="3"/>
        <v>0</v>
      </c>
      <c r="H20" s="45"/>
    </row>
    <row r="21" spans="2:8" ht="10.5" customHeight="1">
      <c r="B21" s="28">
        <f t="shared" si="2"/>
        <v>3.039999999999999</v>
      </c>
      <c r="C21" s="29" t="s">
        <v>103</v>
      </c>
      <c r="D21" s="46">
        <v>3.1395</v>
      </c>
      <c r="E21" s="31" t="s">
        <v>30</v>
      </c>
      <c r="F21" s="46"/>
      <c r="G21" s="47">
        <f t="shared" si="3"/>
        <v>0</v>
      </c>
      <c r="H21" s="45"/>
    </row>
    <row r="22" spans="2:11" ht="10.5" customHeight="1">
      <c r="B22" s="28">
        <f t="shared" si="2"/>
        <v>3.049999999999999</v>
      </c>
      <c r="C22" s="29" t="s">
        <v>70</v>
      </c>
      <c r="D22" s="46">
        <v>31.3</v>
      </c>
      <c r="E22" s="31" t="s">
        <v>29</v>
      </c>
      <c r="F22" s="46"/>
      <c r="G22" s="47">
        <f t="shared" si="3"/>
        <v>0</v>
      </c>
      <c r="H22" s="45"/>
      <c r="K22" s="2"/>
    </row>
    <row r="23" spans="2:11" ht="10.5" customHeight="1">
      <c r="B23" s="28">
        <f t="shared" si="2"/>
        <v>3.0599999999999987</v>
      </c>
      <c r="C23" s="29" t="s">
        <v>71</v>
      </c>
      <c r="D23" s="46">
        <v>1.71</v>
      </c>
      <c r="E23" s="31" t="s">
        <v>30</v>
      </c>
      <c r="F23" s="46"/>
      <c r="G23" s="47">
        <f>Cantidad*Precio</f>
        <v>0</v>
      </c>
      <c r="K23" s="2"/>
    </row>
    <row r="24" spans="2:11" ht="10.5" customHeight="1">
      <c r="B24" s="28">
        <f t="shared" si="2"/>
        <v>3.0699999999999985</v>
      </c>
      <c r="C24" s="29" t="s">
        <v>95</v>
      </c>
      <c r="D24" s="46">
        <v>3.9</v>
      </c>
      <c r="E24" s="31" t="s">
        <v>30</v>
      </c>
      <c r="F24" s="46"/>
      <c r="G24" s="47">
        <f t="shared" si="3"/>
        <v>0</v>
      </c>
      <c r="H24" s="45"/>
      <c r="K24" s="2"/>
    </row>
    <row r="25" spans="2:11" ht="10.5" customHeight="1">
      <c r="B25" s="28">
        <f t="shared" si="2"/>
        <v>3.0799999999999983</v>
      </c>
      <c r="C25" s="29" t="s">
        <v>72</v>
      </c>
      <c r="D25" s="46">
        <v>45</v>
      </c>
      <c r="E25" s="31" t="s">
        <v>29</v>
      </c>
      <c r="F25" s="46"/>
      <c r="G25" s="47">
        <f t="shared" si="3"/>
        <v>0</v>
      </c>
      <c r="H25" s="45"/>
      <c r="K25" s="2"/>
    </row>
    <row r="26" spans="2:8" ht="10.5" customHeight="1" thickBot="1">
      <c r="B26" s="28">
        <f t="shared" si="2"/>
        <v>3.089999999999998</v>
      </c>
      <c r="C26" s="29" t="s">
        <v>105</v>
      </c>
      <c r="D26" s="46">
        <v>2.8899999999999997</v>
      </c>
      <c r="E26" s="31" t="s">
        <v>29</v>
      </c>
      <c r="F26" s="46"/>
      <c r="G26" s="47">
        <f t="shared" si="3"/>
        <v>0</v>
      </c>
      <c r="H26" s="45"/>
    </row>
    <row r="27" spans="2:8" ht="12.75" customHeight="1" thickBot="1">
      <c r="B27" s="13">
        <v>4</v>
      </c>
      <c r="C27" s="18" t="s">
        <v>55</v>
      </c>
      <c r="D27" s="14"/>
      <c r="E27" s="14"/>
      <c r="F27" s="14"/>
      <c r="G27" s="44">
        <f>SUBTOTAL(9,G28:G30)</f>
        <v>0</v>
      </c>
      <c r="H27" s="45"/>
    </row>
    <row r="28" spans="2:8" ht="10.5" customHeight="1">
      <c r="B28" s="27">
        <f>+B27+0.01</f>
        <v>4.01</v>
      </c>
      <c r="C28" s="9" t="s">
        <v>40</v>
      </c>
      <c r="D28" s="39">
        <v>37.375</v>
      </c>
      <c r="E28" s="32" t="s">
        <v>29</v>
      </c>
      <c r="F28" s="49"/>
      <c r="G28" s="50">
        <f>Cantidad*Precio</f>
        <v>0</v>
      </c>
      <c r="H28" s="2"/>
    </row>
    <row r="29" spans="2:8" ht="10.5" customHeight="1">
      <c r="B29" s="27">
        <f>+B28+0.01</f>
        <v>4.02</v>
      </c>
      <c r="C29" s="9" t="s">
        <v>73</v>
      </c>
      <c r="D29" s="39">
        <v>53.29</v>
      </c>
      <c r="E29" s="32" t="s">
        <v>29</v>
      </c>
      <c r="F29" s="49"/>
      <c r="G29" s="50">
        <f>Cantidad*Precio</f>
        <v>0</v>
      </c>
      <c r="H29" s="2"/>
    </row>
    <row r="30" spans="2:8" ht="10.5" customHeight="1" thickBot="1">
      <c r="B30" s="27">
        <f>+B29+0.01</f>
        <v>4.029999999999999</v>
      </c>
      <c r="C30" s="9" t="s">
        <v>112</v>
      </c>
      <c r="D30" s="39">
        <v>10.28</v>
      </c>
      <c r="E30" s="32" t="s">
        <v>29</v>
      </c>
      <c r="F30" s="49"/>
      <c r="G30" s="50">
        <f>Cantidad*Precio</f>
        <v>0</v>
      </c>
      <c r="H30" s="45"/>
    </row>
    <row r="31" spans="2:10" ht="12.75" customHeight="1" thickBot="1">
      <c r="B31" s="13">
        <v>5</v>
      </c>
      <c r="C31" s="18" t="s">
        <v>23</v>
      </c>
      <c r="D31" s="14"/>
      <c r="E31" s="14"/>
      <c r="F31" s="14"/>
      <c r="G31" s="44">
        <f>SUBTOTAL(9,G32:G36)</f>
        <v>0</v>
      </c>
      <c r="H31" s="45"/>
      <c r="J31" s="2"/>
    </row>
    <row r="32" spans="2:10" ht="10.5" customHeight="1">
      <c r="B32" s="27">
        <f>+B31+0.01</f>
        <v>5.01</v>
      </c>
      <c r="C32" s="9" t="s">
        <v>14</v>
      </c>
      <c r="D32" s="39">
        <v>217.06550000000001</v>
      </c>
      <c r="E32" s="32" t="s">
        <v>29</v>
      </c>
      <c r="F32" s="49"/>
      <c r="G32" s="50">
        <f>Cantidad*Precio</f>
        <v>0</v>
      </c>
      <c r="H32" s="45"/>
      <c r="J32" s="2"/>
    </row>
    <row r="33" spans="2:8" ht="10.5" customHeight="1">
      <c r="B33" s="27">
        <f>+B32+0.01</f>
        <v>5.02</v>
      </c>
      <c r="C33" s="9" t="s">
        <v>74</v>
      </c>
      <c r="D33" s="39">
        <v>35.74</v>
      </c>
      <c r="E33" s="32" t="s">
        <v>29</v>
      </c>
      <c r="F33" s="49"/>
      <c r="G33" s="50">
        <f>Cantidad*Precio</f>
        <v>0</v>
      </c>
      <c r="H33" s="45"/>
    </row>
    <row r="34" spans="2:10" ht="10.5" customHeight="1">
      <c r="B34" s="27">
        <f>+B33+0.01</f>
        <v>5.029999999999999</v>
      </c>
      <c r="C34" s="9" t="s">
        <v>75</v>
      </c>
      <c r="D34" s="39">
        <v>146.13750000000002</v>
      </c>
      <c r="E34" s="32" t="s">
        <v>29</v>
      </c>
      <c r="F34" s="49"/>
      <c r="G34" s="50">
        <f>Cantidad*Precio</f>
        <v>0</v>
      </c>
      <c r="H34" s="45"/>
      <c r="J34" s="2"/>
    </row>
    <row r="35" spans="2:8" ht="10.5" customHeight="1">
      <c r="B35" s="27">
        <f>+B34+0.01</f>
        <v>5.039999999999999</v>
      </c>
      <c r="C35" s="9" t="s">
        <v>38</v>
      </c>
      <c r="D35" s="39">
        <v>26.863000000000003</v>
      </c>
      <c r="E35" s="32" t="s">
        <v>29</v>
      </c>
      <c r="F35" s="49"/>
      <c r="G35" s="50">
        <f>Cantidad*Precio</f>
        <v>0</v>
      </c>
      <c r="H35" s="45"/>
    </row>
    <row r="36" spans="2:8" ht="10.5" customHeight="1" thickBot="1">
      <c r="B36" s="27">
        <f>+B35+0.01</f>
        <v>5.049999999999999</v>
      </c>
      <c r="C36" s="9" t="s">
        <v>2</v>
      </c>
      <c r="D36" s="39">
        <v>177.8</v>
      </c>
      <c r="E36" s="32" t="s">
        <v>12</v>
      </c>
      <c r="F36" s="49"/>
      <c r="G36" s="50">
        <f>Cantidad*Precio</f>
        <v>0</v>
      </c>
      <c r="H36" s="45"/>
    </row>
    <row r="37" spans="2:8" ht="12.75" customHeight="1" thickBot="1">
      <c r="B37" s="13">
        <v>6</v>
      </c>
      <c r="C37" s="18" t="s">
        <v>56</v>
      </c>
      <c r="D37" s="14"/>
      <c r="E37" s="14"/>
      <c r="F37" s="14"/>
      <c r="G37" s="44">
        <f>SUBTOTAL(9,G38:G41)</f>
        <v>0</v>
      </c>
      <c r="H37" s="45"/>
    </row>
    <row r="38" spans="2:8" ht="10.5" customHeight="1">
      <c r="B38" s="27">
        <f>+B37+0.01</f>
        <v>6.01</v>
      </c>
      <c r="C38" s="9" t="s">
        <v>76</v>
      </c>
      <c r="D38" s="39">
        <v>37</v>
      </c>
      <c r="E38" s="32" t="s">
        <v>29</v>
      </c>
      <c r="F38" s="49"/>
      <c r="G38" s="50">
        <f>Cantidad*Precio</f>
        <v>0</v>
      </c>
      <c r="H38" s="45"/>
    </row>
    <row r="39" spans="2:8" ht="10.5" customHeight="1">
      <c r="B39" s="27">
        <f>+B38+0.01</f>
        <v>6.02</v>
      </c>
      <c r="C39" s="9" t="s">
        <v>57</v>
      </c>
      <c r="D39" s="39">
        <v>53</v>
      </c>
      <c r="E39" s="32" t="s">
        <v>29</v>
      </c>
      <c r="F39" s="49"/>
      <c r="G39" s="50">
        <f>Cantidad*Precio</f>
        <v>0</v>
      </c>
      <c r="H39" s="45"/>
    </row>
    <row r="40" spans="2:8" ht="10.5" customHeight="1">
      <c r="B40" s="27">
        <f>+B39+0.01</f>
        <v>6.029999999999999</v>
      </c>
      <c r="C40" s="9" t="s">
        <v>24</v>
      </c>
      <c r="D40" s="39">
        <v>25.1</v>
      </c>
      <c r="E40" s="32" t="s">
        <v>12</v>
      </c>
      <c r="F40" s="49"/>
      <c r="G40" s="50">
        <f>Cantidad*Precio</f>
        <v>0</v>
      </c>
      <c r="H40" s="45"/>
    </row>
    <row r="41" spans="2:8" ht="10.5" customHeight="1" thickBot="1">
      <c r="B41" s="27">
        <f>+B40+0.01</f>
        <v>6.039999999999999</v>
      </c>
      <c r="C41" s="9" t="s">
        <v>48</v>
      </c>
      <c r="D41" s="39">
        <v>25.700000000000003</v>
      </c>
      <c r="E41" s="32" t="s">
        <v>12</v>
      </c>
      <c r="F41" s="49"/>
      <c r="G41" s="50">
        <f>Cantidad*Precio</f>
        <v>0</v>
      </c>
      <c r="H41" s="45"/>
    </row>
    <row r="42" spans="2:10" ht="12.75" customHeight="1" thickBot="1">
      <c r="B42" s="13">
        <v>7</v>
      </c>
      <c r="C42" s="18" t="s">
        <v>23</v>
      </c>
      <c r="D42" s="14"/>
      <c r="E42" s="14"/>
      <c r="F42" s="14"/>
      <c r="G42" s="44">
        <f>SUBTOTAL(9,G43:G46)</f>
        <v>0</v>
      </c>
      <c r="H42" s="45"/>
      <c r="J42" s="2"/>
    </row>
    <row r="43" spans="2:8" ht="10.5" customHeight="1">
      <c r="B43" s="27">
        <f>+B42+0.01</f>
        <v>7.01</v>
      </c>
      <c r="C43" s="9" t="s">
        <v>126</v>
      </c>
      <c r="D43" s="39">
        <v>31.3</v>
      </c>
      <c r="E43" s="32" t="s">
        <v>29</v>
      </c>
      <c r="F43" s="49"/>
      <c r="G43" s="50">
        <f>Cantidad*Precio</f>
        <v>0</v>
      </c>
      <c r="H43" s="45"/>
    </row>
    <row r="44" spans="2:8" ht="10.5" customHeight="1">
      <c r="B44" s="27">
        <f>+B43+0.01</f>
        <v>7.02</v>
      </c>
      <c r="C44" s="9" t="s">
        <v>127</v>
      </c>
      <c r="D44" s="39">
        <v>25.6</v>
      </c>
      <c r="E44" s="32" t="s">
        <v>12</v>
      </c>
      <c r="F44" s="49"/>
      <c r="G44" s="50">
        <f>Cantidad*Precio</f>
        <v>0</v>
      </c>
      <c r="H44" s="45"/>
    </row>
    <row r="45" spans="2:8" ht="10.5" customHeight="1">
      <c r="B45" s="27">
        <f>+B44+0.01</f>
        <v>7.029999999999999</v>
      </c>
      <c r="C45" s="9" t="s">
        <v>77</v>
      </c>
      <c r="D45" s="39">
        <v>31.3</v>
      </c>
      <c r="E45" s="32" t="s">
        <v>29</v>
      </c>
      <c r="F45" s="49"/>
      <c r="G45" s="50">
        <f>Cantidad*Precio</f>
        <v>0</v>
      </c>
      <c r="H45" s="45"/>
    </row>
    <row r="46" spans="2:8" ht="10.5" customHeight="1" thickBot="1">
      <c r="B46" s="27">
        <f>+B45+0.01</f>
        <v>7.039999999999999</v>
      </c>
      <c r="C46" s="9" t="s">
        <v>33</v>
      </c>
      <c r="D46" s="39">
        <v>8.325</v>
      </c>
      <c r="E46" s="32" t="s">
        <v>29</v>
      </c>
      <c r="F46" s="49"/>
      <c r="G46" s="50">
        <f>Cantidad*Precio</f>
        <v>0</v>
      </c>
      <c r="H46" s="45"/>
    </row>
    <row r="47" spans="2:8" ht="12.75" customHeight="1" thickBot="1">
      <c r="B47" s="13">
        <v>8</v>
      </c>
      <c r="C47" s="18" t="s">
        <v>32</v>
      </c>
      <c r="D47" s="14"/>
      <c r="E47" s="14"/>
      <c r="F47" s="14"/>
      <c r="G47" s="44">
        <f>SUBTOTAL(9,G48:G51)</f>
        <v>0</v>
      </c>
      <c r="H47" s="45"/>
    </row>
    <row r="48" spans="2:8" ht="12.75" customHeight="1">
      <c r="B48" s="27">
        <f>B47+0.01</f>
        <v>8.01</v>
      </c>
      <c r="C48" s="9" t="s">
        <v>50</v>
      </c>
      <c r="D48" s="39">
        <v>208.74050000000003</v>
      </c>
      <c r="E48" s="32" t="s">
        <v>29</v>
      </c>
      <c r="F48" s="49"/>
      <c r="G48" s="50">
        <f>Cantidad*Precio</f>
        <v>0</v>
      </c>
      <c r="H48" s="45"/>
    </row>
    <row r="49" spans="2:9" ht="10.5" customHeight="1">
      <c r="B49" s="27">
        <f>+B48+0.01</f>
        <v>8.02</v>
      </c>
      <c r="C49" s="9" t="s">
        <v>78</v>
      </c>
      <c r="D49" s="39">
        <v>96.2475</v>
      </c>
      <c r="E49" s="32" t="s">
        <v>29</v>
      </c>
      <c r="F49" s="49"/>
      <c r="G49" s="50">
        <f>Cantidad*Precio</f>
        <v>0</v>
      </c>
      <c r="H49" s="45"/>
      <c r="I49" s="2"/>
    </row>
    <row r="50" spans="2:8" ht="10.5" customHeight="1">
      <c r="B50" s="27">
        <f>+B49+0.01</f>
        <v>8.03</v>
      </c>
      <c r="C50" s="9" t="s">
        <v>79</v>
      </c>
      <c r="D50" s="39">
        <v>76.75300000000001</v>
      </c>
      <c r="E50" s="32" t="s">
        <v>29</v>
      </c>
      <c r="F50" s="49"/>
      <c r="G50" s="50">
        <f>Cantidad*Precio</f>
        <v>0</v>
      </c>
      <c r="H50" s="45"/>
    </row>
    <row r="51" spans="2:8" ht="10.5" customHeight="1" thickBot="1">
      <c r="B51" s="27">
        <f>+B50+0.01</f>
        <v>8.04</v>
      </c>
      <c r="C51" s="9" t="s">
        <v>80</v>
      </c>
      <c r="D51" s="39">
        <v>35.74</v>
      </c>
      <c r="E51" s="32" t="s">
        <v>29</v>
      </c>
      <c r="F51" s="49"/>
      <c r="G51" s="50">
        <f>Cantidad*Precio</f>
        <v>0</v>
      </c>
      <c r="H51" s="45"/>
    </row>
    <row r="52" spans="2:8" ht="12.75" customHeight="1" thickBot="1">
      <c r="B52" s="13">
        <v>9</v>
      </c>
      <c r="C52" s="18" t="s">
        <v>58</v>
      </c>
      <c r="D52" s="14"/>
      <c r="E52" s="14"/>
      <c r="F52" s="14"/>
      <c r="G52" s="44">
        <f>SUBTOTAL(9,G53:G63)</f>
        <v>0</v>
      </c>
      <c r="H52" s="45"/>
    </row>
    <row r="53" spans="2:8" ht="10.5" customHeight="1">
      <c r="B53" s="26">
        <f aca="true" t="shared" si="4" ref="B53:B63">+B52+0.01</f>
        <v>9.01</v>
      </c>
      <c r="C53" s="9" t="s">
        <v>5</v>
      </c>
      <c r="D53" s="39">
        <v>1</v>
      </c>
      <c r="E53" s="32" t="s">
        <v>13</v>
      </c>
      <c r="F53" s="49"/>
      <c r="G53" s="50">
        <f aca="true" t="shared" si="5" ref="G53:G63">Cantidad*Precio</f>
        <v>0</v>
      </c>
      <c r="H53" s="45"/>
    </row>
    <row r="54" spans="2:8" ht="10.5" customHeight="1">
      <c r="B54" s="26">
        <f t="shared" si="4"/>
        <v>9.02</v>
      </c>
      <c r="C54" s="9" t="s">
        <v>6</v>
      </c>
      <c r="D54" s="39">
        <v>1</v>
      </c>
      <c r="E54" s="32" t="s">
        <v>13</v>
      </c>
      <c r="F54" s="49"/>
      <c r="G54" s="50">
        <f t="shared" si="5"/>
        <v>0</v>
      </c>
      <c r="H54" s="45"/>
    </row>
    <row r="55" spans="2:8" ht="10.5" customHeight="1">
      <c r="B55" s="26">
        <f t="shared" si="4"/>
        <v>9.03</v>
      </c>
      <c r="C55" s="9" t="s">
        <v>81</v>
      </c>
      <c r="D55" s="39">
        <v>2</v>
      </c>
      <c r="E55" s="32" t="s">
        <v>13</v>
      </c>
      <c r="F55" s="49"/>
      <c r="G55" s="50">
        <f t="shared" si="5"/>
        <v>0</v>
      </c>
      <c r="H55" s="45"/>
    </row>
    <row r="56" spans="2:8" ht="10.5" customHeight="1">
      <c r="B56" s="26">
        <f t="shared" si="4"/>
        <v>9.04</v>
      </c>
      <c r="C56" s="9" t="s">
        <v>82</v>
      </c>
      <c r="D56" s="39">
        <v>5.6</v>
      </c>
      <c r="E56" s="32" t="s">
        <v>12</v>
      </c>
      <c r="F56" s="49"/>
      <c r="G56" s="50">
        <f t="shared" si="5"/>
        <v>0</v>
      </c>
      <c r="H56" s="45"/>
    </row>
    <row r="57" spans="2:8" ht="10.5" customHeight="1">
      <c r="B57" s="26">
        <f t="shared" si="4"/>
        <v>9.049999999999999</v>
      </c>
      <c r="C57" s="9" t="s">
        <v>83</v>
      </c>
      <c r="D57" s="39">
        <v>1</v>
      </c>
      <c r="E57" s="32" t="s">
        <v>15</v>
      </c>
      <c r="F57" s="49"/>
      <c r="G57" s="50">
        <f t="shared" si="5"/>
        <v>0</v>
      </c>
      <c r="H57" s="45"/>
    </row>
    <row r="58" spans="2:8" ht="10.5" customHeight="1">
      <c r="B58" s="26">
        <f t="shared" si="4"/>
        <v>9.059999999999999</v>
      </c>
      <c r="C58" s="9" t="s">
        <v>39</v>
      </c>
      <c r="D58" s="39">
        <v>2.8</v>
      </c>
      <c r="E58" s="32" t="s">
        <v>12</v>
      </c>
      <c r="F58" s="49"/>
      <c r="G58" s="50">
        <f t="shared" si="5"/>
        <v>0</v>
      </c>
      <c r="H58" s="45"/>
    </row>
    <row r="59" spans="2:8" ht="10.5" customHeight="1">
      <c r="B59" s="26">
        <f t="shared" si="4"/>
        <v>9.069999999999999</v>
      </c>
      <c r="C59" s="9" t="s">
        <v>43</v>
      </c>
      <c r="D59" s="39">
        <v>1</v>
      </c>
      <c r="E59" s="32" t="s">
        <v>15</v>
      </c>
      <c r="F59" s="49"/>
      <c r="G59" s="50">
        <f t="shared" si="5"/>
        <v>0</v>
      </c>
      <c r="H59" s="45"/>
    </row>
    <row r="60" spans="2:8" ht="10.5" customHeight="1">
      <c r="B60" s="26">
        <f t="shared" si="4"/>
        <v>9.079999999999998</v>
      </c>
      <c r="C60" s="9" t="s">
        <v>84</v>
      </c>
      <c r="D60" s="39">
        <v>2</v>
      </c>
      <c r="E60" s="32" t="s">
        <v>13</v>
      </c>
      <c r="F60" s="49"/>
      <c r="G60" s="50">
        <f t="shared" si="5"/>
        <v>0</v>
      </c>
      <c r="H60" s="45"/>
    </row>
    <row r="61" spans="2:8" ht="10.5" customHeight="1">
      <c r="B61" s="26">
        <f t="shared" si="4"/>
        <v>9.089999999999998</v>
      </c>
      <c r="C61" s="34" t="s">
        <v>85</v>
      </c>
      <c r="D61" s="39">
        <v>1</v>
      </c>
      <c r="E61" s="33" t="s">
        <v>15</v>
      </c>
      <c r="F61" s="51"/>
      <c r="G61" s="52">
        <f t="shared" si="5"/>
        <v>0</v>
      </c>
      <c r="H61" s="45"/>
    </row>
    <row r="62" spans="2:8" ht="10.5" customHeight="1">
      <c r="B62" s="26">
        <f t="shared" si="4"/>
        <v>9.099999999999998</v>
      </c>
      <c r="C62" s="34" t="s">
        <v>86</v>
      </c>
      <c r="D62" s="53">
        <v>30</v>
      </c>
      <c r="E62" s="32" t="s">
        <v>12</v>
      </c>
      <c r="F62" s="51"/>
      <c r="G62" s="52">
        <f t="shared" si="5"/>
        <v>0</v>
      </c>
      <c r="H62" s="45"/>
    </row>
    <row r="63" spans="2:8" ht="10.5" customHeight="1" thickBot="1">
      <c r="B63" s="26">
        <f t="shared" si="4"/>
        <v>9.109999999999998</v>
      </c>
      <c r="C63" s="34" t="s">
        <v>87</v>
      </c>
      <c r="D63" s="53">
        <v>45</v>
      </c>
      <c r="E63" s="32" t="s">
        <v>12</v>
      </c>
      <c r="F63" s="51"/>
      <c r="G63" s="52">
        <f t="shared" si="5"/>
        <v>0</v>
      </c>
      <c r="H63" s="45"/>
    </row>
    <row r="64" spans="2:8" ht="12.75" customHeight="1" thickBot="1">
      <c r="B64" s="13">
        <v>10</v>
      </c>
      <c r="C64" s="18" t="s">
        <v>62</v>
      </c>
      <c r="D64" s="14"/>
      <c r="E64" s="14"/>
      <c r="F64" s="14"/>
      <c r="G64" s="44">
        <f>SUBTOTAL(9,G65:G76)</f>
        <v>0</v>
      </c>
      <c r="H64" s="45"/>
    </row>
    <row r="65" spans="2:8" ht="10.5" customHeight="1">
      <c r="B65" s="27">
        <f>+B64+0.01</f>
        <v>10.01</v>
      </c>
      <c r="C65" s="9" t="s">
        <v>41</v>
      </c>
      <c r="D65" s="49">
        <v>1</v>
      </c>
      <c r="E65" s="32" t="s">
        <v>13</v>
      </c>
      <c r="F65" s="49"/>
      <c r="G65" s="50">
        <f aca="true" t="shared" si="6" ref="G65:G76">Cantidad*Precio</f>
        <v>0</v>
      </c>
      <c r="H65" s="45"/>
    </row>
    <row r="66" spans="2:8" ht="10.5" customHeight="1">
      <c r="B66" s="27">
        <f aca="true" t="shared" si="7" ref="B66:B75">+B65+0.01</f>
        <v>10.02</v>
      </c>
      <c r="C66" s="9" t="s">
        <v>63</v>
      </c>
      <c r="D66" s="49">
        <v>5</v>
      </c>
      <c r="E66" s="32" t="s">
        <v>13</v>
      </c>
      <c r="F66" s="49"/>
      <c r="G66" s="50">
        <f t="shared" si="6"/>
        <v>0</v>
      </c>
      <c r="H66" s="45"/>
    </row>
    <row r="67" spans="2:8" ht="10.5" customHeight="1">
      <c r="B67" s="27">
        <f t="shared" si="7"/>
        <v>10.03</v>
      </c>
      <c r="C67" s="9" t="s">
        <v>42</v>
      </c>
      <c r="D67" s="49">
        <v>3</v>
      </c>
      <c r="E67" s="32" t="s">
        <v>13</v>
      </c>
      <c r="F67" s="49"/>
      <c r="G67" s="50">
        <f t="shared" si="6"/>
        <v>0</v>
      </c>
      <c r="H67" s="45"/>
    </row>
    <row r="68" spans="2:8" ht="10.5" customHeight="1">
      <c r="B68" s="27">
        <f t="shared" si="7"/>
        <v>10.04</v>
      </c>
      <c r="C68" s="9" t="s">
        <v>7</v>
      </c>
      <c r="D68" s="49">
        <v>4</v>
      </c>
      <c r="E68" s="32" t="s">
        <v>13</v>
      </c>
      <c r="F68" s="49"/>
      <c r="G68" s="50">
        <f t="shared" si="6"/>
        <v>0</v>
      </c>
      <c r="H68" s="45"/>
    </row>
    <row r="69" spans="2:8" ht="10.5" customHeight="1">
      <c r="B69" s="27">
        <f t="shared" si="7"/>
        <v>10.049999999999999</v>
      </c>
      <c r="C69" s="9" t="s">
        <v>8</v>
      </c>
      <c r="D69" s="49">
        <v>1</v>
      </c>
      <c r="E69" s="32" t="s">
        <v>13</v>
      </c>
      <c r="F69" s="49"/>
      <c r="G69" s="50">
        <f t="shared" si="6"/>
        <v>0</v>
      </c>
      <c r="H69" s="45"/>
    </row>
    <row r="70" spans="2:8" ht="10.5" customHeight="1">
      <c r="B70" s="27">
        <f t="shared" si="7"/>
        <v>10.059999999999999</v>
      </c>
      <c r="C70" s="9" t="s">
        <v>26</v>
      </c>
      <c r="D70" s="49">
        <v>4</v>
      </c>
      <c r="E70" s="32" t="s">
        <v>13</v>
      </c>
      <c r="F70" s="49"/>
      <c r="G70" s="50">
        <f t="shared" si="6"/>
        <v>0</v>
      </c>
      <c r="H70" s="45"/>
    </row>
    <row r="71" spans="2:8" ht="10.5" customHeight="1">
      <c r="B71" s="27">
        <f t="shared" si="7"/>
        <v>10.069999999999999</v>
      </c>
      <c r="C71" s="9" t="s">
        <v>25</v>
      </c>
      <c r="D71" s="49">
        <v>1</v>
      </c>
      <c r="E71" s="32" t="s">
        <v>13</v>
      </c>
      <c r="F71" s="49"/>
      <c r="G71" s="50">
        <f t="shared" si="6"/>
        <v>0</v>
      </c>
      <c r="H71" s="45"/>
    </row>
    <row r="72" spans="2:8" ht="10.5" customHeight="1">
      <c r="B72" s="27">
        <f t="shared" si="7"/>
        <v>10.079999999999998</v>
      </c>
      <c r="C72" s="9" t="s">
        <v>49</v>
      </c>
      <c r="D72" s="49">
        <v>2</v>
      </c>
      <c r="E72" s="32" t="s">
        <v>13</v>
      </c>
      <c r="F72" s="49"/>
      <c r="G72" s="50">
        <f t="shared" si="6"/>
        <v>0</v>
      </c>
      <c r="H72" s="45"/>
    </row>
    <row r="73" spans="2:8" ht="10.5" customHeight="1">
      <c r="B73" s="38">
        <f t="shared" si="7"/>
        <v>10.089999999999998</v>
      </c>
      <c r="C73" s="9" t="s">
        <v>88</v>
      </c>
      <c r="D73" s="49">
        <v>1</v>
      </c>
      <c r="E73" s="32" t="s">
        <v>13</v>
      </c>
      <c r="F73" s="36"/>
      <c r="G73" s="50">
        <f t="shared" si="6"/>
        <v>0</v>
      </c>
      <c r="H73" s="45"/>
    </row>
    <row r="74" spans="2:8" ht="10.5" customHeight="1">
      <c r="B74" s="38">
        <f t="shared" si="7"/>
        <v>10.099999999999998</v>
      </c>
      <c r="C74" s="9" t="s">
        <v>89</v>
      </c>
      <c r="D74" s="49">
        <v>1</v>
      </c>
      <c r="E74" s="32" t="s">
        <v>13</v>
      </c>
      <c r="F74" s="36"/>
      <c r="G74" s="50">
        <f t="shared" si="6"/>
        <v>0</v>
      </c>
      <c r="H74" s="45"/>
    </row>
    <row r="75" spans="2:8" ht="10.5" customHeight="1">
      <c r="B75" s="38">
        <f t="shared" si="7"/>
        <v>10.109999999999998</v>
      </c>
      <c r="C75" s="9" t="s">
        <v>109</v>
      </c>
      <c r="D75" s="54">
        <v>4</v>
      </c>
      <c r="E75" s="42" t="s">
        <v>13</v>
      </c>
      <c r="F75" s="46"/>
      <c r="G75" s="50">
        <f>Cantidad*Precio</f>
        <v>0</v>
      </c>
      <c r="H75" s="45"/>
    </row>
    <row r="76" spans="2:8" ht="21" customHeight="1" thickBot="1">
      <c r="B76" s="38">
        <f>+B75+0.01</f>
        <v>10.119999999999997</v>
      </c>
      <c r="C76" s="37" t="s">
        <v>123</v>
      </c>
      <c r="D76" s="51">
        <v>45</v>
      </c>
      <c r="E76" s="33" t="s">
        <v>12</v>
      </c>
      <c r="F76" s="66"/>
      <c r="G76" s="52">
        <f t="shared" si="6"/>
        <v>0</v>
      </c>
      <c r="H76" s="45"/>
    </row>
    <row r="77" spans="2:8" ht="12.75" customHeight="1" thickBot="1">
      <c r="B77" s="13">
        <v>11</v>
      </c>
      <c r="C77" s="18" t="s">
        <v>3</v>
      </c>
      <c r="D77" s="14"/>
      <c r="E77" s="14"/>
      <c r="F77" s="14"/>
      <c r="G77" s="44">
        <f>SUBTOTAL(9,G78:G81)</f>
        <v>0</v>
      </c>
      <c r="H77" s="45"/>
    </row>
    <row r="78" spans="2:8" ht="10.5" customHeight="1">
      <c r="B78" s="27">
        <f>+B77+0.01</f>
        <v>11.01</v>
      </c>
      <c r="C78" s="9" t="s">
        <v>90</v>
      </c>
      <c r="D78" s="39">
        <v>1</v>
      </c>
      <c r="E78" s="32" t="s">
        <v>13</v>
      </c>
      <c r="F78" s="39"/>
      <c r="G78" s="50">
        <f>Cantidad*Precio</f>
        <v>0</v>
      </c>
      <c r="H78" s="45"/>
    </row>
    <row r="79" spans="2:8" ht="10.5" customHeight="1">
      <c r="B79" s="27">
        <f>+B78+0.01</f>
        <v>11.02</v>
      </c>
      <c r="C79" s="9" t="s">
        <v>125</v>
      </c>
      <c r="D79" s="39">
        <v>3</v>
      </c>
      <c r="E79" s="32" t="s">
        <v>13</v>
      </c>
      <c r="F79" s="39"/>
      <c r="G79" s="50">
        <f>Cantidad*Precio</f>
        <v>0</v>
      </c>
      <c r="H79" s="45"/>
    </row>
    <row r="80" spans="2:8" ht="10.5" customHeight="1">
      <c r="B80" s="27">
        <f>+B79+0.01</f>
        <v>11.03</v>
      </c>
      <c r="C80" s="9" t="s">
        <v>91</v>
      </c>
      <c r="D80" s="39">
        <v>1</v>
      </c>
      <c r="E80" s="32" t="s">
        <v>13</v>
      </c>
      <c r="F80" s="39"/>
      <c r="G80" s="50">
        <f>Cantidad*Precio</f>
        <v>0</v>
      </c>
      <c r="H80" s="45"/>
    </row>
    <row r="81" spans="2:8" ht="10.5" customHeight="1" thickBot="1">
      <c r="B81" s="27">
        <f>+B80+0.01</f>
        <v>11.04</v>
      </c>
      <c r="C81" s="9" t="s">
        <v>46</v>
      </c>
      <c r="D81" s="39">
        <v>1</v>
      </c>
      <c r="E81" s="32" t="s">
        <v>13</v>
      </c>
      <c r="F81" s="39"/>
      <c r="G81" s="50">
        <f>Cantidad*Precio</f>
        <v>0</v>
      </c>
      <c r="H81" s="45"/>
    </row>
    <row r="82" spans="2:8" ht="12.75" customHeight="1" thickBot="1">
      <c r="B82" s="13">
        <v>12</v>
      </c>
      <c r="C82" s="18" t="s">
        <v>4</v>
      </c>
      <c r="D82" s="14"/>
      <c r="E82" s="14"/>
      <c r="F82" s="14"/>
      <c r="G82" s="44">
        <f>SUBTOTAL(9,G83:G84)</f>
        <v>0</v>
      </c>
      <c r="H82" s="45"/>
    </row>
    <row r="83" spans="2:8" ht="10.5" customHeight="1">
      <c r="B83" s="27">
        <f>+B82+0.01</f>
        <v>12.01</v>
      </c>
      <c r="C83" s="9" t="s">
        <v>92</v>
      </c>
      <c r="D83" s="39">
        <v>70.81280000000001</v>
      </c>
      <c r="E83" s="32" t="s">
        <v>27</v>
      </c>
      <c r="F83" s="49"/>
      <c r="G83" s="50">
        <f>Cantidad*Precio</f>
        <v>0</v>
      </c>
      <c r="H83" s="45"/>
    </row>
    <row r="84" spans="2:8" ht="10.5" customHeight="1" thickBot="1">
      <c r="B84" s="27">
        <f>+B83+0.01</f>
        <v>12.02</v>
      </c>
      <c r="C84" s="9" t="s">
        <v>110</v>
      </c>
      <c r="D84" s="39">
        <v>1</v>
      </c>
      <c r="E84" s="32" t="s">
        <v>13</v>
      </c>
      <c r="F84" s="49"/>
      <c r="G84" s="50">
        <f>Cantidad*Precio</f>
        <v>0</v>
      </c>
      <c r="H84" s="45"/>
    </row>
    <row r="85" spans="2:8" ht="12.75" customHeight="1" thickBot="1">
      <c r="B85" s="13">
        <v>13</v>
      </c>
      <c r="C85" s="18" t="s">
        <v>60</v>
      </c>
      <c r="D85" s="14"/>
      <c r="E85" s="14"/>
      <c r="F85" s="14"/>
      <c r="G85" s="44">
        <f>SUBTOTAL(9,G86:G86)</f>
        <v>0</v>
      </c>
      <c r="H85" s="45"/>
    </row>
    <row r="86" spans="2:8" ht="10.5" customHeight="1" thickBot="1">
      <c r="B86" s="19">
        <f>+B85+0.01</f>
        <v>13.01</v>
      </c>
      <c r="C86" s="9" t="s">
        <v>93</v>
      </c>
      <c r="D86" s="39">
        <v>60.6864</v>
      </c>
      <c r="E86" s="32" t="s">
        <v>27</v>
      </c>
      <c r="F86" s="49"/>
      <c r="G86" s="50">
        <f>Cantidad*Precio</f>
        <v>0</v>
      </c>
      <c r="H86" s="45"/>
    </row>
    <row r="87" spans="2:8" ht="12.75" customHeight="1" thickBot="1">
      <c r="B87" s="13">
        <v>14</v>
      </c>
      <c r="C87" s="18" t="s">
        <v>61</v>
      </c>
      <c r="D87" s="14"/>
      <c r="E87" s="14"/>
      <c r="F87" s="14"/>
      <c r="G87" s="44">
        <f>SUBTOTAL(9,G88:G95)</f>
        <v>0</v>
      </c>
      <c r="H87" s="45"/>
    </row>
    <row r="88" spans="2:8" ht="10.5" customHeight="1">
      <c r="B88" s="19">
        <f>+B87+0.01</f>
        <v>14.01</v>
      </c>
      <c r="C88" s="9" t="s">
        <v>98</v>
      </c>
      <c r="D88" s="49">
        <v>1</v>
      </c>
      <c r="E88" s="32" t="s">
        <v>13</v>
      </c>
      <c r="F88" s="49"/>
      <c r="G88" s="50">
        <f aca="true" t="shared" si="8" ref="G88:G95">Cantidad*Precio</f>
        <v>0</v>
      </c>
      <c r="H88" s="45"/>
    </row>
    <row r="89" spans="2:8" ht="10.5" customHeight="1">
      <c r="B89" s="19">
        <f>+B88+0.01</f>
        <v>14.02</v>
      </c>
      <c r="C89" s="9" t="s">
        <v>99</v>
      </c>
      <c r="D89" s="49">
        <v>4</v>
      </c>
      <c r="E89" s="32" t="s">
        <v>13</v>
      </c>
      <c r="F89" s="49"/>
      <c r="G89" s="50">
        <f t="shared" si="8"/>
        <v>0</v>
      </c>
      <c r="H89" s="45"/>
    </row>
    <row r="90" spans="2:8" ht="10.5" customHeight="1">
      <c r="B90" s="19">
        <f aca="true" t="shared" si="9" ref="B90:B95">+B89+0.01</f>
        <v>14.03</v>
      </c>
      <c r="C90" s="9" t="s">
        <v>97</v>
      </c>
      <c r="D90" s="49">
        <v>1</v>
      </c>
      <c r="E90" s="32" t="s">
        <v>13</v>
      </c>
      <c r="F90" s="49"/>
      <c r="G90" s="50">
        <f t="shared" si="8"/>
        <v>0</v>
      </c>
      <c r="H90" s="45"/>
    </row>
    <row r="91" spans="2:9" ht="10.5" customHeight="1">
      <c r="B91" s="19">
        <f t="shared" si="9"/>
        <v>14.04</v>
      </c>
      <c r="C91" s="9" t="s">
        <v>111</v>
      </c>
      <c r="D91" s="49">
        <v>1</v>
      </c>
      <c r="E91" s="32" t="s">
        <v>13</v>
      </c>
      <c r="F91" s="49"/>
      <c r="G91" s="50">
        <f t="shared" si="8"/>
        <v>0</v>
      </c>
      <c r="H91" s="45"/>
      <c r="I91" s="9"/>
    </row>
    <row r="92" spans="2:8" ht="10.5" customHeight="1">
      <c r="B92" s="19">
        <f t="shared" si="9"/>
        <v>14.049999999999999</v>
      </c>
      <c r="C92" s="9" t="s">
        <v>113</v>
      </c>
      <c r="D92" s="49">
        <v>1</v>
      </c>
      <c r="E92" s="32" t="s">
        <v>13</v>
      </c>
      <c r="F92" s="49"/>
      <c r="G92" s="50">
        <f t="shared" si="8"/>
        <v>0</v>
      </c>
      <c r="H92" s="45"/>
    </row>
    <row r="93" spans="2:8" ht="10.5" customHeight="1">
      <c r="B93" s="19">
        <f t="shared" si="9"/>
        <v>14.059999999999999</v>
      </c>
      <c r="C93" s="9" t="s">
        <v>100</v>
      </c>
      <c r="D93" s="54">
        <v>5</v>
      </c>
      <c r="E93" s="32" t="s">
        <v>13</v>
      </c>
      <c r="F93" s="54"/>
      <c r="G93" s="50">
        <f t="shared" si="8"/>
        <v>0</v>
      </c>
      <c r="H93" s="45"/>
    </row>
    <row r="94" spans="2:8" ht="10.5" customHeight="1">
      <c r="B94" s="19">
        <f t="shared" si="9"/>
        <v>14.069999999999999</v>
      </c>
      <c r="C94" s="9" t="s">
        <v>101</v>
      </c>
      <c r="D94" s="54">
        <v>5</v>
      </c>
      <c r="E94" s="32" t="s">
        <v>13</v>
      </c>
      <c r="F94" s="54"/>
      <c r="G94" s="50">
        <f t="shared" si="8"/>
        <v>0</v>
      </c>
      <c r="H94" s="45"/>
    </row>
    <row r="95" spans="2:8" ht="10.5" customHeight="1" thickBot="1">
      <c r="B95" s="19">
        <f t="shared" si="9"/>
        <v>14.079999999999998</v>
      </c>
      <c r="C95" s="9" t="s">
        <v>94</v>
      </c>
      <c r="D95" s="49">
        <v>1</v>
      </c>
      <c r="E95" s="32" t="s">
        <v>15</v>
      </c>
      <c r="F95" s="49"/>
      <c r="G95" s="50">
        <f t="shared" si="8"/>
        <v>0</v>
      </c>
      <c r="H95" s="45"/>
    </row>
    <row r="96" spans="2:8" ht="15" customHeight="1" thickBot="1">
      <c r="B96" s="56"/>
      <c r="C96" s="20" t="s">
        <v>19</v>
      </c>
      <c r="D96" s="57"/>
      <c r="E96" s="21"/>
      <c r="F96" s="57"/>
      <c r="G96" s="58">
        <f>SUBTOTAL(9,G5:G95)</f>
        <v>0</v>
      </c>
      <c r="H96" s="24"/>
    </row>
    <row r="97" spans="3:7" ht="10.5" customHeight="1">
      <c r="C97" s="9"/>
      <c r="D97" s="40"/>
      <c r="E97" s="9"/>
      <c r="F97" s="40"/>
      <c r="G97" s="10"/>
    </row>
    <row r="98" spans="3:7" ht="12.75" customHeight="1">
      <c r="C98" s="11" t="s">
        <v>16</v>
      </c>
      <c r="D98" s="40"/>
      <c r="E98" s="9"/>
      <c r="F98" s="40"/>
      <c r="G98" s="10"/>
    </row>
    <row r="99" spans="3:7" ht="10.5" customHeight="1">
      <c r="C99" s="12" t="s">
        <v>59</v>
      </c>
      <c r="D99" s="41">
        <v>0.1</v>
      </c>
      <c r="E99" s="8" t="s">
        <v>28</v>
      </c>
      <c r="F99" s="40">
        <f aca="true" t="shared" si="10" ref="F99:F105">D99*$G$96</f>
        <v>0</v>
      </c>
      <c r="G99" s="10"/>
    </row>
    <row r="100" spans="3:7" ht="10.5" customHeight="1">
      <c r="C100" s="12" t="s">
        <v>21</v>
      </c>
      <c r="D100" s="41">
        <v>0.025</v>
      </c>
      <c r="E100" s="8" t="s">
        <v>28</v>
      </c>
      <c r="F100" s="40">
        <f t="shared" si="10"/>
        <v>0</v>
      </c>
      <c r="G100" s="10"/>
    </row>
    <row r="101" spans="3:7" ht="10.5" customHeight="1">
      <c r="C101" s="9" t="s">
        <v>34</v>
      </c>
      <c r="D101" s="41">
        <v>0.05</v>
      </c>
      <c r="E101" s="8" t="s">
        <v>28</v>
      </c>
      <c r="F101" s="40">
        <f t="shared" si="10"/>
        <v>0</v>
      </c>
      <c r="G101" s="10"/>
    </row>
    <row r="102" spans="3:7" ht="10.5" customHeight="1">
      <c r="C102" s="9" t="s">
        <v>17</v>
      </c>
      <c r="D102" s="41">
        <v>0.0464</v>
      </c>
      <c r="E102" s="8" t="s">
        <v>28</v>
      </c>
      <c r="F102" s="40">
        <f t="shared" si="10"/>
        <v>0</v>
      </c>
      <c r="G102" s="10"/>
    </row>
    <row r="103" spans="3:7" ht="10.5" customHeight="1">
      <c r="C103" s="9" t="s">
        <v>51</v>
      </c>
      <c r="D103" s="41">
        <v>0.01</v>
      </c>
      <c r="E103" s="8" t="s">
        <v>28</v>
      </c>
      <c r="F103" s="40">
        <f t="shared" si="10"/>
        <v>0</v>
      </c>
      <c r="G103" s="10"/>
    </row>
    <row r="104" spans="3:7" ht="10.5" customHeight="1">
      <c r="C104" s="9" t="s">
        <v>45</v>
      </c>
      <c r="D104" s="41">
        <v>0.05</v>
      </c>
      <c r="E104" s="8" t="s">
        <v>28</v>
      </c>
      <c r="F104" s="40">
        <f t="shared" si="10"/>
        <v>0</v>
      </c>
      <c r="G104" s="10"/>
    </row>
    <row r="105" spans="3:7" ht="10.5" customHeight="1">
      <c r="C105" s="9" t="s">
        <v>52</v>
      </c>
      <c r="D105" s="41">
        <v>0.001</v>
      </c>
      <c r="E105" s="8" t="s">
        <v>28</v>
      </c>
      <c r="F105" s="40">
        <f t="shared" si="10"/>
        <v>0</v>
      </c>
      <c r="G105" s="10"/>
    </row>
    <row r="106" spans="3:7" ht="10.5" customHeight="1">
      <c r="C106" s="9" t="s">
        <v>64</v>
      </c>
      <c r="D106" s="43">
        <v>1</v>
      </c>
      <c r="E106" s="8" t="s">
        <v>65</v>
      </c>
      <c r="F106" s="40">
        <v>0</v>
      </c>
      <c r="G106" s="10"/>
    </row>
    <row r="107" spans="3:7" ht="10.5" customHeight="1" thickBot="1">
      <c r="C107" s="9" t="s">
        <v>53</v>
      </c>
      <c r="D107" s="41">
        <v>0.18</v>
      </c>
      <c r="E107" s="35">
        <f>F99</f>
        <v>0</v>
      </c>
      <c r="F107" s="39">
        <f>D107*E107</f>
        <v>0</v>
      </c>
      <c r="G107" s="10"/>
    </row>
    <row r="108" spans="2:8" ht="15" customHeight="1" thickBot="1">
      <c r="B108" s="56"/>
      <c r="C108" s="20" t="s">
        <v>35</v>
      </c>
      <c r="D108" s="57"/>
      <c r="E108" s="21"/>
      <c r="F108" s="57"/>
      <c r="G108" s="58">
        <f>SUM(F99:F107)+G96</f>
        <v>0</v>
      </c>
      <c r="H108" s="59"/>
    </row>
    <row r="109" spans="3:7" ht="10.5">
      <c r="C109" s="15"/>
      <c r="D109" s="60"/>
      <c r="E109" s="16"/>
      <c r="F109" s="60"/>
      <c r="G109" s="61"/>
    </row>
    <row r="110" spans="3:7" ht="10.5" customHeight="1">
      <c r="C110" s="9" t="s">
        <v>18</v>
      </c>
      <c r="D110" s="41">
        <v>0.05</v>
      </c>
      <c r="E110" s="8" t="s">
        <v>28</v>
      </c>
      <c r="F110" s="39">
        <f>D110*$G$96</f>
        <v>0</v>
      </c>
      <c r="G110" s="10"/>
    </row>
    <row r="111" spans="3:7" ht="11.25" thickBot="1">
      <c r="C111" s="15"/>
      <c r="D111" s="60"/>
      <c r="E111" s="16"/>
      <c r="F111" s="60"/>
      <c r="G111" s="61"/>
    </row>
    <row r="112" spans="2:8" ht="15" customHeight="1" thickBot="1">
      <c r="B112" s="17"/>
      <c r="C112" s="22" t="s">
        <v>20</v>
      </c>
      <c r="D112" s="62"/>
      <c r="E112" s="23"/>
      <c r="F112" s="62"/>
      <c r="G112" s="64">
        <f>+G108+F110</f>
        <v>0</v>
      </c>
      <c r="H112" s="59"/>
    </row>
    <row r="117" ht="10.5">
      <c r="F117" s="2"/>
    </row>
    <row r="118" ht="10.5">
      <c r="F118" s="2"/>
    </row>
    <row r="120" spans="4:5" ht="10.5">
      <c r="D120" s="30"/>
      <c r="E120" s="30"/>
    </row>
  </sheetData>
  <sheetProtection/>
  <autoFilter ref="B4:G97"/>
  <mergeCells count="2">
    <mergeCell ref="B1:G1"/>
    <mergeCell ref="F2:G2"/>
  </mergeCells>
  <printOptions/>
  <pageMargins left="0.47" right="0.52" top="0.53" bottom="0.73" header="0.5" footer="0.5"/>
  <pageSetup fitToHeight="0" horizontalDpi="600" verticalDpi="600" orientation="portrait" scale="93" r:id="rId1"/>
  <headerFooter alignWithMargins="0">
    <oddFooter>&amp;C&amp;8Página &amp;P de &amp;N</oddFooter>
  </headerFooter>
  <rowBreaks count="1" manualBreakCount="1">
    <brk id="63" min="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Freddy Mena</dc:creator>
  <cp:keywords/>
  <dc:description/>
  <cp:lastModifiedBy>Sabra Roberts</cp:lastModifiedBy>
  <cp:lastPrinted>2017-02-15T18:12:22Z</cp:lastPrinted>
  <dcterms:created xsi:type="dcterms:W3CDTF">2004-06-07T16:26:01Z</dcterms:created>
  <dcterms:modified xsi:type="dcterms:W3CDTF">2017-03-30T17:14:47Z</dcterms:modified>
  <cp:category/>
  <cp:version/>
  <cp:contentType/>
  <cp:contentStatus/>
</cp:coreProperties>
</file>