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65" windowWidth="15315" windowHeight="5550" activeTab="1"/>
  </bookViews>
  <sheets>
    <sheet name="formulario " sheetId="8" r:id="rId1"/>
    <sheet name="Tabla encuesta 2015" sheetId="2" r:id="rId2"/>
    <sheet name="Gráficos 2015" sheetId="3" r:id="rId3"/>
    <sheet name="GRAF. SEGUN AÑOS" sheetId="9" r:id="rId4"/>
  </sheets>
  <calcPr calcId="144525"/>
</workbook>
</file>

<file path=xl/calcChain.xml><?xml version="1.0" encoding="utf-8"?>
<calcChain xmlns="http://schemas.openxmlformats.org/spreadsheetml/2006/main">
  <c r="D248" i="3" l="1"/>
  <c r="D247" i="3"/>
  <c r="C238" i="3" l="1"/>
  <c r="C239" i="3"/>
  <c r="C240" i="3"/>
  <c r="C241" i="3"/>
  <c r="M117" i="2"/>
  <c r="N116" i="2" s="1"/>
  <c r="C220" i="3"/>
  <c r="C221" i="3"/>
  <c r="C222" i="3"/>
  <c r="C223" i="3"/>
  <c r="C224" i="3"/>
  <c r="C214" i="3"/>
  <c r="C215" i="3"/>
  <c r="C216" i="3"/>
  <c r="C217" i="3"/>
  <c r="N7" i="2" l="1"/>
  <c r="M7" i="2"/>
  <c r="L7" i="2"/>
  <c r="K7" i="2"/>
  <c r="J7" i="2"/>
  <c r="I7" i="2"/>
  <c r="N23" i="2" l="1"/>
  <c r="M23" i="2"/>
  <c r="L23" i="2"/>
  <c r="K23" i="2"/>
  <c r="J23" i="2"/>
  <c r="I23" i="2"/>
  <c r="C249" i="3" l="1"/>
  <c r="S136" i="2" l="1"/>
  <c r="S135" i="2"/>
  <c r="S134" i="2"/>
  <c r="S133" i="2"/>
  <c r="S132" i="2"/>
  <c r="O7" i="2" l="1"/>
  <c r="B117" i="2" l="1"/>
  <c r="C117" i="2"/>
  <c r="B57" i="2"/>
  <c r="C57" i="2"/>
  <c r="D57" i="2"/>
  <c r="E57" i="2"/>
  <c r="F57" i="2"/>
  <c r="C11" i="3" l="1"/>
  <c r="D11" i="3"/>
  <c r="E11" i="3"/>
  <c r="F11" i="3"/>
  <c r="G11" i="3"/>
  <c r="H11" i="3"/>
  <c r="B87" i="2" l="1"/>
  <c r="C87" i="2"/>
  <c r="D87" i="2"/>
  <c r="E87" i="2"/>
  <c r="F87" i="2"/>
  <c r="G87" i="2"/>
  <c r="B94" i="2"/>
  <c r="C94" i="2"/>
  <c r="D94" i="2"/>
  <c r="E94" i="2"/>
  <c r="F94" i="2"/>
  <c r="G94" i="2"/>
  <c r="B101" i="2"/>
  <c r="C101" i="2"/>
  <c r="D101" i="2"/>
  <c r="E101" i="2"/>
  <c r="F101" i="2"/>
  <c r="G101" i="2"/>
  <c r="B80" i="2"/>
  <c r="C80" i="2"/>
  <c r="D80" i="2"/>
  <c r="E80" i="2"/>
  <c r="F80" i="2"/>
  <c r="G80" i="2"/>
  <c r="B64" i="2"/>
  <c r="C64" i="2"/>
  <c r="D64" i="2"/>
  <c r="E64" i="2"/>
  <c r="F64" i="2"/>
  <c r="G64" i="2"/>
  <c r="G57" i="2"/>
  <c r="B50" i="2"/>
  <c r="C50" i="2"/>
  <c r="D50" i="2"/>
  <c r="E50" i="2"/>
  <c r="F50" i="2"/>
  <c r="G50" i="2"/>
  <c r="B43" i="2"/>
  <c r="C43" i="2"/>
  <c r="D43" i="2"/>
  <c r="E43" i="2"/>
  <c r="F43" i="2"/>
  <c r="G43" i="2"/>
  <c r="C18" i="2"/>
  <c r="D18" i="2"/>
  <c r="E18" i="2"/>
  <c r="F18" i="2"/>
  <c r="G18" i="2"/>
  <c r="B18" i="2"/>
  <c r="G11" i="2"/>
  <c r="F11" i="2"/>
  <c r="E11" i="2"/>
  <c r="D11" i="2"/>
  <c r="C11" i="2"/>
  <c r="B11" i="2"/>
  <c r="H10" i="2" l="1"/>
  <c r="H7" i="2"/>
  <c r="H8" i="2"/>
  <c r="H9" i="2"/>
  <c r="M9" i="2" l="1"/>
  <c r="G13" i="3" s="1"/>
  <c r="K9" i="2"/>
  <c r="E13" i="3" s="1"/>
  <c r="I9" i="2"/>
  <c r="N9" i="2"/>
  <c r="H13" i="3" s="1"/>
  <c r="L9" i="2"/>
  <c r="F13" i="3" s="1"/>
  <c r="J9" i="2"/>
  <c r="D13" i="3" s="1"/>
  <c r="M8" i="2"/>
  <c r="G12" i="3" s="1"/>
  <c r="K8" i="2"/>
  <c r="E12" i="3" s="1"/>
  <c r="I8" i="2"/>
  <c r="N8" i="2"/>
  <c r="H12" i="3" s="1"/>
  <c r="L8" i="2"/>
  <c r="F12" i="3" s="1"/>
  <c r="J8" i="2"/>
  <c r="D12" i="3" s="1"/>
  <c r="I10" i="2"/>
  <c r="M10" i="2"/>
  <c r="K10" i="2"/>
  <c r="N10" i="2"/>
  <c r="L10" i="2"/>
  <c r="J10" i="2"/>
  <c r="C14" i="3"/>
  <c r="H11" i="2"/>
  <c r="I124" i="2"/>
  <c r="J123" i="2" s="1"/>
  <c r="N114" i="2"/>
  <c r="I115" i="2"/>
  <c r="J113" i="2" s="1"/>
  <c r="B124" i="2"/>
  <c r="C123" i="2" s="1"/>
  <c r="O10" i="2" l="1"/>
  <c r="C12" i="3"/>
  <c r="O8" i="2"/>
  <c r="C13" i="3"/>
  <c r="O9" i="2"/>
  <c r="D14" i="3"/>
  <c r="C120" i="2"/>
  <c r="C122" i="2"/>
  <c r="J114" i="2"/>
  <c r="N113" i="2"/>
  <c r="N115" i="2"/>
  <c r="C121" i="2"/>
  <c r="J120" i="2"/>
  <c r="J122" i="2"/>
  <c r="J119" i="2"/>
  <c r="J121" i="2"/>
  <c r="D113" i="2"/>
  <c r="F113" i="2" s="1"/>
  <c r="D181" i="3" s="1"/>
  <c r="D114" i="2"/>
  <c r="F114" i="2" s="1"/>
  <c r="D182" i="3" s="1"/>
  <c r="D115" i="2"/>
  <c r="E115" i="2" s="1"/>
  <c r="C183" i="3" s="1"/>
  <c r="D116" i="2"/>
  <c r="F116" i="2" s="1"/>
  <c r="D184" i="3" s="1"/>
  <c r="H100" i="2"/>
  <c r="N100" i="2" s="1"/>
  <c r="H174" i="3" s="1"/>
  <c r="H99" i="2"/>
  <c r="N99" i="2" s="1"/>
  <c r="H173" i="3" s="1"/>
  <c r="H98" i="2"/>
  <c r="N98" i="2" s="1"/>
  <c r="H172" i="3" s="1"/>
  <c r="H97" i="2"/>
  <c r="N97" i="2" s="1"/>
  <c r="H171" i="3" s="1"/>
  <c r="G25" i="2"/>
  <c r="H16" i="2"/>
  <c r="H17" i="2"/>
  <c r="N17" i="2" s="1"/>
  <c r="H29" i="3" s="1"/>
  <c r="H15" i="2"/>
  <c r="H14" i="2"/>
  <c r="H93" i="2"/>
  <c r="N93" i="2" s="1"/>
  <c r="H162" i="3" s="1"/>
  <c r="H92" i="2"/>
  <c r="N92" i="2" s="1"/>
  <c r="H161" i="3" s="1"/>
  <c r="H91" i="2"/>
  <c r="N91" i="2" s="1"/>
  <c r="H160" i="3" s="1"/>
  <c r="H90" i="2"/>
  <c r="N90" i="2" s="1"/>
  <c r="H159" i="3" s="1"/>
  <c r="H86" i="2"/>
  <c r="N86" i="2" s="1"/>
  <c r="H145" i="3" s="1"/>
  <c r="H85" i="2"/>
  <c r="N85" i="2" s="1"/>
  <c r="H144" i="3" s="1"/>
  <c r="H84" i="2"/>
  <c r="N84" i="2" s="1"/>
  <c r="H143" i="3" s="1"/>
  <c r="H83" i="2"/>
  <c r="N83" i="2" s="1"/>
  <c r="H142" i="3" s="1"/>
  <c r="H79" i="2"/>
  <c r="N79" i="2" s="1"/>
  <c r="H128" i="3" s="1"/>
  <c r="H78" i="2"/>
  <c r="M78" i="2" s="1"/>
  <c r="G127" i="3" s="1"/>
  <c r="H77" i="2"/>
  <c r="N77" i="2" s="1"/>
  <c r="H126" i="3" s="1"/>
  <c r="H76" i="2"/>
  <c r="N76" i="2" s="1"/>
  <c r="H125" i="3" s="1"/>
  <c r="H63" i="2"/>
  <c r="N63" i="2" s="1"/>
  <c r="H117" i="3" s="1"/>
  <c r="H62" i="2"/>
  <c r="N62" i="2" s="1"/>
  <c r="H116" i="3" s="1"/>
  <c r="H61" i="2"/>
  <c r="N61" i="2" s="1"/>
  <c r="H115" i="3" s="1"/>
  <c r="H60" i="2"/>
  <c r="N60" i="2" s="1"/>
  <c r="H114" i="3" s="1"/>
  <c r="H56" i="2"/>
  <c r="N56" i="2" s="1"/>
  <c r="H103" i="3" s="1"/>
  <c r="H55" i="2"/>
  <c r="N55" i="2" s="1"/>
  <c r="H102" i="3" s="1"/>
  <c r="H54" i="2"/>
  <c r="N54" i="2" s="1"/>
  <c r="H101" i="3" s="1"/>
  <c r="H53" i="2"/>
  <c r="N53" i="2" s="1"/>
  <c r="H100" i="3" s="1"/>
  <c r="H49" i="2"/>
  <c r="N49" i="2" s="1"/>
  <c r="H87" i="3" s="1"/>
  <c r="H48" i="2"/>
  <c r="N48" i="2" s="1"/>
  <c r="H86" i="3" s="1"/>
  <c r="H47" i="2"/>
  <c r="N47" i="2" s="1"/>
  <c r="H85" i="3" s="1"/>
  <c r="H46" i="2"/>
  <c r="N46" i="2" s="1"/>
  <c r="H84" i="3" s="1"/>
  <c r="H42" i="2"/>
  <c r="N42" i="2" s="1"/>
  <c r="H67" i="3" s="1"/>
  <c r="H41" i="2"/>
  <c r="N41" i="2" s="1"/>
  <c r="H66" i="3" s="1"/>
  <c r="H40" i="2"/>
  <c r="N40" i="2" s="1"/>
  <c r="H65" i="3" s="1"/>
  <c r="H39" i="2"/>
  <c r="N39" i="2" s="1"/>
  <c r="H64" i="3" s="1"/>
  <c r="H24" i="2"/>
  <c r="N24" i="2" s="1"/>
  <c r="H43" i="3" s="1"/>
  <c r="H42" i="3"/>
  <c r="H22" i="2"/>
  <c r="N22" i="2" s="1"/>
  <c r="H41" i="3" s="1"/>
  <c r="H21" i="2"/>
  <c r="N21" i="2" s="1"/>
  <c r="H40" i="3" s="1"/>
  <c r="F25" i="2"/>
  <c r="E25" i="2"/>
  <c r="D25" i="2"/>
  <c r="C25" i="2"/>
  <c r="B25" i="2"/>
  <c r="N16" i="2"/>
  <c r="H28" i="3" s="1"/>
  <c r="N15" i="2"/>
  <c r="H27" i="3" s="1"/>
  <c r="E14" i="3" l="1"/>
  <c r="N14" i="2"/>
  <c r="H26" i="3" s="1"/>
  <c r="I14" i="2"/>
  <c r="H94" i="2"/>
  <c r="N94" i="2" s="1"/>
  <c r="H163" i="3" s="1"/>
  <c r="H57" i="9" s="1"/>
  <c r="H87" i="2"/>
  <c r="K87" i="2" s="1"/>
  <c r="E146" i="3" s="1"/>
  <c r="E52" i="9" s="1"/>
  <c r="H18" i="2"/>
  <c r="N18" i="2" s="1"/>
  <c r="H30" i="3" s="1"/>
  <c r="H10" i="9" s="1"/>
  <c r="E113" i="2"/>
  <c r="C181" i="3" s="1"/>
  <c r="E116" i="2"/>
  <c r="C184" i="3" s="1"/>
  <c r="E114" i="2"/>
  <c r="C182" i="3" s="1"/>
  <c r="F115" i="2"/>
  <c r="D183" i="3" s="1"/>
  <c r="D185" i="3" s="1"/>
  <c r="D117" i="2"/>
  <c r="F117" i="2" s="1"/>
  <c r="H64" i="2"/>
  <c r="L64" i="2" s="1"/>
  <c r="F118" i="3" s="1"/>
  <c r="F40" i="9" s="1"/>
  <c r="H57" i="2"/>
  <c r="I47" i="2"/>
  <c r="M47" i="2"/>
  <c r="G85" i="3" s="1"/>
  <c r="H50" i="2"/>
  <c r="K47" i="2"/>
  <c r="E85" i="3" s="1"/>
  <c r="K40" i="2"/>
  <c r="E65" i="3" s="1"/>
  <c r="I40" i="2"/>
  <c r="M40" i="2"/>
  <c r="G65" i="3" s="1"/>
  <c r="E42" i="3"/>
  <c r="G42" i="3"/>
  <c r="H101" i="2"/>
  <c r="K101" i="2" s="1"/>
  <c r="E175" i="3" s="1"/>
  <c r="E62" i="9" s="1"/>
  <c r="I100" i="2"/>
  <c r="K100" i="2"/>
  <c r="E174" i="3" s="1"/>
  <c r="M100" i="2"/>
  <c r="G174" i="3" s="1"/>
  <c r="J100" i="2"/>
  <c r="D174" i="3" s="1"/>
  <c r="L100" i="2"/>
  <c r="F174" i="3" s="1"/>
  <c r="I99" i="2"/>
  <c r="K99" i="2"/>
  <c r="E173" i="3" s="1"/>
  <c r="M99" i="2"/>
  <c r="G173" i="3" s="1"/>
  <c r="J99" i="2"/>
  <c r="D173" i="3" s="1"/>
  <c r="L99" i="2"/>
  <c r="F173" i="3" s="1"/>
  <c r="I98" i="2"/>
  <c r="K98" i="2"/>
  <c r="E172" i="3" s="1"/>
  <c r="M98" i="2"/>
  <c r="G172" i="3" s="1"/>
  <c r="J98" i="2"/>
  <c r="D172" i="3" s="1"/>
  <c r="L98" i="2"/>
  <c r="F172" i="3" s="1"/>
  <c r="I97" i="2"/>
  <c r="K97" i="2"/>
  <c r="E171" i="3" s="1"/>
  <c r="M97" i="2"/>
  <c r="G171" i="3" s="1"/>
  <c r="J97" i="2"/>
  <c r="D171" i="3" s="1"/>
  <c r="L97" i="2"/>
  <c r="F171" i="3" s="1"/>
  <c r="H43" i="2"/>
  <c r="I93" i="2"/>
  <c r="K93" i="2"/>
  <c r="E162" i="3" s="1"/>
  <c r="M93" i="2"/>
  <c r="G162" i="3" s="1"/>
  <c r="J93" i="2"/>
  <c r="D162" i="3" s="1"/>
  <c r="L93" i="2"/>
  <c r="F162" i="3" s="1"/>
  <c r="I92" i="2"/>
  <c r="K92" i="2"/>
  <c r="E161" i="3" s="1"/>
  <c r="M92" i="2"/>
  <c r="G161" i="3" s="1"/>
  <c r="J92" i="2"/>
  <c r="D161" i="3" s="1"/>
  <c r="L92" i="2"/>
  <c r="F161" i="3" s="1"/>
  <c r="I91" i="2"/>
  <c r="K91" i="2"/>
  <c r="E160" i="3" s="1"/>
  <c r="M91" i="2"/>
  <c r="G160" i="3" s="1"/>
  <c r="J91" i="2"/>
  <c r="D160" i="3" s="1"/>
  <c r="L91" i="2"/>
  <c r="F160" i="3" s="1"/>
  <c r="I90" i="2"/>
  <c r="K90" i="2"/>
  <c r="E159" i="3" s="1"/>
  <c r="M90" i="2"/>
  <c r="G159" i="3" s="1"/>
  <c r="J90" i="2"/>
  <c r="D159" i="3" s="1"/>
  <c r="L90" i="2"/>
  <c r="F159" i="3" s="1"/>
  <c r="I94" i="2"/>
  <c r="I86" i="2"/>
  <c r="K86" i="2"/>
  <c r="E145" i="3" s="1"/>
  <c r="M86" i="2"/>
  <c r="G145" i="3" s="1"/>
  <c r="J86" i="2"/>
  <c r="D145" i="3" s="1"/>
  <c r="L86" i="2"/>
  <c r="F145" i="3" s="1"/>
  <c r="I85" i="2"/>
  <c r="K85" i="2"/>
  <c r="E144" i="3" s="1"/>
  <c r="M85" i="2"/>
  <c r="G144" i="3" s="1"/>
  <c r="J85" i="2"/>
  <c r="D144" i="3" s="1"/>
  <c r="L85" i="2"/>
  <c r="F144" i="3" s="1"/>
  <c r="I84" i="2"/>
  <c r="K84" i="2"/>
  <c r="E143" i="3" s="1"/>
  <c r="M84" i="2"/>
  <c r="G143" i="3" s="1"/>
  <c r="J84" i="2"/>
  <c r="D143" i="3" s="1"/>
  <c r="L84" i="2"/>
  <c r="F143" i="3" s="1"/>
  <c r="I83" i="2"/>
  <c r="K83" i="2"/>
  <c r="E142" i="3" s="1"/>
  <c r="M83" i="2"/>
  <c r="G142" i="3" s="1"/>
  <c r="J83" i="2"/>
  <c r="D142" i="3" s="1"/>
  <c r="L83" i="2"/>
  <c r="F142" i="3" s="1"/>
  <c r="J87" i="2"/>
  <c r="D146" i="3" s="1"/>
  <c r="D52" i="9" s="1"/>
  <c r="I79" i="2"/>
  <c r="K79" i="2"/>
  <c r="E128" i="3" s="1"/>
  <c r="M79" i="2"/>
  <c r="G128" i="3" s="1"/>
  <c r="J79" i="2"/>
  <c r="D128" i="3" s="1"/>
  <c r="L79" i="2"/>
  <c r="F128" i="3" s="1"/>
  <c r="J78" i="2"/>
  <c r="D127" i="3" s="1"/>
  <c r="L78" i="2"/>
  <c r="F127" i="3" s="1"/>
  <c r="N78" i="2"/>
  <c r="H127" i="3" s="1"/>
  <c r="I78" i="2"/>
  <c r="K78" i="2"/>
  <c r="E127" i="3" s="1"/>
  <c r="I77" i="2"/>
  <c r="K77" i="2"/>
  <c r="E126" i="3" s="1"/>
  <c r="M77" i="2"/>
  <c r="G126" i="3" s="1"/>
  <c r="J77" i="2"/>
  <c r="D126" i="3" s="1"/>
  <c r="L77" i="2"/>
  <c r="F126" i="3" s="1"/>
  <c r="I76" i="2"/>
  <c r="K76" i="2"/>
  <c r="E125" i="3" s="1"/>
  <c r="M76" i="2"/>
  <c r="G125" i="3" s="1"/>
  <c r="J76" i="2"/>
  <c r="D125" i="3" s="1"/>
  <c r="L76" i="2"/>
  <c r="F125" i="3" s="1"/>
  <c r="H80" i="2"/>
  <c r="N80" i="2" s="1"/>
  <c r="H129" i="3" s="1"/>
  <c r="I63" i="2"/>
  <c r="K63" i="2"/>
  <c r="E117" i="3" s="1"/>
  <c r="M63" i="2"/>
  <c r="G117" i="3" s="1"/>
  <c r="J63" i="2"/>
  <c r="D117" i="3" s="1"/>
  <c r="L63" i="2"/>
  <c r="F117" i="3" s="1"/>
  <c r="I62" i="2"/>
  <c r="K62" i="2"/>
  <c r="E116" i="3" s="1"/>
  <c r="M62" i="2"/>
  <c r="G116" i="3" s="1"/>
  <c r="J62" i="2"/>
  <c r="D116" i="3" s="1"/>
  <c r="L62" i="2"/>
  <c r="F116" i="3" s="1"/>
  <c r="I61" i="2"/>
  <c r="K61" i="2"/>
  <c r="E115" i="3" s="1"/>
  <c r="M61" i="2"/>
  <c r="G115" i="3" s="1"/>
  <c r="J61" i="2"/>
  <c r="D115" i="3" s="1"/>
  <c r="L61" i="2"/>
  <c r="F115" i="3" s="1"/>
  <c r="I60" i="2"/>
  <c r="K60" i="2"/>
  <c r="E114" i="3" s="1"/>
  <c r="M60" i="2"/>
  <c r="G114" i="3" s="1"/>
  <c r="J60" i="2"/>
  <c r="D114" i="3" s="1"/>
  <c r="L60" i="2"/>
  <c r="F114" i="3" s="1"/>
  <c r="I56" i="2"/>
  <c r="K56" i="2"/>
  <c r="E103" i="3" s="1"/>
  <c r="M56" i="2"/>
  <c r="G103" i="3" s="1"/>
  <c r="J56" i="2"/>
  <c r="D103" i="3" s="1"/>
  <c r="L56" i="2"/>
  <c r="F103" i="3" s="1"/>
  <c r="I55" i="2"/>
  <c r="K55" i="2"/>
  <c r="E102" i="3" s="1"/>
  <c r="M55" i="2"/>
  <c r="G102" i="3" s="1"/>
  <c r="J55" i="2"/>
  <c r="D102" i="3" s="1"/>
  <c r="L55" i="2"/>
  <c r="F102" i="3" s="1"/>
  <c r="I54" i="2"/>
  <c r="K54" i="2"/>
  <c r="E101" i="3" s="1"/>
  <c r="M54" i="2"/>
  <c r="G101" i="3" s="1"/>
  <c r="J54" i="2"/>
  <c r="D101" i="3" s="1"/>
  <c r="L54" i="2"/>
  <c r="F101" i="3" s="1"/>
  <c r="I53" i="2"/>
  <c r="K53" i="2"/>
  <c r="E100" i="3" s="1"/>
  <c r="M53" i="2"/>
  <c r="G100" i="3" s="1"/>
  <c r="J53" i="2"/>
  <c r="D100" i="3" s="1"/>
  <c r="L53" i="2"/>
  <c r="F100" i="3" s="1"/>
  <c r="J57" i="2"/>
  <c r="I49" i="2"/>
  <c r="K49" i="2"/>
  <c r="E87" i="3" s="1"/>
  <c r="M49" i="2"/>
  <c r="G87" i="3" s="1"/>
  <c r="J49" i="2"/>
  <c r="D87" i="3" s="1"/>
  <c r="L49" i="2"/>
  <c r="F87" i="3" s="1"/>
  <c r="I48" i="2"/>
  <c r="K48" i="2"/>
  <c r="E86" i="3" s="1"/>
  <c r="M48" i="2"/>
  <c r="G86" i="3" s="1"/>
  <c r="J48" i="2"/>
  <c r="D86" i="3" s="1"/>
  <c r="L48" i="2"/>
  <c r="F86" i="3" s="1"/>
  <c r="J47" i="2"/>
  <c r="D85" i="3" s="1"/>
  <c r="L47" i="2"/>
  <c r="F85" i="3" s="1"/>
  <c r="I46" i="2"/>
  <c r="K46" i="2"/>
  <c r="E84" i="3" s="1"/>
  <c r="M46" i="2"/>
  <c r="G84" i="3" s="1"/>
  <c r="J46" i="2"/>
  <c r="D84" i="3" s="1"/>
  <c r="L46" i="2"/>
  <c r="F84" i="3" s="1"/>
  <c r="I42" i="2"/>
  <c r="K42" i="2"/>
  <c r="E67" i="3" s="1"/>
  <c r="M42" i="2"/>
  <c r="G67" i="3" s="1"/>
  <c r="J42" i="2"/>
  <c r="D67" i="3" s="1"/>
  <c r="L42" i="2"/>
  <c r="F67" i="3" s="1"/>
  <c r="I41" i="2"/>
  <c r="K41" i="2"/>
  <c r="E66" i="3" s="1"/>
  <c r="M41" i="2"/>
  <c r="G66" i="3" s="1"/>
  <c r="J41" i="2"/>
  <c r="D66" i="3" s="1"/>
  <c r="L41" i="2"/>
  <c r="F66" i="3" s="1"/>
  <c r="J40" i="2"/>
  <c r="D65" i="3" s="1"/>
  <c r="L40" i="2"/>
  <c r="F65" i="3" s="1"/>
  <c r="I39" i="2"/>
  <c r="K39" i="2"/>
  <c r="E64" i="3" s="1"/>
  <c r="M39" i="2"/>
  <c r="G64" i="3" s="1"/>
  <c r="J39" i="2"/>
  <c r="D64" i="3" s="1"/>
  <c r="L39" i="2"/>
  <c r="F64" i="3" s="1"/>
  <c r="K43" i="2"/>
  <c r="E68" i="3" s="1"/>
  <c r="E22" i="9" s="1"/>
  <c r="I24" i="2"/>
  <c r="K24" i="2"/>
  <c r="E43" i="3" s="1"/>
  <c r="M24" i="2"/>
  <c r="G43" i="3" s="1"/>
  <c r="J24" i="2"/>
  <c r="D43" i="3" s="1"/>
  <c r="L24" i="2"/>
  <c r="F43" i="3" s="1"/>
  <c r="D42" i="3"/>
  <c r="F42" i="3"/>
  <c r="I22" i="2"/>
  <c r="K22" i="2"/>
  <c r="E41" i="3" s="1"/>
  <c r="M22" i="2"/>
  <c r="G41" i="3" s="1"/>
  <c r="J22" i="2"/>
  <c r="D41" i="3" s="1"/>
  <c r="L22" i="2"/>
  <c r="F41" i="3" s="1"/>
  <c r="I21" i="2"/>
  <c r="K21" i="2"/>
  <c r="E40" i="3" s="1"/>
  <c r="M21" i="2"/>
  <c r="G40" i="3" s="1"/>
  <c r="J21" i="2"/>
  <c r="D40" i="3" s="1"/>
  <c r="L21" i="2"/>
  <c r="F40" i="3" s="1"/>
  <c r="H25" i="2"/>
  <c r="N25" i="2" s="1"/>
  <c r="H44" i="3" s="1"/>
  <c r="H17" i="9" s="1"/>
  <c r="I17" i="2"/>
  <c r="K17" i="2"/>
  <c r="E29" i="3" s="1"/>
  <c r="M17" i="2"/>
  <c r="G29" i="3" s="1"/>
  <c r="J17" i="2"/>
  <c r="D29" i="3" s="1"/>
  <c r="L17" i="2"/>
  <c r="F29" i="3" s="1"/>
  <c r="I16" i="2"/>
  <c r="K16" i="2"/>
  <c r="E28" i="3" s="1"/>
  <c r="M16" i="2"/>
  <c r="G28" i="3" s="1"/>
  <c r="J16" i="2"/>
  <c r="D28" i="3" s="1"/>
  <c r="L16" i="2"/>
  <c r="F28" i="3" s="1"/>
  <c r="I15" i="2"/>
  <c r="K15" i="2"/>
  <c r="E27" i="3" s="1"/>
  <c r="M15" i="2"/>
  <c r="G27" i="3" s="1"/>
  <c r="J15" i="2"/>
  <c r="D27" i="3" s="1"/>
  <c r="L15" i="2"/>
  <c r="F27" i="3" s="1"/>
  <c r="K14" i="2"/>
  <c r="E26" i="3" s="1"/>
  <c r="M14" i="2"/>
  <c r="G26" i="3" s="1"/>
  <c r="J14" i="2"/>
  <c r="D26" i="3" s="1"/>
  <c r="L14" i="2"/>
  <c r="F26" i="3" s="1"/>
  <c r="N11" i="2"/>
  <c r="H15" i="3" s="1"/>
  <c r="H4" i="9" s="1"/>
  <c r="J11" i="2"/>
  <c r="D15" i="3" s="1"/>
  <c r="D4" i="9" s="1"/>
  <c r="K11" i="2"/>
  <c r="E15" i="3" s="1"/>
  <c r="E4" i="9" s="1"/>
  <c r="L11" i="2"/>
  <c r="F15" i="3" s="1"/>
  <c r="F4" i="9" s="1"/>
  <c r="M11" i="2"/>
  <c r="G15" i="3" s="1"/>
  <c r="G4" i="9" s="1"/>
  <c r="I11" i="2"/>
  <c r="M94" i="2" l="1"/>
  <c r="G163" i="3" s="1"/>
  <c r="G57" i="9" s="1"/>
  <c r="J94" i="2"/>
  <c r="D163" i="3" s="1"/>
  <c r="D57" i="9" s="1"/>
  <c r="C27" i="3"/>
  <c r="O15" i="2"/>
  <c r="C29" i="3"/>
  <c r="O17" i="2"/>
  <c r="C43" i="3"/>
  <c r="O24" i="2"/>
  <c r="C64" i="3"/>
  <c r="O39" i="2"/>
  <c r="C67" i="3"/>
  <c r="O42" i="2"/>
  <c r="C86" i="3"/>
  <c r="O48" i="2"/>
  <c r="C101" i="3"/>
  <c r="O54" i="2"/>
  <c r="C103" i="3"/>
  <c r="O56" i="2"/>
  <c r="C114" i="3"/>
  <c r="O60" i="2"/>
  <c r="C116" i="3"/>
  <c r="O62" i="2"/>
  <c r="C126" i="3"/>
  <c r="O77" i="2"/>
  <c r="C127" i="3"/>
  <c r="O78" i="2"/>
  <c r="C128" i="3"/>
  <c r="O79" i="2"/>
  <c r="C143" i="3"/>
  <c r="O84" i="2"/>
  <c r="C145" i="3"/>
  <c r="O86" i="2"/>
  <c r="C159" i="3"/>
  <c r="O90" i="2"/>
  <c r="C161" i="3"/>
  <c r="O92" i="2"/>
  <c r="N43" i="2"/>
  <c r="H68" i="3" s="1"/>
  <c r="H22" i="9" s="1"/>
  <c r="L43" i="2"/>
  <c r="F68" i="3" s="1"/>
  <c r="F22" i="9" s="1"/>
  <c r="C171" i="3"/>
  <c r="O97" i="2"/>
  <c r="C173" i="3"/>
  <c r="O99" i="2"/>
  <c r="N50" i="2"/>
  <c r="H88" i="3" s="1"/>
  <c r="H29" i="9" s="1"/>
  <c r="M50" i="2"/>
  <c r="L50" i="2"/>
  <c r="F88" i="3" s="1"/>
  <c r="F29" i="9" s="1"/>
  <c r="C85" i="3"/>
  <c r="O47" i="2"/>
  <c r="C15" i="3"/>
  <c r="O11" i="2"/>
  <c r="C28" i="3"/>
  <c r="O16" i="2"/>
  <c r="C66" i="3"/>
  <c r="O41" i="2"/>
  <c r="C84" i="3"/>
  <c r="O46" i="2"/>
  <c r="C87" i="3"/>
  <c r="O49" i="2"/>
  <c r="C100" i="3"/>
  <c r="O53" i="2"/>
  <c r="C102" i="3"/>
  <c r="O55" i="2"/>
  <c r="C115" i="3"/>
  <c r="O61" i="2"/>
  <c r="C117" i="3"/>
  <c r="O63" i="2"/>
  <c r="C125" i="3"/>
  <c r="O76" i="2"/>
  <c r="C142" i="3"/>
  <c r="O83" i="2"/>
  <c r="C144" i="3"/>
  <c r="O85" i="2"/>
  <c r="C160" i="3"/>
  <c r="O91" i="2"/>
  <c r="C162" i="3"/>
  <c r="O93" i="2"/>
  <c r="I101" i="2"/>
  <c r="C172" i="3"/>
  <c r="O98" i="2"/>
  <c r="C174" i="3"/>
  <c r="O100" i="2"/>
  <c r="C65" i="3"/>
  <c r="O40" i="2"/>
  <c r="C26" i="3"/>
  <c r="O14" i="2"/>
  <c r="C41" i="3"/>
  <c r="O22" i="2"/>
  <c r="N57" i="2"/>
  <c r="H104" i="3" s="1"/>
  <c r="H34" i="9" s="1"/>
  <c r="I57" i="2"/>
  <c r="C185" i="3"/>
  <c r="N87" i="2"/>
  <c r="H146" i="3" s="1"/>
  <c r="H52" i="9" s="1"/>
  <c r="I87" i="2"/>
  <c r="C40" i="3"/>
  <c r="O21" i="2"/>
  <c r="C163" i="3"/>
  <c r="C57" i="9" s="1"/>
  <c r="C42" i="3"/>
  <c r="O23" i="2"/>
  <c r="N64" i="2"/>
  <c r="H118" i="3" s="1"/>
  <c r="H40" i="9" s="1"/>
  <c r="J64" i="2"/>
  <c r="L101" i="2"/>
  <c r="F175" i="3" s="1"/>
  <c r="F62" i="9" s="1"/>
  <c r="K94" i="2"/>
  <c r="E163" i="3" s="1"/>
  <c r="E57" i="9" s="1"/>
  <c r="L94" i="2"/>
  <c r="F163" i="3" s="1"/>
  <c r="F57" i="9" s="1"/>
  <c r="D104" i="3"/>
  <c r="D34" i="9" s="1"/>
  <c r="M57" i="2"/>
  <c r="G104" i="3" s="1"/>
  <c r="G34" i="9" s="1"/>
  <c r="I18" i="2"/>
  <c r="F14" i="3"/>
  <c r="M18" i="2"/>
  <c r="G30" i="3" s="1"/>
  <c r="G10" i="9" s="1"/>
  <c r="J18" i="2"/>
  <c r="D30" i="3" s="1"/>
  <c r="D10" i="9" s="1"/>
  <c r="K18" i="2"/>
  <c r="E30" i="3" s="1"/>
  <c r="E10" i="9" s="1"/>
  <c r="L18" i="2"/>
  <c r="F30" i="3" s="1"/>
  <c r="F10" i="9" s="1"/>
  <c r="M87" i="2"/>
  <c r="G146" i="3" s="1"/>
  <c r="G52" i="9" s="1"/>
  <c r="L87" i="2"/>
  <c r="F146" i="3" s="1"/>
  <c r="F52" i="9" s="1"/>
  <c r="K64" i="2"/>
  <c r="E118" i="3" s="1"/>
  <c r="E40" i="9" s="1"/>
  <c r="J43" i="2"/>
  <c r="D68" i="3" s="1"/>
  <c r="D22" i="9" s="1"/>
  <c r="M64" i="2"/>
  <c r="G118" i="3" s="1"/>
  <c r="G40" i="9" s="1"/>
  <c r="I64" i="2"/>
  <c r="M43" i="2"/>
  <c r="G68" i="3" s="1"/>
  <c r="G22" i="9" s="1"/>
  <c r="I43" i="2"/>
  <c r="M101" i="2"/>
  <c r="G175" i="3" s="1"/>
  <c r="G62" i="9" s="1"/>
  <c r="K80" i="2"/>
  <c r="E129" i="3" s="1"/>
  <c r="N101" i="2"/>
  <c r="H175" i="3" s="1"/>
  <c r="H62" i="9" s="1"/>
  <c r="J101" i="2"/>
  <c r="D175" i="3" s="1"/>
  <c r="D62" i="9" s="1"/>
  <c r="E117" i="2"/>
  <c r="K57" i="2"/>
  <c r="E104" i="3" s="1"/>
  <c r="E34" i="9" s="1"/>
  <c r="L57" i="2"/>
  <c r="F104" i="3" s="1"/>
  <c r="F34" i="9" s="1"/>
  <c r="L80" i="2"/>
  <c r="F129" i="3" s="1"/>
  <c r="M80" i="2"/>
  <c r="G129" i="3" s="1"/>
  <c r="I80" i="2"/>
  <c r="J80" i="2"/>
  <c r="D129" i="3" s="1"/>
  <c r="K50" i="2"/>
  <c r="E88" i="3" s="1"/>
  <c r="E29" i="9" s="1"/>
  <c r="G88" i="3"/>
  <c r="G29" i="9" s="1"/>
  <c r="I50" i="2"/>
  <c r="J50" i="2"/>
  <c r="D88" i="3" s="1"/>
  <c r="D29" i="9" s="1"/>
  <c r="K25" i="2"/>
  <c r="E44" i="3" s="1"/>
  <c r="E17" i="9" s="1"/>
  <c r="L25" i="2"/>
  <c r="F44" i="3" s="1"/>
  <c r="F17" i="9" s="1"/>
  <c r="M25" i="2"/>
  <c r="G44" i="3" s="1"/>
  <c r="G17" i="9" s="1"/>
  <c r="I25" i="2"/>
  <c r="J25" i="2"/>
  <c r="D44" i="3" s="1"/>
  <c r="D17" i="9" s="1"/>
  <c r="I15" i="3" l="1"/>
  <c r="C4" i="9"/>
  <c r="O80" i="2"/>
  <c r="C88" i="3"/>
  <c r="C29" i="9" s="1"/>
  <c r="O50" i="2"/>
  <c r="O87" i="2"/>
  <c r="C68" i="3"/>
  <c r="C22" i="9" s="1"/>
  <c r="O43" i="2"/>
  <c r="C118" i="3"/>
  <c r="C40" i="9" s="1"/>
  <c r="O64" i="2"/>
  <c r="C44" i="3"/>
  <c r="C17" i="9" s="1"/>
  <c r="O25" i="2"/>
  <c r="O18" i="2"/>
  <c r="C30" i="3"/>
  <c r="C10" i="9" s="1"/>
  <c r="C104" i="3"/>
  <c r="C34" i="9" s="1"/>
  <c r="O57" i="2"/>
  <c r="C175" i="3"/>
  <c r="C62" i="9" s="1"/>
  <c r="O101" i="2"/>
  <c r="O94" i="2"/>
  <c r="C129" i="3"/>
  <c r="D118" i="3"/>
  <c r="D40" i="9" s="1"/>
  <c r="C146" i="3"/>
  <c r="C52" i="9" s="1"/>
  <c r="G14" i="3"/>
  <c r="H14" i="3"/>
</calcChain>
</file>

<file path=xl/sharedStrings.xml><?xml version="1.0" encoding="utf-8"?>
<sst xmlns="http://schemas.openxmlformats.org/spreadsheetml/2006/main" count="610" uniqueCount="98">
  <si>
    <t xml:space="preserve">Aspectos a Evaluar </t>
  </si>
  <si>
    <t>Muy Bueno</t>
  </si>
  <si>
    <t xml:space="preserve">Bueno </t>
  </si>
  <si>
    <t xml:space="preserve">Regular </t>
  </si>
  <si>
    <t xml:space="preserve">Malo </t>
  </si>
  <si>
    <t xml:space="preserve">Muy malo </t>
  </si>
  <si>
    <t>¿Cuál es su grado de Satisfacción con los siguientes aspectos de la atención en las Farmacias del Pueblo?</t>
  </si>
  <si>
    <t>El trato  y la disposición recibido por el personal para atender y ayudar</t>
  </si>
  <si>
    <t>Orientación y Explicaciones Farmacéutica brindada por el personal ante dudas e inquietudes</t>
  </si>
  <si>
    <t xml:space="preserve">Horario del servicio de las Farmacias </t>
  </si>
  <si>
    <t>¿Cómo considera usted los siguientes aspectos  del servicio en las Farmacias del Pueblo?</t>
  </si>
  <si>
    <t>El Tiempo de Atención</t>
  </si>
  <si>
    <t>Abastecimiento de las Farmacias</t>
  </si>
  <si>
    <t xml:space="preserve">Calidad de los productos </t>
  </si>
  <si>
    <t>Higiene y Estado físico del local</t>
  </si>
  <si>
    <t xml:space="preserve">Espacio del Local </t>
  </si>
  <si>
    <r>
      <t xml:space="preserve">                                                </t>
    </r>
    <r>
      <rPr>
        <sz val="12"/>
        <color rgb="FF000000"/>
        <rFont val="Calibri"/>
        <family val="2"/>
        <scheme val="minor"/>
      </rPr>
      <t xml:space="preserve">Si   </t>
    </r>
    <r>
      <rPr>
        <sz val="11"/>
        <color rgb="FF000000"/>
        <rFont val="Calibri"/>
        <family val="2"/>
        <scheme val="minor"/>
      </rPr>
      <t xml:space="preserve">                                    </t>
    </r>
    <r>
      <rPr>
        <sz val="12"/>
        <color rgb="FF000000"/>
        <rFont val="Calibri"/>
        <family val="2"/>
        <scheme val="minor"/>
      </rPr>
      <t>No</t>
    </r>
  </si>
  <si>
    <t>¿Por qué?</t>
  </si>
  <si>
    <t xml:space="preserve">Exprese opiniones , sugerencias o quejas para mejorar nuestros servicios </t>
  </si>
  <si>
    <t xml:space="preserve">Datos Generales: </t>
  </si>
  <si>
    <t xml:space="preserve">Región </t>
  </si>
  <si>
    <t xml:space="preserve">Norte </t>
  </si>
  <si>
    <t xml:space="preserve">Sur </t>
  </si>
  <si>
    <t xml:space="preserve">Este </t>
  </si>
  <si>
    <t>Santo Domingo</t>
  </si>
  <si>
    <t>Excelente</t>
  </si>
  <si>
    <t>Precios de Venta de los medicamentos</t>
  </si>
  <si>
    <t>En sentido general ¿Cómo evalúa usted el servicio que se le brinda?</t>
  </si>
  <si>
    <t xml:space="preserve"> Mencione qué productos considera usted  deben ser incluidos en el listado de  medicamentos de las Farmacias del Pueblo </t>
  </si>
  <si>
    <t xml:space="preserve">¿Recomiendaría usted a otra persona comprar en las Farmacias del Pueblo? </t>
  </si>
  <si>
    <t>Sexo</t>
  </si>
  <si>
    <t>Femenino</t>
  </si>
  <si>
    <t>Masculino</t>
  </si>
  <si>
    <t>Edad</t>
  </si>
  <si>
    <t>16-25</t>
  </si>
  <si>
    <t>26-35</t>
  </si>
  <si>
    <t>36-45</t>
  </si>
  <si>
    <t>46-55</t>
  </si>
  <si>
    <t>Más de 65</t>
  </si>
  <si>
    <t>Escolaridad</t>
  </si>
  <si>
    <t>Básico</t>
  </si>
  <si>
    <t>Medio</t>
  </si>
  <si>
    <t>Universitario</t>
  </si>
  <si>
    <t>____________________</t>
  </si>
  <si>
    <t xml:space="preserve">      </t>
  </si>
  <si>
    <t xml:space="preserve">             Supervisor </t>
  </si>
  <si>
    <t xml:space="preserve">           Encuestador</t>
  </si>
  <si>
    <t>El cumplimiento de la demanda de su medicamento</t>
  </si>
  <si>
    <t xml:space="preserve">                                                                                   Ayúdanos a Mejorar la Calidad de Nuestros </t>
  </si>
  <si>
    <t>FP a encuestar:</t>
  </si>
  <si>
    <t>Zona Santo Domingo</t>
  </si>
  <si>
    <t>No</t>
  </si>
  <si>
    <t>Distrito Nacional</t>
  </si>
  <si>
    <t>Este</t>
  </si>
  <si>
    <t>Norte</t>
  </si>
  <si>
    <t>Total de toda la Provincia</t>
  </si>
  <si>
    <t>Total por zona</t>
  </si>
  <si>
    <t>2-Orientación y Explicaciones Farmacéutica brindada por el personal ante dudas e inquietudes</t>
  </si>
  <si>
    <t xml:space="preserve">3-Horario del servicio de las Farmacias </t>
  </si>
  <si>
    <t>4-El Tiempo de Atención</t>
  </si>
  <si>
    <t xml:space="preserve">Si </t>
  </si>
  <si>
    <t>Región</t>
  </si>
  <si>
    <t>% por zona</t>
  </si>
  <si>
    <t>Total</t>
  </si>
  <si>
    <t>Basico</t>
  </si>
  <si>
    <t>Universi-tario</t>
  </si>
  <si>
    <t>56 o Mas</t>
  </si>
  <si>
    <t>1-El trato  y la disposición recibido por el personal para atender y ayudar</t>
  </si>
  <si>
    <t xml:space="preserve"> A Nivel Nacional</t>
  </si>
  <si>
    <t xml:space="preserve">Gráfico por Zona Geográfica: </t>
  </si>
  <si>
    <t>Gráfico por Zona Geofráfica</t>
  </si>
  <si>
    <t>Gráfico a Nivel Nacional</t>
  </si>
  <si>
    <t>Encuesta de Satisfacción  de los clientes de las  Farmacias del Pueblo 2014</t>
  </si>
  <si>
    <t>5-Abastecimiento de las Farmacias</t>
  </si>
  <si>
    <t>6-El cumplimiento de la demanda de su medicamento</t>
  </si>
  <si>
    <t>7-Precios de Venta de los medicamentos</t>
  </si>
  <si>
    <t xml:space="preserve">8-Calidad de los productos </t>
  </si>
  <si>
    <t>9-Higiene y Estado físico del local</t>
  </si>
  <si>
    <t xml:space="preserve">10-Espacio del Local </t>
  </si>
  <si>
    <t>11-En sentido general ¿Cómo evalúa usted el servicio que se le brinda?</t>
  </si>
  <si>
    <t xml:space="preserve">12¿Recomiendaría usted a otra persona comprar en las Farmacias del Pueblo? </t>
  </si>
  <si>
    <t>EDAD</t>
  </si>
  <si>
    <t>Quejas</t>
  </si>
  <si>
    <t>Si</t>
  </si>
  <si>
    <t>División de Trámites y Servicios para la Salud PROMESE CAL Ciudad Salud</t>
  </si>
  <si>
    <t xml:space="preserve"> Tabla de la Encuesta de Satisfacción  de los clientes de las  Farmacias del Pueblo 2015</t>
  </si>
  <si>
    <t>6--El cumplimiento de la demanda de su medicamento</t>
  </si>
  <si>
    <t xml:space="preserve"> Tablas y Gráficos de la Encuesta de Satisfacción  de los clientes de las  Farmacias del Pueblo 2015</t>
  </si>
  <si>
    <t>Año 2015</t>
  </si>
  <si>
    <t>Año 2014</t>
  </si>
  <si>
    <t>Año 2013</t>
  </si>
  <si>
    <t>Profesional</t>
  </si>
  <si>
    <t>NO</t>
  </si>
  <si>
    <t>QUEJAS</t>
  </si>
  <si>
    <t>No manifestaron ninguna queja</t>
  </si>
  <si>
    <t>Manifestaron buen servicios</t>
  </si>
  <si>
    <t>Manifestaron inconformidad en el servicio</t>
  </si>
  <si>
    <t>GRAFICAS A NIVEL NACIONAL SEGÚN EL AÑO 2013-2014 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</si>
</sst>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2"/>
      <color rgb="FF000000"/>
      <name val="Cambria"/>
      <family val="1"/>
    </font>
    <font>
      <b/>
      <sz val="9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1"/>
      <name val="Script MT Bold"/>
      <family val="4"/>
    </font>
    <font>
      <b/>
      <sz val="10"/>
      <color theme="1"/>
      <name val="Script MT Bold"/>
      <family val="4"/>
    </font>
    <font>
      <b/>
      <sz val="12"/>
      <color theme="1"/>
      <name val="Arial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mbria"/>
      <family val="1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17" fillId="0" borderId="0"/>
    <xf numFmtId="0" fontId="17" fillId="0" borderId="0"/>
  </cellStyleXfs>
  <cellXfs count="206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11" fillId="0" borderId="0" xfId="0" applyFont="1"/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0" fillId="0" borderId="0" xfId="0" applyBorder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16" xfId="0" applyBorder="1"/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0" xfId="0"/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3" fillId="0" borderId="5" xfId="0" applyFont="1" applyBorder="1" applyAlignment="1">
      <alignment vertical="center"/>
    </xf>
    <xf numFmtId="0" fontId="0" fillId="0" borderId="5" xfId="0" applyBorder="1"/>
    <xf numFmtId="0" fontId="10" fillId="0" borderId="0" xfId="0" applyFont="1" applyAlignment="1">
      <alignment horizontal="center" vertical="center"/>
    </xf>
    <xf numFmtId="0" fontId="0" fillId="0" borderId="0" xfId="0"/>
    <xf numFmtId="0" fontId="0" fillId="0" borderId="17" xfId="0" applyBorder="1"/>
    <xf numFmtId="9" fontId="0" fillId="0" borderId="17" xfId="1" applyFont="1" applyBorder="1"/>
    <xf numFmtId="0" fontId="16" fillId="0" borderId="17" xfId="0" applyFont="1" applyBorder="1"/>
    <xf numFmtId="0" fontId="17" fillId="0" borderId="17" xfId="3" applyFont="1" applyBorder="1"/>
    <xf numFmtId="0" fontId="17" fillId="0" borderId="17" xfId="3" applyFont="1" applyFill="1" applyBorder="1"/>
    <xf numFmtId="0" fontId="5" fillId="4" borderId="1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 vertical="center"/>
    </xf>
    <xf numFmtId="9" fontId="16" fillId="4" borderId="18" xfId="1" applyFont="1" applyFill="1" applyBorder="1"/>
    <xf numFmtId="9" fontId="16" fillId="4" borderId="17" xfId="1" applyFont="1" applyFill="1" applyBorder="1"/>
    <xf numFmtId="0" fontId="17" fillId="0" borderId="22" xfId="3" applyFont="1" applyBorder="1"/>
    <xf numFmtId="0" fontId="5" fillId="4" borderId="22" xfId="0" applyFont="1" applyFill="1" applyBorder="1" applyAlignment="1">
      <alignment horizontal="center" vertical="center"/>
    </xf>
    <xf numFmtId="0" fontId="16" fillId="4" borderId="17" xfId="0" applyFont="1" applyFill="1" applyBorder="1"/>
    <xf numFmtId="0" fontId="20" fillId="4" borderId="17" xfId="0" applyFont="1" applyFill="1" applyBorder="1" applyAlignment="1">
      <alignment horizontal="center"/>
    </xf>
    <xf numFmtId="0" fontId="18" fillId="4" borderId="17" xfId="3" applyFont="1" applyFill="1" applyBorder="1"/>
    <xf numFmtId="9" fontId="19" fillId="0" borderId="18" xfId="1" applyFont="1" applyBorder="1" applyAlignment="1">
      <alignment horizontal="center" vertical="center"/>
    </xf>
    <xf numFmtId="9" fontId="19" fillId="0" borderId="6" xfId="1" applyFont="1" applyBorder="1" applyAlignment="1">
      <alignment horizontal="center" vertical="center"/>
    </xf>
    <xf numFmtId="9" fontId="19" fillId="0" borderId="3" xfId="1" applyFont="1" applyBorder="1" applyAlignment="1">
      <alignment horizontal="center" vertical="center"/>
    </xf>
    <xf numFmtId="9" fontId="19" fillId="0" borderId="17" xfId="1" applyFont="1" applyBorder="1" applyAlignment="1">
      <alignment horizontal="center" vertical="center" wrapText="1"/>
    </xf>
    <xf numFmtId="9" fontId="19" fillId="0" borderId="5" xfId="1" applyFont="1" applyBorder="1" applyAlignment="1">
      <alignment horizontal="center" vertical="center" wrapText="1"/>
    </xf>
    <xf numFmtId="9" fontId="19" fillId="0" borderId="11" xfId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9" fontId="16" fillId="4" borderId="18" xfId="1" applyFont="1" applyFill="1" applyBorder="1" applyAlignment="1">
      <alignment horizontal="center"/>
    </xf>
    <xf numFmtId="9" fontId="16" fillId="4" borderId="17" xfId="1" applyFont="1" applyFill="1" applyBorder="1" applyAlignment="1">
      <alignment horizontal="center"/>
    </xf>
    <xf numFmtId="9" fontId="15" fillId="0" borderId="23" xfId="1" applyFont="1" applyBorder="1" applyAlignment="1">
      <alignment horizontal="center"/>
    </xf>
    <xf numFmtId="9" fontId="0" fillId="0" borderId="22" xfId="0" applyNumberFormat="1" applyFont="1" applyBorder="1" applyAlignment="1">
      <alignment horizontal="center"/>
    </xf>
    <xf numFmtId="9" fontId="0" fillId="0" borderId="18" xfId="0" applyNumberFormat="1" applyFont="1" applyBorder="1" applyAlignment="1">
      <alignment horizontal="center"/>
    </xf>
    <xf numFmtId="9" fontId="0" fillId="0" borderId="17" xfId="0" applyNumberFormat="1" applyFont="1" applyBorder="1" applyAlignment="1">
      <alignment horizontal="center"/>
    </xf>
    <xf numFmtId="9" fontId="0" fillId="0" borderId="21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8" fillId="0" borderId="0" xfId="3" applyFont="1" applyFill="1" applyBorder="1"/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16" fillId="0" borderId="0" xfId="1" applyFont="1" applyFill="1" applyBorder="1" applyAlignment="1">
      <alignment horizontal="center"/>
    </xf>
    <xf numFmtId="0" fontId="0" fillId="0" borderId="0" xfId="0" applyFill="1"/>
    <xf numFmtId="9" fontId="16" fillId="0" borderId="0" xfId="1" applyFont="1" applyFill="1" applyBorder="1"/>
    <xf numFmtId="9" fontId="19" fillId="0" borderId="17" xfId="1" applyFont="1" applyFill="1" applyBorder="1" applyAlignment="1">
      <alignment horizontal="center" vertical="center" wrapText="1"/>
    </xf>
    <xf numFmtId="0" fontId="0" fillId="0" borderId="17" xfId="0" applyFont="1" applyBorder="1"/>
    <xf numFmtId="0" fontId="0" fillId="4" borderId="17" xfId="0" applyFont="1" applyFill="1" applyBorder="1"/>
    <xf numFmtId="0" fontId="20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/>
    <xf numFmtId="0" fontId="16" fillId="4" borderId="17" xfId="0" applyFont="1" applyFill="1" applyBorder="1" applyAlignment="1">
      <alignment horizontal="center"/>
    </xf>
    <xf numFmtId="9" fontId="19" fillId="0" borderId="17" xfId="1" applyFont="1" applyBorder="1" applyAlignment="1">
      <alignment horizontal="center" vertical="center"/>
    </xf>
    <xf numFmtId="9" fontId="19" fillId="0" borderId="17" xfId="1" applyFont="1" applyFill="1" applyBorder="1" applyAlignment="1">
      <alignment horizontal="center" vertical="center"/>
    </xf>
    <xf numFmtId="0" fontId="17" fillId="0" borderId="26" xfId="3" applyFont="1" applyBorder="1"/>
    <xf numFmtId="0" fontId="3" fillId="4" borderId="17" xfId="0" applyFont="1" applyFill="1" applyBorder="1" applyAlignment="1">
      <alignment horizontal="center" vertical="center" wrapText="1"/>
    </xf>
    <xf numFmtId="0" fontId="0" fillId="0" borderId="0" xfId="0"/>
    <xf numFmtId="9" fontId="0" fillId="0" borderId="0" xfId="0" applyNumberFormat="1"/>
    <xf numFmtId="9" fontId="16" fillId="4" borderId="2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9" fontId="19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9" fontId="0" fillId="0" borderId="17" xfId="0" applyNumberFormat="1" applyBorder="1"/>
    <xf numFmtId="9" fontId="0" fillId="0" borderId="17" xfId="0" applyNumberFormat="1" applyFont="1" applyBorder="1"/>
    <xf numFmtId="0" fontId="0" fillId="0" borderId="0" xfId="0"/>
    <xf numFmtId="0" fontId="0" fillId="0" borderId="0" xfId="0"/>
    <xf numFmtId="0" fontId="0" fillId="0" borderId="17" xfId="0" applyBorder="1" applyAlignment="1">
      <alignment wrapText="1"/>
    </xf>
    <xf numFmtId="0" fontId="21" fillId="0" borderId="0" xfId="0" applyFont="1"/>
    <xf numFmtId="0" fontId="22" fillId="0" borderId="0" xfId="0" applyFont="1" applyAlignment="1">
      <alignment horizontal="center" readingOrder="1"/>
    </xf>
    <xf numFmtId="0" fontId="18" fillId="4" borderId="0" xfId="3" applyFont="1" applyFill="1" applyBorder="1"/>
    <xf numFmtId="9" fontId="16" fillId="4" borderId="0" xfId="1" applyFont="1" applyFill="1" applyBorder="1" applyAlignment="1">
      <alignment horizontal="center"/>
    </xf>
    <xf numFmtId="0" fontId="0" fillId="0" borderId="0" xfId="0"/>
    <xf numFmtId="0" fontId="0" fillId="0" borderId="17" xfId="0" applyBorder="1" applyAlignment="1">
      <alignment horizontal="center"/>
    </xf>
    <xf numFmtId="9" fontId="0" fillId="0" borderId="20" xfId="0" applyNumberFormat="1" applyBorder="1"/>
    <xf numFmtId="9" fontId="0" fillId="0" borderId="20" xfId="0" applyNumberFormat="1" applyFont="1" applyBorder="1"/>
    <xf numFmtId="9" fontId="0" fillId="0" borderId="0" xfId="0" applyNumberFormat="1" applyAlignment="1">
      <alignment horizontal="right"/>
    </xf>
    <xf numFmtId="0" fontId="17" fillId="0" borderId="0" xfId="3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16" fillId="0" borderId="0" xfId="0" applyFont="1" applyFill="1" applyBorder="1" applyAlignment="1"/>
    <xf numFmtId="9" fontId="0" fillId="0" borderId="0" xfId="1" applyFont="1" applyFill="1" applyBorder="1"/>
    <xf numFmtId="0" fontId="16" fillId="4" borderId="17" xfId="0" applyFont="1" applyFill="1" applyBorder="1" applyAlignment="1">
      <alignment horizontal="center"/>
    </xf>
    <xf numFmtId="0" fontId="0" fillId="0" borderId="0" xfId="0"/>
    <xf numFmtId="0" fontId="16" fillId="4" borderId="17" xfId="0" applyFont="1" applyFill="1" applyBorder="1" applyAlignment="1">
      <alignment horizontal="center"/>
    </xf>
    <xf numFmtId="0" fontId="0" fillId="0" borderId="0" xfId="0" applyFont="1" applyFill="1" applyBorder="1"/>
    <xf numFmtId="0" fontId="16" fillId="0" borderId="0" xfId="0" applyFont="1" applyFill="1" applyBorder="1"/>
    <xf numFmtId="0" fontId="0" fillId="0" borderId="17" xfId="0" applyFill="1" applyBorder="1" applyAlignment="1">
      <alignment horizontal="center"/>
    </xf>
    <xf numFmtId="0" fontId="0" fillId="0" borderId="0" xfId="0"/>
    <xf numFmtId="0" fontId="0" fillId="0" borderId="0" xfId="0"/>
    <xf numFmtId="0" fontId="5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16" fillId="6" borderId="20" xfId="0" applyFont="1" applyFill="1" applyBorder="1"/>
    <xf numFmtId="0" fontId="16" fillId="6" borderId="17" xfId="0" applyFont="1" applyFill="1" applyBorder="1"/>
    <xf numFmtId="0" fontId="3" fillId="6" borderId="19" xfId="0" applyFont="1" applyFill="1" applyBorder="1" applyAlignment="1">
      <alignment horizontal="center" vertical="center" wrapText="1"/>
    </xf>
    <xf numFmtId="0" fontId="0" fillId="0" borderId="27" xfId="0" applyNumberFormat="1" applyFill="1" applyBorder="1"/>
    <xf numFmtId="0" fontId="0" fillId="0" borderId="16" xfId="0" applyNumberFormat="1" applyFill="1" applyBorder="1"/>
    <xf numFmtId="0" fontId="24" fillId="0" borderId="0" xfId="0" applyFont="1" applyAlignment="1">
      <alignment horizontal="center" vertical="center" readingOrder="1"/>
    </xf>
    <xf numFmtId="9" fontId="20" fillId="4" borderId="17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0" xfId="0"/>
    <xf numFmtId="9" fontId="0" fillId="0" borderId="0" xfId="1" applyFont="1"/>
    <xf numFmtId="0" fontId="0" fillId="0" borderId="17" xfId="0" applyNumberFormat="1" applyFill="1" applyBorder="1"/>
    <xf numFmtId="9" fontId="16" fillId="5" borderId="17" xfId="1" applyFont="1" applyFill="1" applyBorder="1" applyAlignment="1"/>
    <xf numFmtId="9" fontId="0" fillId="0" borderId="17" xfId="1" applyFont="1" applyBorder="1" applyAlignment="1"/>
    <xf numFmtId="0" fontId="25" fillId="0" borderId="0" xfId="0" applyFont="1" applyAlignment="1">
      <alignment vertical="center"/>
    </xf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0" borderId="5" xfId="0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6" fillId="0" borderId="0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6" borderId="20" xfId="0" applyFont="1" applyFill="1" applyBorder="1" applyAlignment="1">
      <alignment horizontal="center"/>
    </xf>
    <xf numFmtId="0" fontId="16" fillId="6" borderId="24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</cellXfs>
  <cellStyles count="4">
    <cellStyle name="Normal" xfId="0" builtinId="0"/>
    <cellStyle name="Normal 2" xfId="2"/>
    <cellStyle name="Normal 4" xfId="3"/>
    <cellStyle name="Porcentaje" xfId="1" builtinId="5"/>
  </cellStyles>
  <dxfs count="0"/>
  <tableStyles count="0" defaultTableStyle="TableStyleMedium2" defaultPivotStyle="PivotStyleLight16"/>
  <colors>
    <mruColors>
      <color rgb="FF66FF66"/>
      <color rgb="FFCCFF99"/>
      <color rgb="FFFFFFCC"/>
      <color rgb="FF99FFD6"/>
      <color rgb="FF3399FF"/>
      <color rgb="FFFF66FF"/>
      <color rgb="FF99FF99"/>
      <color rgb="FF66FF33"/>
      <color rgb="FF27AD0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1.2 Trato y disponibilidad del personal para atender y ayudar </a:t>
            </a:r>
            <a:endParaRPr lang="es-ES"/>
          </a:p>
          <a:p>
            <a:pPr>
              <a:defRPr/>
            </a:pPr>
            <a:endParaRPr lang="es-DO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274852177666769"/>
          <c:y val="0.23541680931187955"/>
          <c:w val="0.75340419947506554"/>
          <c:h val="0.39116712313134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2015'!$B$11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'Gráficos 2015'!$C$10:$H$10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2015'!$C$11:$H$11</c:f>
              <c:numCache>
                <c:formatCode>0%</c:formatCode>
                <c:ptCount val="6"/>
                <c:pt idx="0">
                  <c:v>0.27586206896551724</c:v>
                </c:pt>
                <c:pt idx="1">
                  <c:v>0.4942528735632184</c:v>
                </c:pt>
                <c:pt idx="2">
                  <c:v>0.18390804597701149</c:v>
                </c:pt>
                <c:pt idx="3">
                  <c:v>2.2988505747126436E-2</c:v>
                </c:pt>
                <c:pt idx="4">
                  <c:v>1.1494252873563218E-2</c:v>
                </c:pt>
                <c:pt idx="5">
                  <c:v>1.1494252873563218E-2</c:v>
                </c:pt>
              </c:numCache>
            </c:numRef>
          </c:val>
        </c:ser>
        <c:ser>
          <c:idx val="1"/>
          <c:order val="1"/>
          <c:tx>
            <c:strRef>
              <c:f>'Gráficos 2015'!$B$12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2015'!$C$10:$H$10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2015'!$C$12:$H$12</c:f>
              <c:numCache>
                <c:formatCode>0%</c:formatCode>
                <c:ptCount val="6"/>
                <c:pt idx="0">
                  <c:v>0.6</c:v>
                </c:pt>
                <c:pt idx="1">
                  <c:v>0.30666666666666664</c:v>
                </c:pt>
                <c:pt idx="2">
                  <c:v>0.04</c:v>
                </c:pt>
                <c:pt idx="3">
                  <c:v>5.3333333333333337E-2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2015'!$B$13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'Gráficos 2015'!$C$10:$H$10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2015'!$C$13:$H$13</c:f>
              <c:numCache>
                <c:formatCode>0%</c:formatCode>
                <c:ptCount val="6"/>
                <c:pt idx="0">
                  <c:v>0.2</c:v>
                </c:pt>
                <c:pt idx="1">
                  <c:v>0.4</c:v>
                </c:pt>
                <c:pt idx="2">
                  <c:v>0.32</c:v>
                </c:pt>
                <c:pt idx="3">
                  <c:v>6.6666666666666666E-2</c:v>
                </c:pt>
                <c:pt idx="4">
                  <c:v>0</c:v>
                </c:pt>
                <c:pt idx="5">
                  <c:v>1.3333333333333334E-2</c:v>
                </c:pt>
              </c:numCache>
            </c:numRef>
          </c:val>
        </c:ser>
        <c:ser>
          <c:idx val="3"/>
          <c:order val="3"/>
          <c:tx>
            <c:strRef>
              <c:f>'Gráficos 2015'!$B$14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2015'!$C$10:$H$10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2015'!$C$14:$H$14</c:f>
              <c:numCache>
                <c:formatCode>0%</c:formatCode>
                <c:ptCount val="6"/>
                <c:pt idx="0">
                  <c:v>0.32432432432432434</c:v>
                </c:pt>
                <c:pt idx="1">
                  <c:v>0.25225225225225223</c:v>
                </c:pt>
                <c:pt idx="2">
                  <c:v>0.34234234234234234</c:v>
                </c:pt>
                <c:pt idx="3">
                  <c:v>7.2072072072072071E-2</c:v>
                </c:pt>
                <c:pt idx="4">
                  <c:v>9.0090090090090089E-3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33920"/>
        <c:axId val="164856576"/>
      </c:barChart>
      <c:catAx>
        <c:axId val="164833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4856576"/>
        <c:crosses val="autoZero"/>
        <c:auto val="1"/>
        <c:lblAlgn val="ctr"/>
        <c:lblOffset val="100"/>
        <c:noMultiLvlLbl val="0"/>
      </c:catAx>
      <c:valAx>
        <c:axId val="1648565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1648339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2.14-Espacio del local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31929357345183335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2015'!$B$159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2015'!$C$158:$H$158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2015'!$C$159:$H$159</c:f>
              <c:numCache>
                <c:formatCode>0%</c:formatCode>
                <c:ptCount val="6"/>
                <c:pt idx="0">
                  <c:v>0.44827586206896552</c:v>
                </c:pt>
                <c:pt idx="1">
                  <c:v>0.25287356321839083</c:v>
                </c:pt>
                <c:pt idx="2">
                  <c:v>9.1954022988505746E-2</c:v>
                </c:pt>
                <c:pt idx="3">
                  <c:v>0.10344827586206896</c:v>
                </c:pt>
                <c:pt idx="4">
                  <c:v>5.7471264367816091E-2</c:v>
                </c:pt>
                <c:pt idx="5">
                  <c:v>4.5977011494252873E-2</c:v>
                </c:pt>
              </c:numCache>
            </c:numRef>
          </c:val>
        </c:ser>
        <c:ser>
          <c:idx val="1"/>
          <c:order val="1"/>
          <c:tx>
            <c:strRef>
              <c:f>'Gráficos 2015'!$B$160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2015'!$C$158:$H$158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2015'!$C$160:$H$160</c:f>
              <c:numCache>
                <c:formatCode>0%</c:formatCode>
                <c:ptCount val="6"/>
                <c:pt idx="0">
                  <c:v>0.70666666666666667</c:v>
                </c:pt>
                <c:pt idx="1">
                  <c:v>0.13333333333333333</c:v>
                </c:pt>
                <c:pt idx="2">
                  <c:v>0.08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2015'!$B$161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2015'!$C$158:$H$158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2015'!$C$161:$H$161</c:f>
              <c:numCache>
                <c:formatCode>0%</c:formatCode>
                <c:ptCount val="6"/>
                <c:pt idx="0">
                  <c:v>0.36</c:v>
                </c:pt>
                <c:pt idx="1">
                  <c:v>0.41333333333333333</c:v>
                </c:pt>
                <c:pt idx="2">
                  <c:v>0.10666666666666667</c:v>
                </c:pt>
                <c:pt idx="3">
                  <c:v>9.3333333333333338E-2</c:v>
                </c:pt>
                <c:pt idx="4">
                  <c:v>2.6666666666666668E-2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2015'!$B$162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2015'!$C$158:$H$158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2015'!$C$162:$H$162</c:f>
              <c:numCache>
                <c:formatCode>0%</c:formatCode>
                <c:ptCount val="6"/>
                <c:pt idx="0">
                  <c:v>0.13513513513513514</c:v>
                </c:pt>
                <c:pt idx="1">
                  <c:v>0.36936936936936937</c:v>
                </c:pt>
                <c:pt idx="2">
                  <c:v>0.33333333333333331</c:v>
                </c:pt>
                <c:pt idx="3">
                  <c:v>0.13513513513513514</c:v>
                </c:pt>
                <c:pt idx="4">
                  <c:v>2.7027027027027029E-2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551680"/>
        <c:axId val="34553216"/>
      </c:barChart>
      <c:catAx>
        <c:axId val="34551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34553216"/>
        <c:crosses val="autoZero"/>
        <c:auto val="1"/>
        <c:lblAlgn val="ctr"/>
        <c:lblOffset val="100"/>
        <c:noMultiLvlLbl val="0"/>
      </c:catAx>
      <c:valAx>
        <c:axId val="345532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5516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2.16-En sentido general ¿Cómo evalúa usted el servicio que se le brinda? 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11500699912510939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2015'!$B$171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2015'!$C$170:$H$170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2015'!$C$171:$H$171</c:f>
              <c:numCache>
                <c:formatCode>0%</c:formatCode>
                <c:ptCount val="6"/>
                <c:pt idx="0">
                  <c:v>0.4942528735632184</c:v>
                </c:pt>
                <c:pt idx="1">
                  <c:v>0.35632183908045978</c:v>
                </c:pt>
                <c:pt idx="2">
                  <c:v>0.10344827586206896</c:v>
                </c:pt>
                <c:pt idx="3">
                  <c:v>4.5977011494252873E-2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2015'!$B$172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2015'!$C$170:$H$170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2015'!$C$172:$H$172</c:f>
              <c:numCache>
                <c:formatCode>0%</c:formatCode>
                <c:ptCount val="6"/>
                <c:pt idx="0">
                  <c:v>0.7466666666666667</c:v>
                </c:pt>
                <c:pt idx="1">
                  <c:v>0.17333333333333334</c:v>
                </c:pt>
                <c:pt idx="2">
                  <c:v>5.3333333333333337E-2</c:v>
                </c:pt>
                <c:pt idx="3">
                  <c:v>2.6666666666666668E-2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2015'!$B$173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2015'!$C$170:$H$170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2015'!$C$173:$H$173</c:f>
              <c:numCache>
                <c:formatCode>0%</c:formatCode>
                <c:ptCount val="6"/>
                <c:pt idx="0">
                  <c:v>0.42666666666666669</c:v>
                </c:pt>
                <c:pt idx="1">
                  <c:v>0.28000000000000003</c:v>
                </c:pt>
                <c:pt idx="2">
                  <c:v>0.2</c:v>
                </c:pt>
                <c:pt idx="3">
                  <c:v>9.3333333333333338E-2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2015'!$B$174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2015'!$C$170:$H$170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2015'!$C$174:$H$174</c:f>
              <c:numCache>
                <c:formatCode>0%</c:formatCode>
                <c:ptCount val="6"/>
                <c:pt idx="0">
                  <c:v>0.29729729729729731</c:v>
                </c:pt>
                <c:pt idx="1">
                  <c:v>0.34234234234234234</c:v>
                </c:pt>
                <c:pt idx="2">
                  <c:v>0.32432432432432434</c:v>
                </c:pt>
                <c:pt idx="3">
                  <c:v>1.8018018018018018E-2</c:v>
                </c:pt>
                <c:pt idx="4">
                  <c:v>1.8018018018018018E-2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618368"/>
        <c:axId val="34624256"/>
      </c:barChart>
      <c:catAx>
        <c:axId val="34618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34624256"/>
        <c:crosses val="autoZero"/>
        <c:auto val="1"/>
        <c:lblAlgn val="ctr"/>
        <c:lblOffset val="100"/>
        <c:noMultiLvlLbl val="0"/>
      </c:catAx>
      <c:valAx>
        <c:axId val="34624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6183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1.1 Trato y disponibilidad del personal para atender y ayudar 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2015'!$C$10:$H$10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2015'!$C$15:$H$15</c:f>
              <c:numCache>
                <c:formatCode>0%</c:formatCode>
                <c:ptCount val="6"/>
                <c:pt idx="0">
                  <c:v>0.34482758620689657</c:v>
                </c:pt>
                <c:pt idx="1">
                  <c:v>0.35632183908045978</c:v>
                </c:pt>
                <c:pt idx="2">
                  <c:v>0.23275862068965517</c:v>
                </c:pt>
                <c:pt idx="3">
                  <c:v>5.459770114942529E-2</c:v>
                </c:pt>
                <c:pt idx="4">
                  <c:v>5.7471264367816091E-3</c:v>
                </c:pt>
                <c:pt idx="5">
                  <c:v>5.7471264367816091E-3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1.3- Orientación y explicación</a:t>
            </a:r>
            <a:r>
              <a:rPr lang="es-DO" baseline="0"/>
              <a:t> f</a:t>
            </a:r>
            <a:r>
              <a:rPr lang="es-DO"/>
              <a:t>armacéutica brindada por el personal ante dudas e inquietudes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602262007751812E-2"/>
          <c:y val="0.36272614859312791"/>
          <c:w val="0.93210770441404323"/>
          <c:h val="0.5515605230197286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2015'!$C$25:$H$25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2015'!$C$30:$H$30</c:f>
              <c:numCache>
                <c:formatCode>0%</c:formatCode>
                <c:ptCount val="6"/>
                <c:pt idx="0">
                  <c:v>0.27011494252873564</c:v>
                </c:pt>
                <c:pt idx="1">
                  <c:v>0.40517241379310343</c:v>
                </c:pt>
                <c:pt idx="2">
                  <c:v>0.23850574712643677</c:v>
                </c:pt>
                <c:pt idx="3">
                  <c:v>8.3333333333333329E-2</c:v>
                </c:pt>
                <c:pt idx="4">
                  <c:v>2.8735632183908046E-3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0"/>
          <c:y val="0.24020263424518742"/>
          <c:w val="0.16633225316109229"/>
          <c:h val="0.656870976234353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1.5 Horario de servicio de la farmacias del pueblo</a:t>
            </a:r>
            <a:endParaRPr lang="es-DO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86E-2"/>
          <c:y val="0.37323591928058181"/>
          <c:w val="0.90694444444444455"/>
          <c:h val="0.5392239576610300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2015'!$C$44:$H$44</c:f>
              <c:numCache>
                <c:formatCode>0%</c:formatCode>
                <c:ptCount val="6"/>
                <c:pt idx="0">
                  <c:v>0.27586206896551724</c:v>
                </c:pt>
                <c:pt idx="1">
                  <c:v>0.38505747126436779</c:v>
                </c:pt>
                <c:pt idx="2">
                  <c:v>0.2614942528735632</c:v>
                </c:pt>
                <c:pt idx="3">
                  <c:v>7.183908045977011E-2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8.333333333333335E-3"/>
          <c:y val="0.22262312292930594"/>
          <c:w val="0.17500000000000002"/>
          <c:h val="0.66484333720580036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2.1-</a:t>
            </a:r>
            <a:r>
              <a:rPr lang="es-ES"/>
              <a:t>Tiempo de atención</a:t>
            </a:r>
            <a:endParaRPr lang="es-DO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4.2730527250270191E-2"/>
                  <c:y val="9.54893883297700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2086035201482177E-2"/>
                  <c:y val="-9.165493386174412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2015'!$C$63:$H$63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2015'!$C$68:$H$68</c:f>
              <c:numCache>
                <c:formatCode>0%</c:formatCode>
                <c:ptCount val="6"/>
                <c:pt idx="0">
                  <c:v>0.2471264367816092</c:v>
                </c:pt>
                <c:pt idx="1">
                  <c:v>0.41091954022988508</c:v>
                </c:pt>
                <c:pt idx="2">
                  <c:v>0.2442528735632184</c:v>
                </c:pt>
                <c:pt idx="3">
                  <c:v>9.4827586206896547E-2</c:v>
                </c:pt>
                <c:pt idx="4">
                  <c:v>2.8735632183908046E-3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1.4717654778446802E-2"/>
          <c:y val="0.18962472406181016"/>
          <c:w val="0.15683900725644592"/>
          <c:h val="0.65820270810519554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2.3-Abastecimiento de las farmacias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24324301822040142"/>
          <c:y val="8.8300220750551876E-3"/>
        </c:manualLayout>
      </c:layout>
      <c:overlay val="0"/>
    </c:title>
    <c:autoTitleDeleted val="0"/>
    <c:view3D>
      <c:rotX val="30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4541760094557716"/>
          <c:w val="1"/>
          <c:h val="0.566793554779162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explosion val="55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2015'!$C$83:$H$83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2015'!$C$88:$H$88</c:f>
              <c:numCache>
                <c:formatCode>0%</c:formatCode>
                <c:ptCount val="6"/>
                <c:pt idx="0">
                  <c:v>0.21551724137931033</c:v>
                </c:pt>
                <c:pt idx="1">
                  <c:v>0.29022988505747127</c:v>
                </c:pt>
                <c:pt idx="2">
                  <c:v>0.28735632183908044</c:v>
                </c:pt>
                <c:pt idx="3">
                  <c:v>0.20689655172413793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2.8058910431167088E-2"/>
          <c:y val="0.23807964401800769"/>
          <c:w val="0.14697695670052846"/>
          <c:h val="0.6559600910813300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2.5 Cumplimiento de la demanda de su medicamento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layout>
        <c:manualLayout>
          <c:xMode val="edge"/>
          <c:yMode val="edge"/>
          <c:x val="0.12282101100998739"/>
          <c:y val="3.9344262295081971E-2"/>
        </c:manualLayout>
      </c:layout>
      <c:overlay val="0"/>
    </c:title>
    <c:autoTitleDeleted val="0"/>
    <c:view3D>
      <c:rotX val="30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157923441388021E-2"/>
          <c:y val="0.30010068413579472"/>
          <c:w val="0.92694822238129382"/>
          <c:h val="0.58212847984165861"/>
        </c:manualLayout>
      </c:layout>
      <c:pie3DChart>
        <c:varyColors val="1"/>
        <c:ser>
          <c:idx val="0"/>
          <c:order val="0"/>
          <c:explosion val="30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explosion val="62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dLbl>
              <c:idx val="4"/>
              <c:layout>
                <c:manualLayout>
                  <c:x val="-4.2575747741713507E-2"/>
                  <c:y val="-3.16827063283756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2015'!$C$99:$H$99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2015'!$C$104:$H$104</c:f>
              <c:numCache>
                <c:formatCode>0%</c:formatCode>
                <c:ptCount val="6"/>
                <c:pt idx="0">
                  <c:v>0.19540229885057472</c:v>
                </c:pt>
                <c:pt idx="1">
                  <c:v>0.3045977011494253</c:v>
                </c:pt>
                <c:pt idx="2">
                  <c:v>0.23563218390804597</c:v>
                </c:pt>
                <c:pt idx="3">
                  <c:v>0.2557471264367816</c:v>
                </c:pt>
                <c:pt idx="4">
                  <c:v>8.6206896551724137E-3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2.5974025974025993E-2"/>
          <c:y val="0.15573787702766675"/>
          <c:w val="0.16984126984126996"/>
          <c:h val="0.80473404758831413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2.7-Precios de venta de los medicamentos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2015'!$C$113:$H$113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2015'!$C$118:$H$118</c:f>
              <c:numCache>
                <c:formatCode>0%</c:formatCode>
                <c:ptCount val="6"/>
                <c:pt idx="0">
                  <c:v>0.74137931034482762</c:v>
                </c:pt>
                <c:pt idx="1">
                  <c:v>0.16954022988505746</c:v>
                </c:pt>
                <c:pt idx="2">
                  <c:v>6.3218390804597707E-2</c:v>
                </c:pt>
                <c:pt idx="3">
                  <c:v>2.0114942528735632E-2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1.1772425505635397E-5"/>
          <c:y val="0.20524590163934428"/>
          <c:w val="0.17644685039370078"/>
          <c:h val="0.6998160148014285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2.9-Calidad de los productos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30"/>
      <c:rotY val="4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543251883189541E-2"/>
          <c:y val="0.35485460012862641"/>
          <c:w val="0.90945674811681032"/>
          <c:h val="0.5553367749561105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99FF99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2015'!$C$124:$H$124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2015'!$C$129:$H$129</c:f>
              <c:numCache>
                <c:formatCode>0%</c:formatCode>
                <c:ptCount val="6"/>
                <c:pt idx="0">
                  <c:v>0.42241379310344829</c:v>
                </c:pt>
                <c:pt idx="1">
                  <c:v>0.27873563218390807</c:v>
                </c:pt>
                <c:pt idx="2">
                  <c:v>0.25</c:v>
                </c:pt>
                <c:pt idx="3">
                  <c:v>4.8850574712643681E-2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3.3101980799245359E-4"/>
          <c:y val="0.19403973509933778"/>
          <c:w val="0.15803776917942625"/>
          <c:h val="0.70676782951799899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1.4- Orientación y explicación farmacéutica brindada por el personal ante dudas e inquietudes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6.7430830039525699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700880769350472"/>
          <c:y val="0.30652187879500137"/>
          <c:w val="0.75340419947506554"/>
          <c:h val="0.304347826086956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2015'!$B$26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'Gráficos 2015'!$C$25:$H$25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2015'!$C$26:$H$26</c:f>
              <c:numCache>
                <c:formatCode>0%</c:formatCode>
                <c:ptCount val="6"/>
                <c:pt idx="0">
                  <c:v>0.22988505747126436</c:v>
                </c:pt>
                <c:pt idx="1">
                  <c:v>0.4942528735632184</c:v>
                </c:pt>
                <c:pt idx="2">
                  <c:v>0.20689655172413793</c:v>
                </c:pt>
                <c:pt idx="3">
                  <c:v>6.8965517241379309E-2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2015'!$B$27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2015'!$C$25:$H$25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2015'!$C$27:$H$27</c:f>
              <c:numCache>
                <c:formatCode>0%</c:formatCode>
                <c:ptCount val="6"/>
                <c:pt idx="0">
                  <c:v>0.50666666666666671</c:v>
                </c:pt>
                <c:pt idx="1">
                  <c:v>0.4</c:v>
                </c:pt>
                <c:pt idx="2">
                  <c:v>6.6666666666666666E-2</c:v>
                </c:pt>
                <c:pt idx="3">
                  <c:v>2.6666666666666668E-2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2015'!$B$28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2015'!$C$25:$H$25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2015'!$C$28:$H$28</c:f>
              <c:numCache>
                <c:formatCode>0%</c:formatCode>
                <c:ptCount val="6"/>
                <c:pt idx="0">
                  <c:v>0.18666666666666668</c:v>
                </c:pt>
                <c:pt idx="1">
                  <c:v>0.42666666666666669</c:v>
                </c:pt>
                <c:pt idx="2">
                  <c:v>0.33333333333333331</c:v>
                </c:pt>
                <c:pt idx="3">
                  <c:v>0.04</c:v>
                </c:pt>
                <c:pt idx="4">
                  <c:v>1.3333333333333334E-2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2015'!$B$29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2015'!$C$25:$H$25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2015'!$C$29:$H$29</c:f>
              <c:numCache>
                <c:formatCode>0%</c:formatCode>
                <c:ptCount val="6"/>
                <c:pt idx="0">
                  <c:v>0.21621621621621623</c:v>
                </c:pt>
                <c:pt idx="1">
                  <c:v>0.32432432432432434</c:v>
                </c:pt>
                <c:pt idx="2">
                  <c:v>0.33333333333333331</c:v>
                </c:pt>
                <c:pt idx="3">
                  <c:v>0.11711711711711711</c:v>
                </c:pt>
                <c:pt idx="4">
                  <c:v>9.0090090090090089E-3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68800"/>
        <c:axId val="165519744"/>
      </c:barChart>
      <c:catAx>
        <c:axId val="165468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5519744"/>
        <c:crosses val="autoZero"/>
        <c:auto val="1"/>
        <c:lblAlgn val="ctr"/>
        <c:lblOffset val="100"/>
        <c:noMultiLvlLbl val="0"/>
      </c:catAx>
      <c:valAx>
        <c:axId val="1655197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1654688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2.11-Higiene y estado físico del local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710180707930999E-2"/>
          <c:y val="0.33796087421787396"/>
          <c:w val="0.93436937265958664"/>
          <c:h val="0.550801107919953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2015'!$C$141:$H$141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2015'!$C$146:$H$146</c:f>
              <c:numCache>
                <c:formatCode>0%</c:formatCode>
                <c:ptCount val="6"/>
                <c:pt idx="0">
                  <c:v>0.52873563218390807</c:v>
                </c:pt>
                <c:pt idx="1">
                  <c:v>0.33333333333333331</c:v>
                </c:pt>
                <c:pt idx="2">
                  <c:v>0.1235632183908046</c:v>
                </c:pt>
                <c:pt idx="3">
                  <c:v>1.4367816091954023E-2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7.7423438953247775E-3"/>
          <c:y val="0.20457509321013048"/>
          <c:w val="0.18550479891312288"/>
          <c:h val="0.66267041920284819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2.13-Espacio del local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40"/>
      <c:rotY val="8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180428134556589E-2"/>
          <c:y val="0.32523140303664583"/>
          <c:w val="0.91681957186544338"/>
          <c:h val="0.59142662546928471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softEdge"/>
          </c:spPr>
          <c:explosion val="19"/>
          <c:dPt>
            <c:idx val="0"/>
            <c:bubble3D val="0"/>
            <c:spPr>
              <a:solidFill>
                <a:srgbClr val="66CCFF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Pt>
            <c:idx val="1"/>
            <c:bubble3D val="0"/>
            <c:spPr>
              <a:solidFill>
                <a:srgbClr val="66FF66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Pt>
            <c:idx val="2"/>
            <c:bubble3D val="0"/>
            <c:spPr>
              <a:solidFill>
                <a:srgbClr val="FF9933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Pt>
            <c:idx val="3"/>
            <c:bubble3D val="0"/>
            <c:spPr>
              <a:solidFill>
                <a:srgbClr val="FF66FF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Pt>
            <c:idx val="4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Pt>
            <c:idx val="5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softEdge"/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2015'!$C$158:$H$158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2015'!$C$163:$H$163</c:f>
              <c:numCache>
                <c:formatCode>0%</c:formatCode>
                <c:ptCount val="6"/>
                <c:pt idx="0">
                  <c:v>0.38505747126436779</c:v>
                </c:pt>
                <c:pt idx="1">
                  <c:v>0.2988505747126437</c:v>
                </c:pt>
                <c:pt idx="2">
                  <c:v>0.16954022988505746</c:v>
                </c:pt>
                <c:pt idx="3">
                  <c:v>0.10632183908045977</c:v>
                </c:pt>
                <c:pt idx="4">
                  <c:v>2.8735632183908046E-2</c:v>
                </c:pt>
                <c:pt idx="5">
                  <c:v>1.1494252873563218E-2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1.2105083194875868E-2"/>
          <c:y val="0.12013888888888889"/>
          <c:w val="0.16388888888888889"/>
          <c:h val="0.7966801545640129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2.15-En sentido general ¿Cómo evalúa usted el servicio que se le brinda? 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overlay val="0"/>
    </c:title>
    <c:autoTitleDeleted val="0"/>
    <c:view3D>
      <c:rotX val="40"/>
      <c:rotY val="10"/>
      <c:depthPercent val="1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460784313725478E-2"/>
          <c:y val="0.32399775870712783"/>
          <c:w val="0.91053921568627461"/>
          <c:h val="0.59547996107228141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flat"/>
          </c:spPr>
          <c:explosion val="25"/>
          <c:dPt>
            <c:idx val="0"/>
            <c:bubble3D val="0"/>
            <c:spPr>
              <a:solidFill>
                <a:srgbClr val="3399FF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Pt>
            <c:idx val="1"/>
            <c:bubble3D val="0"/>
            <c:spPr>
              <a:solidFill>
                <a:srgbClr val="66FF66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Pt>
            <c:idx val="2"/>
            <c:bubble3D val="0"/>
            <c:spPr>
              <a:solidFill>
                <a:srgbClr val="FF9933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Pt>
            <c:idx val="3"/>
            <c:bubble3D val="0"/>
            <c:spPr>
              <a:solidFill>
                <a:srgbClr val="FF66FF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Pt>
            <c:idx val="4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Pt>
            <c:idx val="5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flat"/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2015'!$C$170:$H$170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2015'!$C$175:$H$175</c:f>
              <c:numCache>
                <c:formatCode>0%</c:formatCode>
                <c:ptCount val="6"/>
                <c:pt idx="0">
                  <c:v>0.47126436781609193</c:v>
                </c:pt>
                <c:pt idx="1">
                  <c:v>0.29597701149425287</c:v>
                </c:pt>
                <c:pt idx="2">
                  <c:v>0.18390804597701149</c:v>
                </c:pt>
                <c:pt idx="3">
                  <c:v>4.3103448275862072E-2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t"/>
      <c:layout>
        <c:manualLayout>
          <c:xMode val="edge"/>
          <c:yMode val="edge"/>
          <c:x val="7.3647136019762156E-3"/>
          <c:y val="0.22443834970066948"/>
          <c:w val="0.1445841052956616"/>
          <c:h val="0.66697720369223523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2.18 ¿RECOMIENDA USTED LA COMPRA  EN LA FARMACIAS DEL PUEBLO?</a:t>
            </a:r>
            <a:endParaRPr lang="es-ES"/>
          </a:p>
          <a:p>
            <a:pPr algn="ctr" rtl="0">
              <a:defRPr/>
            </a:pPr>
            <a:endParaRPr lang="es-DO"/>
          </a:p>
        </c:rich>
      </c:tx>
      <c:layout>
        <c:manualLayout>
          <c:xMode val="edge"/>
          <c:yMode val="edge"/>
          <c:x val="0.12523600174978128"/>
          <c:y val="1.8518518518518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44270088819646325"/>
          <c:w val="0.93888888888888888"/>
          <c:h val="0.43266406837306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2015'!$C$180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2015'!$B$181:$B$184</c:f>
              <c:strCache>
                <c:ptCount val="4"/>
                <c:pt idx="0">
                  <c:v>Distrito Nacional</c:v>
                </c:pt>
                <c:pt idx="1">
                  <c:v>Este</c:v>
                </c:pt>
                <c:pt idx="2">
                  <c:v>Sur </c:v>
                </c:pt>
                <c:pt idx="3">
                  <c:v>Norte</c:v>
                </c:pt>
              </c:strCache>
            </c:strRef>
          </c:cat>
          <c:val>
            <c:numRef>
              <c:f>'Gráficos 2015'!$C$181:$C$184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0.98198198198198194</c:v>
                </c:pt>
              </c:numCache>
            </c:numRef>
          </c:val>
        </c:ser>
        <c:ser>
          <c:idx val="1"/>
          <c:order val="1"/>
          <c:tx>
            <c:strRef>
              <c:f>'Gráficos 2015'!$D$180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2015'!$B$181:$B$184</c:f>
              <c:strCache>
                <c:ptCount val="4"/>
                <c:pt idx="0">
                  <c:v>Distrito Nacional</c:v>
                </c:pt>
                <c:pt idx="1">
                  <c:v>Este</c:v>
                </c:pt>
                <c:pt idx="2">
                  <c:v>Sur </c:v>
                </c:pt>
                <c:pt idx="3">
                  <c:v>Norte</c:v>
                </c:pt>
              </c:strCache>
            </c:strRef>
          </c:cat>
          <c:val>
            <c:numRef>
              <c:f>'Gráficos 2015'!$D$181:$D$184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1.8018018018018018E-2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651392"/>
        <c:axId val="36652928"/>
      </c:barChart>
      <c:catAx>
        <c:axId val="36651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6652928"/>
        <c:crosses val="autoZero"/>
        <c:auto val="1"/>
        <c:lblAlgn val="ctr"/>
        <c:lblOffset val="100"/>
        <c:noMultiLvlLbl val="0"/>
      </c:catAx>
      <c:valAx>
        <c:axId val="366529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36651392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t"/>
      <c:layout>
        <c:manualLayout>
          <c:xMode val="edge"/>
          <c:yMode val="edge"/>
          <c:x val="0.63691819772528435"/>
          <c:y val="0.2980098335057651"/>
          <c:w val="0.14283027121609798"/>
          <c:h val="8.9964707970106958E-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DO"/>
              <a:t>2.17-¿RECOMIENDA USTED LA COMPRA  EN LA FARMACIAS DEL PUEBLO?</a:t>
            </a:r>
            <a:endParaRPr lang="es-ES"/>
          </a:p>
          <a:p>
            <a:pPr algn="ctr" rtl="0">
              <a:defRPr/>
            </a:pP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027777777777778E-2"/>
          <c:y val="0.39948236090532402"/>
          <c:w val="0.89583333333333337"/>
          <c:h val="0.5063338436862059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Lbls>
            <c:dLbl>
              <c:idx val="1"/>
              <c:layout>
                <c:manualLayout>
                  <c:x val="1.3223972003499562E-2"/>
                  <c:y val="3.67550420558619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2015'!$C$180:$D$180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'Gráficos 2015'!$C$185:$D$185</c:f>
              <c:numCache>
                <c:formatCode>0%</c:formatCode>
                <c:ptCount val="2"/>
                <c:pt idx="0">
                  <c:v>0.99549549549549554</c:v>
                </c:pt>
                <c:pt idx="1">
                  <c:v>4.5045045045045045E-3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>
        <c:manualLayout>
          <c:xMode val="edge"/>
          <c:yMode val="edge"/>
          <c:x val="0.61191819772528433"/>
          <c:y val="0.34285720634128264"/>
          <c:w val="0.14283027121609798"/>
          <c:h val="8.5046051659478053E-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SEXO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  <a:ln>
                <a:solidFill>
                  <a:srgbClr val="3399FF"/>
                </a:solidFill>
              </a:ln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2015'!$B$205:$B$206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'Gráficos 2015'!$C$205:$C$206</c:f>
              <c:numCache>
                <c:formatCode>0%</c:formatCode>
                <c:ptCount val="2"/>
                <c:pt idx="0">
                  <c:v>0.67</c:v>
                </c:pt>
                <c:pt idx="1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REGIÓN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66FF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66FF66"/>
              </a:solidFill>
            </c:spPr>
          </c:dPt>
          <c:dPt>
            <c:idx val="3"/>
            <c:bubble3D val="0"/>
            <c:spPr>
              <a:solidFill>
                <a:srgbClr val="3399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2015'!$B$214:$B$217</c:f>
              <c:strCache>
                <c:ptCount val="4"/>
                <c:pt idx="0">
                  <c:v>Distrito Nacional</c:v>
                </c:pt>
                <c:pt idx="1">
                  <c:v>Este</c:v>
                </c:pt>
                <c:pt idx="2">
                  <c:v>Sur </c:v>
                </c:pt>
                <c:pt idx="3">
                  <c:v>Norte</c:v>
                </c:pt>
              </c:strCache>
            </c:strRef>
          </c:cat>
          <c:val>
            <c:numRef>
              <c:f>'Gráficos 2015'!$C$214:$C$217</c:f>
              <c:numCache>
                <c:formatCode>0%</c:formatCode>
                <c:ptCount val="4"/>
                <c:pt idx="0">
                  <c:v>0.25</c:v>
                </c:pt>
                <c:pt idx="1">
                  <c:v>0.21551724137931033</c:v>
                </c:pt>
                <c:pt idx="2">
                  <c:v>0.21551724137931033</c:v>
                </c:pt>
                <c:pt idx="3">
                  <c:v>0.31896551724137934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ysClr val="windowText" lastClr="00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EDAD</a:t>
            </a:r>
          </a:p>
        </c:rich>
      </c:tx>
      <c:layout>
        <c:manualLayout>
          <c:xMode val="edge"/>
          <c:yMode val="edge"/>
          <c:x val="0.43449300087489068"/>
          <c:y val="2.7777777777777776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66FF"/>
              </a:solidFill>
            </c:spPr>
          </c:dPt>
          <c:dPt>
            <c:idx val="1"/>
            <c:bubble3D val="0"/>
            <c:spPr>
              <a:solidFill>
                <a:srgbClr val="3399FF"/>
              </a:solidFill>
            </c:spPr>
          </c:dPt>
          <c:dPt>
            <c:idx val="2"/>
            <c:bubble3D val="0"/>
            <c:spPr>
              <a:solidFill>
                <a:srgbClr val="FF9933"/>
              </a:solidFill>
            </c:spPr>
          </c:dPt>
          <c:dPt>
            <c:idx val="3"/>
            <c:bubble3D val="0"/>
            <c:spPr>
              <a:solidFill>
                <a:srgbClr val="66FF66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2015'!$B$220:$B$224</c:f>
              <c:strCache>
                <c:ptCount val="5"/>
                <c:pt idx="0">
                  <c:v>16-25</c:v>
                </c:pt>
                <c:pt idx="1">
                  <c:v>26-35</c:v>
                </c:pt>
                <c:pt idx="2">
                  <c:v>36-45</c:v>
                </c:pt>
                <c:pt idx="3">
                  <c:v>46-55</c:v>
                </c:pt>
                <c:pt idx="4">
                  <c:v>56 o Mas</c:v>
                </c:pt>
              </c:strCache>
            </c:strRef>
          </c:cat>
          <c:val>
            <c:numRef>
              <c:f>'Gráficos 2015'!$C$220:$C$224</c:f>
              <c:numCache>
                <c:formatCode>0%</c:formatCode>
                <c:ptCount val="5"/>
                <c:pt idx="0">
                  <c:v>0.14080459770114942</c:v>
                </c:pt>
                <c:pt idx="1">
                  <c:v>0.28448275862068967</c:v>
                </c:pt>
                <c:pt idx="2">
                  <c:v>0.26436781609195403</c:v>
                </c:pt>
                <c:pt idx="3">
                  <c:v>0.22126436781609196</c:v>
                </c:pt>
                <c:pt idx="4">
                  <c:v>8.9080459770114945E-2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Exprese opiniones, quejas o sugerencia para mejorar el servicio</a:t>
            </a:r>
            <a:endParaRPr lang="es-ES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38888888888889"/>
          <c:y val="0.33850357247010793"/>
          <c:w val="0.81388888888888888"/>
          <c:h val="0.550113006707494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3399FF"/>
              </a:solidFill>
            </c:spPr>
          </c:dPt>
          <c:dPt>
            <c:idx val="1"/>
            <c:bubble3D val="0"/>
            <c:spPr>
              <a:solidFill>
                <a:srgbClr val="66FF66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2015'!$B$247:$B$248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'Gráficos 2015'!$D$247:$D$248</c:f>
              <c:numCache>
                <c:formatCode>0%</c:formatCode>
                <c:ptCount val="2"/>
                <c:pt idx="0">
                  <c:v>0.50862068965517238</c:v>
                </c:pt>
                <c:pt idx="1">
                  <c:v>0.49137931034482757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Escolaridad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2015'!$B$238:$B$241</c:f>
              <c:strCache>
                <c:ptCount val="4"/>
                <c:pt idx="0">
                  <c:v>Basico</c:v>
                </c:pt>
                <c:pt idx="1">
                  <c:v>Medio</c:v>
                </c:pt>
                <c:pt idx="2">
                  <c:v>Universi-tario</c:v>
                </c:pt>
                <c:pt idx="3">
                  <c:v>Profesional</c:v>
                </c:pt>
              </c:strCache>
            </c:strRef>
          </c:cat>
          <c:val>
            <c:numRef>
              <c:f>'Gráficos 2015'!$C$238:$C$241</c:f>
              <c:numCache>
                <c:formatCode>0%</c:formatCode>
                <c:ptCount val="4"/>
                <c:pt idx="0">
                  <c:v>0.27298850574712646</c:v>
                </c:pt>
                <c:pt idx="1">
                  <c:v>0.4942528735632184</c:v>
                </c:pt>
                <c:pt idx="2">
                  <c:v>0.16666666666666666</c:v>
                </c:pt>
                <c:pt idx="3">
                  <c:v>6.6091954022988508E-2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DO"/>
          </a:p>
          <a:p>
            <a:pPr>
              <a:defRPr/>
            </a:pPr>
            <a:r>
              <a:rPr lang="es-ES"/>
              <a:t>1.6-Horario de servicio de la farmacias del pueblo</a:t>
            </a:r>
            <a:endParaRPr lang="es-DO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19588888888888889"/>
          <c:y val="2.4631544730986199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26246719160109"/>
          <c:y val="0.19399091257517756"/>
          <c:w val="0.79784864391951116"/>
          <c:h val="0.32879780900390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2015'!$B$40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2015'!$C$40:$H$40</c:f>
              <c:numCache>
                <c:formatCode>0%</c:formatCode>
                <c:ptCount val="6"/>
                <c:pt idx="0">
                  <c:v>0.31034482758620691</c:v>
                </c:pt>
                <c:pt idx="1">
                  <c:v>0.42528735632183906</c:v>
                </c:pt>
                <c:pt idx="2">
                  <c:v>0.17241379310344829</c:v>
                </c:pt>
                <c:pt idx="3">
                  <c:v>9.1954022988505746E-2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2015'!$B$41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2015'!$C$41:$H$41</c:f>
              <c:numCache>
                <c:formatCode>0%</c:formatCode>
                <c:ptCount val="6"/>
                <c:pt idx="0">
                  <c:v>0.50666666666666671</c:v>
                </c:pt>
                <c:pt idx="1">
                  <c:v>0.42666666666666669</c:v>
                </c:pt>
                <c:pt idx="2">
                  <c:v>5.3333333333333337E-2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2015'!$B$42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2015'!$C$42:$H$42</c:f>
              <c:numCache>
                <c:formatCode>0%</c:formatCode>
                <c:ptCount val="6"/>
                <c:pt idx="0">
                  <c:v>0.18666666666666668</c:v>
                </c:pt>
                <c:pt idx="1">
                  <c:v>0.42666666666666669</c:v>
                </c:pt>
                <c:pt idx="2">
                  <c:v>0.33333333333333331</c:v>
                </c:pt>
                <c:pt idx="3">
                  <c:v>0.04</c:v>
                </c:pt>
                <c:pt idx="4">
                  <c:v>1.3333333333333334E-2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2015'!$B$43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2015'!$C$43:$H$43</c:f>
              <c:numCache>
                <c:formatCode>0%</c:formatCode>
                <c:ptCount val="6"/>
                <c:pt idx="0">
                  <c:v>0.15315315315315314</c:v>
                </c:pt>
                <c:pt idx="1">
                  <c:v>0.29729729729729731</c:v>
                </c:pt>
                <c:pt idx="2">
                  <c:v>0.42342342342342343</c:v>
                </c:pt>
                <c:pt idx="3">
                  <c:v>0.11711711711711711</c:v>
                </c:pt>
                <c:pt idx="4">
                  <c:v>9.0090090090090089E-3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36288"/>
        <c:axId val="189425536"/>
      </c:barChart>
      <c:catAx>
        <c:axId val="18623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9425536"/>
        <c:crosses val="autoZero"/>
        <c:auto val="1"/>
        <c:lblAlgn val="ctr"/>
        <c:lblOffset val="100"/>
        <c:noMultiLvlLbl val="0"/>
      </c:catAx>
      <c:valAx>
        <c:axId val="1894255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1862362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Trato y disponibilidad del personal para atender y ayudar </a:t>
            </a:r>
            <a:endParaRPr lang="es-E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AÑOS'!$B$4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AÑOS'!$C$3:$H$3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AÑOS'!$C$4:$H$4</c:f>
              <c:numCache>
                <c:formatCode>0%</c:formatCode>
                <c:ptCount val="6"/>
                <c:pt idx="0">
                  <c:v>0.34482758620689657</c:v>
                </c:pt>
                <c:pt idx="1">
                  <c:v>0.35632183908045978</c:v>
                </c:pt>
                <c:pt idx="2">
                  <c:v>0.23275862068965517</c:v>
                </c:pt>
                <c:pt idx="3">
                  <c:v>5.459770114942529E-2</c:v>
                </c:pt>
                <c:pt idx="4">
                  <c:v>5.7471264367816091E-3</c:v>
                </c:pt>
                <c:pt idx="5">
                  <c:v>5.7471264367816091E-3</c:v>
                </c:pt>
              </c:numCache>
            </c:numRef>
          </c:val>
        </c:ser>
        <c:ser>
          <c:idx val="1"/>
          <c:order val="1"/>
          <c:tx>
            <c:strRef>
              <c:f>'GRAF. SEGUN AÑOS'!$B$5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AÑOS'!$C$3:$H$3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AÑOS'!$C$5:$H$5</c:f>
              <c:numCache>
                <c:formatCode>0%</c:formatCode>
                <c:ptCount val="6"/>
                <c:pt idx="0">
                  <c:v>0.22797927461139897</c:v>
                </c:pt>
                <c:pt idx="1">
                  <c:v>0.41709844559585491</c:v>
                </c:pt>
                <c:pt idx="2">
                  <c:v>0.30051813471502592</c:v>
                </c:pt>
                <c:pt idx="3">
                  <c:v>3.8860103626943004E-2</c:v>
                </c:pt>
                <c:pt idx="4">
                  <c:v>5.1813471502590676E-3</c:v>
                </c:pt>
                <c:pt idx="5">
                  <c:v>1.0362694300518135E-2</c:v>
                </c:pt>
              </c:numCache>
            </c:numRef>
          </c:val>
        </c:ser>
        <c:ser>
          <c:idx val="2"/>
          <c:order val="2"/>
          <c:tx>
            <c:strRef>
              <c:f>'GRAF. SEGUN AÑOS'!$B$6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AÑOS'!$C$3:$H$3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AÑOS'!$C$6:$H$6</c:f>
              <c:numCache>
                <c:formatCode>0%</c:formatCode>
                <c:ptCount val="6"/>
                <c:pt idx="0">
                  <c:v>0.44</c:v>
                </c:pt>
                <c:pt idx="1">
                  <c:v>0.4</c:v>
                </c:pt>
                <c:pt idx="2">
                  <c:v>0.12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08768"/>
        <c:axId val="50210304"/>
      </c:barChart>
      <c:catAx>
        <c:axId val="50208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0210304"/>
        <c:crosses val="autoZero"/>
        <c:auto val="1"/>
        <c:lblAlgn val="ctr"/>
        <c:lblOffset val="100"/>
        <c:noMultiLvlLbl val="0"/>
      </c:catAx>
      <c:valAx>
        <c:axId val="502103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020876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 Orientación y explicación farmacéutica brindada por el personal ante dudas e inquietudes</a:t>
            </a:r>
            <a:endParaRPr lang="es-E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517913385826772"/>
          <c:y val="0.38391221930592007"/>
          <c:w val="0.82704308836395446"/>
          <c:h val="0.29146689997083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SEGUN AÑOS'!$B$10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'GRAF. SEGUN AÑOS'!$C$9:$H$9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AÑOS'!$C$10:$H$10</c:f>
              <c:numCache>
                <c:formatCode>0%</c:formatCode>
                <c:ptCount val="6"/>
                <c:pt idx="0">
                  <c:v>0.27011494252873564</c:v>
                </c:pt>
                <c:pt idx="1">
                  <c:v>0.40517241379310343</c:v>
                </c:pt>
                <c:pt idx="2">
                  <c:v>0.23850574712643677</c:v>
                </c:pt>
                <c:pt idx="3">
                  <c:v>8.3333333333333329E-2</c:v>
                </c:pt>
                <c:pt idx="4">
                  <c:v>2.8735632183908046E-3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AÑOS'!$B$11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AÑOS'!$C$9:$H$9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AÑOS'!$C$11:$H$11</c:f>
              <c:numCache>
                <c:formatCode>0%</c:formatCode>
                <c:ptCount val="6"/>
                <c:pt idx="0">
                  <c:v>0.14766839378238342</c:v>
                </c:pt>
                <c:pt idx="1">
                  <c:v>0.44041450777202074</c:v>
                </c:pt>
                <c:pt idx="2">
                  <c:v>0.3393782383419689</c:v>
                </c:pt>
                <c:pt idx="3">
                  <c:v>5.6994818652849742E-2</c:v>
                </c:pt>
                <c:pt idx="4">
                  <c:v>1.2953367875647668E-2</c:v>
                </c:pt>
                <c:pt idx="5">
                  <c:v>2.5906735751295338E-3</c:v>
                </c:pt>
              </c:numCache>
            </c:numRef>
          </c:val>
        </c:ser>
        <c:ser>
          <c:idx val="2"/>
          <c:order val="2"/>
          <c:tx>
            <c:strRef>
              <c:f>'GRAF. SEGUN AÑOS'!$B$12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AÑOS'!$C$9:$H$9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AÑOS'!$C$12:$H$12</c:f>
              <c:numCache>
                <c:formatCode>0%</c:formatCode>
                <c:ptCount val="6"/>
                <c:pt idx="0">
                  <c:v>0.35</c:v>
                </c:pt>
                <c:pt idx="1">
                  <c:v>0.43</c:v>
                </c:pt>
                <c:pt idx="2">
                  <c:v>0.17</c:v>
                </c:pt>
                <c:pt idx="3">
                  <c:v>0.03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29632"/>
        <c:axId val="50231168"/>
      </c:barChart>
      <c:catAx>
        <c:axId val="50229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50231168"/>
        <c:crosses val="autoZero"/>
        <c:auto val="1"/>
        <c:lblAlgn val="ctr"/>
        <c:lblOffset val="100"/>
        <c:noMultiLvlLbl val="0"/>
      </c:catAx>
      <c:valAx>
        <c:axId val="502311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02296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-Horario de servicio de la farmacias del pueblo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06802274715662"/>
          <c:y val="0.23587962962962963"/>
          <c:w val="0.82704308836395446"/>
          <c:h val="0.39320319335083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SEGUN AÑOS'!$B$17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AÑOS'!$C$16:$H$16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AÑOS'!$C$17:$H$17</c:f>
              <c:numCache>
                <c:formatCode>0%</c:formatCode>
                <c:ptCount val="6"/>
                <c:pt idx="0">
                  <c:v>0.27586206896551724</c:v>
                </c:pt>
                <c:pt idx="1">
                  <c:v>0.38505747126436779</c:v>
                </c:pt>
                <c:pt idx="2">
                  <c:v>0.2614942528735632</c:v>
                </c:pt>
                <c:pt idx="3">
                  <c:v>7.183908045977011E-2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AÑOS'!$B$18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AÑOS'!$C$16:$H$16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AÑOS'!$C$18:$H$18</c:f>
              <c:numCache>
                <c:formatCode>0%</c:formatCode>
                <c:ptCount val="6"/>
                <c:pt idx="0">
                  <c:v>0.11917098445595854</c:v>
                </c:pt>
                <c:pt idx="1">
                  <c:v>0.33678756476683935</c:v>
                </c:pt>
                <c:pt idx="2">
                  <c:v>0.41450777202072536</c:v>
                </c:pt>
                <c:pt idx="3">
                  <c:v>9.8445595854922283E-2</c:v>
                </c:pt>
                <c:pt idx="4">
                  <c:v>2.3316062176165803E-2</c:v>
                </c:pt>
                <c:pt idx="5">
                  <c:v>7.7720207253886009E-3</c:v>
                </c:pt>
              </c:numCache>
            </c:numRef>
          </c:val>
        </c:ser>
        <c:ser>
          <c:idx val="2"/>
          <c:order val="2"/>
          <c:tx>
            <c:strRef>
              <c:f>'GRAF. SEGUN AÑOS'!$B$19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AÑOS'!$C$16:$H$16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AÑOS'!$C$19:$H$19</c:f>
              <c:numCache>
                <c:formatCode>0%</c:formatCode>
                <c:ptCount val="6"/>
                <c:pt idx="0">
                  <c:v>0.32</c:v>
                </c:pt>
                <c:pt idx="1">
                  <c:v>0.32</c:v>
                </c:pt>
                <c:pt idx="2">
                  <c:v>0.24</c:v>
                </c:pt>
                <c:pt idx="3">
                  <c:v>0.1</c:v>
                </c:pt>
                <c:pt idx="4">
                  <c:v>0.01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50496"/>
        <c:axId val="50252032"/>
      </c:barChart>
      <c:catAx>
        <c:axId val="50250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50252032"/>
        <c:crosses val="autoZero"/>
        <c:auto val="1"/>
        <c:lblAlgn val="ctr"/>
        <c:lblOffset val="100"/>
        <c:noMultiLvlLbl val="0"/>
      </c:catAx>
      <c:valAx>
        <c:axId val="50252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02504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-</a:t>
            </a:r>
            <a:r>
              <a:rPr lang="es-ES"/>
              <a:t>Tiempo de atención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AÑOS'!$B$22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'GRAF. SEGUN AÑOS'!$C$21:$H$21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AÑOS'!$C$22:$H$22</c:f>
              <c:numCache>
                <c:formatCode>0%</c:formatCode>
                <c:ptCount val="6"/>
                <c:pt idx="0">
                  <c:v>0.2471264367816092</c:v>
                </c:pt>
                <c:pt idx="1">
                  <c:v>0.41091954022988508</c:v>
                </c:pt>
                <c:pt idx="2">
                  <c:v>0.2442528735632184</c:v>
                </c:pt>
                <c:pt idx="3">
                  <c:v>9.4827586206896547E-2</c:v>
                </c:pt>
                <c:pt idx="4">
                  <c:v>2.8735632183908046E-3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AÑOS'!$B$23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AÑOS'!$C$21:$H$21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AÑOS'!$C$23:$H$23</c:f>
              <c:numCache>
                <c:formatCode>0%</c:formatCode>
                <c:ptCount val="6"/>
                <c:pt idx="0">
                  <c:v>0.21354166666666666</c:v>
                </c:pt>
                <c:pt idx="1">
                  <c:v>0.41666666666666669</c:v>
                </c:pt>
                <c:pt idx="2">
                  <c:v>0.31770833333333331</c:v>
                </c:pt>
                <c:pt idx="3">
                  <c:v>3.90625E-2</c:v>
                </c:pt>
                <c:pt idx="4">
                  <c:v>1.0416666666666666E-2</c:v>
                </c:pt>
                <c:pt idx="5">
                  <c:v>2.6041666666666665E-3</c:v>
                </c:pt>
              </c:numCache>
            </c:numRef>
          </c:val>
        </c:ser>
        <c:ser>
          <c:idx val="2"/>
          <c:order val="2"/>
          <c:tx>
            <c:strRef>
              <c:f>'GRAF. SEGUN AÑOS'!$B$24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AÑOS'!$C$21:$H$21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AÑOS'!$C$24:$H$24</c:f>
              <c:numCache>
                <c:formatCode>0%</c:formatCode>
                <c:ptCount val="6"/>
                <c:pt idx="0">
                  <c:v>0.45</c:v>
                </c:pt>
                <c:pt idx="1">
                  <c:v>0.35</c:v>
                </c:pt>
                <c:pt idx="2">
                  <c:v>0.18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62880"/>
        <c:axId val="50764416"/>
      </c:barChart>
      <c:catAx>
        <c:axId val="5076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764416"/>
        <c:crosses val="autoZero"/>
        <c:auto val="1"/>
        <c:lblAlgn val="ctr"/>
        <c:lblOffset val="100"/>
        <c:noMultiLvlLbl val="0"/>
      </c:catAx>
      <c:valAx>
        <c:axId val="5076441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07628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-Abastecimiento de las farmacias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AÑOS'!$B$29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AÑOS'!$C$28:$H$28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AÑOS'!$C$29:$H$29</c:f>
              <c:numCache>
                <c:formatCode>0%</c:formatCode>
                <c:ptCount val="6"/>
                <c:pt idx="0">
                  <c:v>0.21551724137931033</c:v>
                </c:pt>
                <c:pt idx="1">
                  <c:v>0.29022988505747127</c:v>
                </c:pt>
                <c:pt idx="2">
                  <c:v>0.28735632183908044</c:v>
                </c:pt>
                <c:pt idx="3">
                  <c:v>0.20689655172413793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AÑOS'!$B$30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AÑOS'!$C$28:$H$28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AÑOS'!$C$30:$H$30</c:f>
              <c:numCache>
                <c:formatCode>0%</c:formatCode>
                <c:ptCount val="6"/>
                <c:pt idx="0">
                  <c:v>0.12467532467532468</c:v>
                </c:pt>
                <c:pt idx="1">
                  <c:v>0.39480519480519483</c:v>
                </c:pt>
                <c:pt idx="2">
                  <c:v>0.27012987012987011</c:v>
                </c:pt>
                <c:pt idx="3">
                  <c:v>0.18961038961038962</c:v>
                </c:pt>
                <c:pt idx="4">
                  <c:v>1.8181818181818181E-2</c:v>
                </c:pt>
                <c:pt idx="5">
                  <c:v>2.5974025974025974E-3</c:v>
                </c:pt>
              </c:numCache>
            </c:numRef>
          </c:val>
        </c:ser>
        <c:ser>
          <c:idx val="2"/>
          <c:order val="2"/>
          <c:tx>
            <c:strRef>
              <c:f>'GRAF. SEGUN AÑOS'!$B$31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AÑOS'!$C$28:$H$28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AÑOS'!$C$31:$H$31</c:f>
              <c:numCache>
                <c:formatCode>0%</c:formatCode>
                <c:ptCount val="6"/>
                <c:pt idx="0">
                  <c:v>0.21</c:v>
                </c:pt>
                <c:pt idx="1">
                  <c:v>0.34</c:v>
                </c:pt>
                <c:pt idx="2">
                  <c:v>0.26</c:v>
                </c:pt>
                <c:pt idx="3">
                  <c:v>0.18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42496"/>
        <c:axId val="51244032"/>
      </c:barChart>
      <c:catAx>
        <c:axId val="51242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51244032"/>
        <c:crosses val="autoZero"/>
        <c:auto val="1"/>
        <c:lblAlgn val="ctr"/>
        <c:lblOffset val="100"/>
        <c:noMultiLvlLbl val="0"/>
      </c:catAx>
      <c:valAx>
        <c:axId val="51244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12424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2.6-Cumplimiento de la demanda de su medicamento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517913385826772"/>
          <c:y val="0.26270815106445028"/>
          <c:w val="0.82704308836395446"/>
          <c:h val="0.39320319335083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SEGUN AÑOS'!$B$34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AÑOS'!$C$33:$H$33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AÑOS'!$C$34:$H$34</c:f>
              <c:numCache>
                <c:formatCode>0%</c:formatCode>
                <c:ptCount val="6"/>
                <c:pt idx="0">
                  <c:v>0.19540229885057472</c:v>
                </c:pt>
                <c:pt idx="1">
                  <c:v>0.3045977011494253</c:v>
                </c:pt>
                <c:pt idx="2">
                  <c:v>0.23563218390804597</c:v>
                </c:pt>
                <c:pt idx="3">
                  <c:v>0.2557471264367816</c:v>
                </c:pt>
                <c:pt idx="4">
                  <c:v>8.6206896551724137E-3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AÑOS'!$B$35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AÑOS'!$C$33:$H$33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AÑOS'!$C$35:$H$35</c:f>
              <c:numCache>
                <c:formatCode>0%</c:formatCode>
                <c:ptCount val="6"/>
                <c:pt idx="0">
                  <c:v>0.12207792207792208</c:v>
                </c:pt>
                <c:pt idx="1">
                  <c:v>0.36883116883116884</c:v>
                </c:pt>
                <c:pt idx="2">
                  <c:v>0.32207792207792207</c:v>
                </c:pt>
                <c:pt idx="3">
                  <c:v>0.17142857142857143</c:v>
                </c:pt>
                <c:pt idx="4">
                  <c:v>1.5584415584415584E-2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'GRAF. SEGUN AÑOS'!$B$36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AÑOS'!$C$33:$H$33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AÑOS'!$C$36:$H$36</c:f>
              <c:numCache>
                <c:formatCode>0%</c:formatCode>
                <c:ptCount val="6"/>
                <c:pt idx="0">
                  <c:v>0.24</c:v>
                </c:pt>
                <c:pt idx="1">
                  <c:v>0.26</c:v>
                </c:pt>
                <c:pt idx="2">
                  <c:v>0.28000000000000003</c:v>
                </c:pt>
                <c:pt idx="3">
                  <c:v>0.19</c:v>
                </c:pt>
                <c:pt idx="4">
                  <c:v>0.02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98208"/>
        <c:axId val="80399744"/>
      </c:barChart>
      <c:catAx>
        <c:axId val="80398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0399744"/>
        <c:crosses val="autoZero"/>
        <c:auto val="1"/>
        <c:lblAlgn val="ctr"/>
        <c:lblOffset val="100"/>
        <c:noMultiLvlLbl val="0"/>
      </c:catAx>
      <c:valAx>
        <c:axId val="803997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8039820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Precios de venta de los medicamentos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AÑOS'!$B$40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AÑOS'!$C$40:$H$40</c:f>
              <c:numCache>
                <c:formatCode>0%</c:formatCode>
                <c:ptCount val="6"/>
                <c:pt idx="0">
                  <c:v>0.74137931034482762</c:v>
                </c:pt>
                <c:pt idx="1">
                  <c:v>0.16954022988505746</c:v>
                </c:pt>
                <c:pt idx="2">
                  <c:v>6.3218390804597707E-2</c:v>
                </c:pt>
                <c:pt idx="3">
                  <c:v>2.0114942528735632E-2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AÑOS'!$B$41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AÑOS'!$C$41:$H$41</c:f>
              <c:numCache>
                <c:formatCode>0%</c:formatCode>
                <c:ptCount val="6"/>
                <c:pt idx="0">
                  <c:v>0.48167539267015708</c:v>
                </c:pt>
                <c:pt idx="1">
                  <c:v>0.3219895287958115</c:v>
                </c:pt>
                <c:pt idx="2">
                  <c:v>0.15183246073298429</c:v>
                </c:pt>
                <c:pt idx="3">
                  <c:v>2.8795811518324606E-2</c:v>
                </c:pt>
                <c:pt idx="4">
                  <c:v>7.8534031413612562E-3</c:v>
                </c:pt>
                <c:pt idx="5">
                  <c:v>7.8534031413612562E-3</c:v>
                </c:pt>
              </c:numCache>
            </c:numRef>
          </c:val>
        </c:ser>
        <c:ser>
          <c:idx val="2"/>
          <c:order val="2"/>
          <c:tx>
            <c:strRef>
              <c:f>'GRAF. SEGUN AÑOS'!$B$42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AÑOS'!$C$39:$H$39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AÑOS'!$C$42:$H$42</c:f>
              <c:numCache>
                <c:formatCode>0%</c:formatCode>
                <c:ptCount val="6"/>
                <c:pt idx="0">
                  <c:v>0.79</c:v>
                </c:pt>
                <c:pt idx="1">
                  <c:v>0.08</c:v>
                </c:pt>
                <c:pt idx="2">
                  <c:v>0.11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14688"/>
        <c:axId val="135593984"/>
      </c:barChart>
      <c:catAx>
        <c:axId val="132114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593984"/>
        <c:crosses val="autoZero"/>
        <c:auto val="1"/>
        <c:lblAlgn val="ctr"/>
        <c:lblOffset val="100"/>
        <c:noMultiLvlLbl val="0"/>
      </c:catAx>
      <c:valAx>
        <c:axId val="1355939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211468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8-Calidad de los productos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AÑOS'!$B$45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'GRAF. SEGUN AÑOS'!$C$44:$H$44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AÑOS'!$C$45:$H$45</c:f>
              <c:numCache>
                <c:formatCode>0%</c:formatCode>
                <c:ptCount val="6"/>
                <c:pt idx="0">
                  <c:v>0.37931034482758619</c:v>
                </c:pt>
                <c:pt idx="1">
                  <c:v>0.28352490421455939</c:v>
                </c:pt>
                <c:pt idx="2">
                  <c:v>0.27203065134099619</c:v>
                </c:pt>
                <c:pt idx="3">
                  <c:v>6.5134099616858232E-2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AÑOS'!$B$46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AÑOS'!$C$44:$H$44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AÑOS'!$C$46:$H$46</c:f>
              <c:numCache>
                <c:formatCode>0%</c:formatCode>
                <c:ptCount val="6"/>
                <c:pt idx="0">
                  <c:v>0.20779220779220781</c:v>
                </c:pt>
                <c:pt idx="1">
                  <c:v>0.45714285714285713</c:v>
                </c:pt>
                <c:pt idx="2">
                  <c:v>0.2857142857142857</c:v>
                </c:pt>
                <c:pt idx="3">
                  <c:v>4.9350649350649353E-2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'GRAF. SEGUN AÑOS'!$B$47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AÑOS'!$C$44:$H$44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AÑOS'!$C$47:$H$47</c:f>
              <c:numCache>
                <c:formatCode>0%</c:formatCode>
                <c:ptCount val="6"/>
                <c:pt idx="0">
                  <c:v>0.56000000000000005</c:v>
                </c:pt>
                <c:pt idx="1">
                  <c:v>0.25</c:v>
                </c:pt>
                <c:pt idx="2">
                  <c:v>0.15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17152"/>
        <c:axId val="135618944"/>
      </c:barChart>
      <c:catAx>
        <c:axId val="135617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5618944"/>
        <c:crosses val="autoZero"/>
        <c:auto val="1"/>
        <c:lblAlgn val="ctr"/>
        <c:lblOffset val="100"/>
        <c:noMultiLvlLbl val="0"/>
      </c:catAx>
      <c:valAx>
        <c:axId val="13561894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561715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Higiene y estado físico del local</a:t>
            </a:r>
          </a:p>
        </c:rich>
      </c:tx>
      <c:layout>
        <c:manualLayout>
          <c:xMode val="edge"/>
          <c:yMode val="edge"/>
          <c:x val="0.327076334208223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17913385826772"/>
          <c:y val="0.19432888597258677"/>
          <c:w val="0.82704308836395446"/>
          <c:h val="0.43843431029454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SEGUN AÑOS'!$B$52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'GRAF. SEGUN AÑOS'!$C$51:$H$51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AÑOS'!$C$52:$H$52</c:f>
              <c:numCache>
                <c:formatCode>0%</c:formatCode>
                <c:ptCount val="6"/>
                <c:pt idx="0">
                  <c:v>0.52873563218390807</c:v>
                </c:pt>
                <c:pt idx="1">
                  <c:v>0.33333333333333331</c:v>
                </c:pt>
                <c:pt idx="2">
                  <c:v>0.1235632183908046</c:v>
                </c:pt>
                <c:pt idx="3">
                  <c:v>1.4367816091954023E-2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AÑOS'!$B$53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AÑOS'!$C$51:$H$51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AÑOS'!$C$53:$H$53</c:f>
              <c:numCache>
                <c:formatCode>0%</c:formatCode>
                <c:ptCount val="6"/>
                <c:pt idx="0">
                  <c:v>0.26370757180156656</c:v>
                </c:pt>
                <c:pt idx="1">
                  <c:v>0.44125326370757179</c:v>
                </c:pt>
                <c:pt idx="2">
                  <c:v>0.25848563968668409</c:v>
                </c:pt>
                <c:pt idx="3">
                  <c:v>2.8720626631853787E-2</c:v>
                </c:pt>
                <c:pt idx="4">
                  <c:v>7.832898172323759E-3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'GRAF. SEGUN AÑOS'!$B$54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AÑOS'!$C$51:$H$51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AÑOS'!$C$54:$H$54</c:f>
              <c:numCache>
                <c:formatCode>0%</c:formatCode>
                <c:ptCount val="6"/>
                <c:pt idx="0">
                  <c:v>0.68</c:v>
                </c:pt>
                <c:pt idx="1">
                  <c:v>0.19</c:v>
                </c:pt>
                <c:pt idx="2">
                  <c:v>0.1</c:v>
                </c:pt>
                <c:pt idx="3">
                  <c:v>0.01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54400"/>
        <c:axId val="142021376"/>
      </c:barChart>
      <c:catAx>
        <c:axId val="135654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021376"/>
        <c:crosses val="autoZero"/>
        <c:auto val="1"/>
        <c:lblAlgn val="ctr"/>
        <c:lblOffset val="100"/>
        <c:noMultiLvlLbl val="0"/>
      </c:catAx>
      <c:valAx>
        <c:axId val="14202137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565440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Espacio del local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AÑOS'!$B$57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'GRAF. SEGUN AÑOS'!$C$56:$H$56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AÑOS'!$C$57:$H$57</c:f>
              <c:numCache>
                <c:formatCode>0%</c:formatCode>
                <c:ptCount val="6"/>
                <c:pt idx="0">
                  <c:v>0.38505747126436779</c:v>
                </c:pt>
                <c:pt idx="1">
                  <c:v>0.2988505747126437</c:v>
                </c:pt>
                <c:pt idx="2">
                  <c:v>0.16954022988505746</c:v>
                </c:pt>
                <c:pt idx="3">
                  <c:v>0.10632183908045977</c:v>
                </c:pt>
                <c:pt idx="4">
                  <c:v>2.8735632183908046E-2</c:v>
                </c:pt>
                <c:pt idx="5">
                  <c:v>1.1494252873563218E-2</c:v>
                </c:pt>
              </c:numCache>
            </c:numRef>
          </c:val>
        </c:ser>
        <c:ser>
          <c:idx val="1"/>
          <c:order val="1"/>
          <c:tx>
            <c:strRef>
              <c:f>'GRAF. SEGUN AÑOS'!$B$58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AÑOS'!$C$56:$H$56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AÑOS'!$C$58:$H$58</c:f>
              <c:numCache>
                <c:formatCode>0%</c:formatCode>
                <c:ptCount val="6"/>
                <c:pt idx="0">
                  <c:v>0.12727272727272726</c:v>
                </c:pt>
                <c:pt idx="1">
                  <c:v>0.25714285714285712</c:v>
                </c:pt>
                <c:pt idx="2">
                  <c:v>0.31688311688311688</c:v>
                </c:pt>
                <c:pt idx="3">
                  <c:v>0.25974025974025972</c:v>
                </c:pt>
                <c:pt idx="4">
                  <c:v>3.3766233766233764E-2</c:v>
                </c:pt>
                <c:pt idx="5">
                  <c:v>5.1948051948051948E-3</c:v>
                </c:pt>
              </c:numCache>
            </c:numRef>
          </c:val>
        </c:ser>
        <c:ser>
          <c:idx val="2"/>
          <c:order val="2"/>
          <c:tx>
            <c:strRef>
              <c:f>'GRAF. SEGUN AÑOS'!$B$59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AÑOS'!$C$56:$H$56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AÑOS'!$C$59:$H$59</c:f>
              <c:numCache>
                <c:formatCode>0%</c:formatCode>
                <c:ptCount val="6"/>
                <c:pt idx="0">
                  <c:v>0.34</c:v>
                </c:pt>
                <c:pt idx="1">
                  <c:v>0.19</c:v>
                </c:pt>
                <c:pt idx="2">
                  <c:v>0.17</c:v>
                </c:pt>
                <c:pt idx="3">
                  <c:v>0.23</c:v>
                </c:pt>
                <c:pt idx="4">
                  <c:v>0.06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32256"/>
        <c:axId val="142034048"/>
      </c:barChart>
      <c:catAx>
        <c:axId val="142032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034048"/>
        <c:crosses val="autoZero"/>
        <c:auto val="1"/>
        <c:lblAlgn val="ctr"/>
        <c:lblOffset val="100"/>
        <c:noMultiLvlLbl val="0"/>
      </c:catAx>
      <c:valAx>
        <c:axId val="1420340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03225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2.2-</a:t>
            </a:r>
            <a:r>
              <a:rPr lang="es-ES"/>
              <a:t>Tiempo de atención</a:t>
            </a:r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2029366507849635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89627052685294"/>
          <c:y val="0.19979947844140081"/>
          <c:w val="0.76010372947314742"/>
          <c:h val="0.393328100868420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2015'!$B$64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2015'!$C$63:$H$63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2015'!$C$64:$H$64</c:f>
              <c:numCache>
                <c:formatCode>0%</c:formatCode>
                <c:ptCount val="6"/>
                <c:pt idx="0">
                  <c:v>0.2413793103448276</c:v>
                </c:pt>
                <c:pt idx="1">
                  <c:v>0.40229885057471265</c:v>
                </c:pt>
                <c:pt idx="2">
                  <c:v>0.25287356321839083</c:v>
                </c:pt>
                <c:pt idx="3">
                  <c:v>0.10344827586206896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2015'!$B$65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2015'!$C$63:$H$63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2015'!$C$65:$H$65</c:f>
              <c:numCache>
                <c:formatCode>0%</c:formatCode>
                <c:ptCount val="6"/>
                <c:pt idx="0">
                  <c:v>0.45333333333333331</c:v>
                </c:pt>
                <c:pt idx="1">
                  <c:v>0.41333333333333333</c:v>
                </c:pt>
                <c:pt idx="2">
                  <c:v>0.12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2015'!$B$66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2015'!$C$63:$H$63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2015'!$C$66:$H$66</c:f>
              <c:numCache>
                <c:formatCode>0%</c:formatCode>
                <c:ptCount val="6"/>
                <c:pt idx="0">
                  <c:v>0.2</c:v>
                </c:pt>
                <c:pt idx="1">
                  <c:v>0.49333333333333335</c:v>
                </c:pt>
                <c:pt idx="2">
                  <c:v>0.16</c:v>
                </c:pt>
                <c:pt idx="3">
                  <c:v>0.13333333333333333</c:v>
                </c:pt>
                <c:pt idx="4">
                  <c:v>1.3333333333333334E-2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2015'!$B$67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2015'!$C$63:$H$63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2015'!$C$67:$H$67</c:f>
              <c:numCache>
                <c:formatCode>0%</c:formatCode>
                <c:ptCount val="6"/>
                <c:pt idx="0">
                  <c:v>0.14414414414414414</c:v>
                </c:pt>
                <c:pt idx="1">
                  <c:v>0.36036036036036034</c:v>
                </c:pt>
                <c:pt idx="2">
                  <c:v>0.3783783783783784</c:v>
                </c:pt>
                <c:pt idx="3">
                  <c:v>0.11711711711711711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0128"/>
        <c:axId val="32141696"/>
      </c:barChart>
      <c:catAx>
        <c:axId val="206400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141696"/>
        <c:crosses val="autoZero"/>
        <c:auto val="1"/>
        <c:lblAlgn val="ctr"/>
        <c:lblOffset val="100"/>
        <c:noMultiLvlLbl val="0"/>
      </c:catAx>
      <c:valAx>
        <c:axId val="321416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2064001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DO" sz="1400" b="1" i="0" u="none" strike="noStrike" baseline="0">
                <a:effectLst/>
              </a:rPr>
              <a:t>2.16-En sentido general ¿Cómo evalúa usted el servicio que se le brinda</a:t>
            </a:r>
            <a:endParaRPr lang="es-ES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AÑOS'!$B$62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'GRAF. SEGUN AÑOS'!$C$61:$H$61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AÑOS'!$C$62:$H$62</c:f>
              <c:numCache>
                <c:formatCode>0%</c:formatCode>
                <c:ptCount val="6"/>
                <c:pt idx="0">
                  <c:v>0.47126436781609193</c:v>
                </c:pt>
                <c:pt idx="1">
                  <c:v>0.29597701149425287</c:v>
                </c:pt>
                <c:pt idx="2">
                  <c:v>0.18390804597701149</c:v>
                </c:pt>
                <c:pt idx="3">
                  <c:v>4.3103448275862072E-2</c:v>
                </c:pt>
                <c:pt idx="4">
                  <c:v>5.7471264367816091E-3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SEGUN AÑOS'!$B$63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66FF33"/>
            </a:solidFill>
          </c:spPr>
          <c:invertIfNegative val="0"/>
          <c:cat>
            <c:strRef>
              <c:f>'GRAF. SEGUN AÑOS'!$C$61:$H$61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AÑOS'!$C$63:$H$63</c:f>
              <c:numCache>
                <c:formatCode>0%</c:formatCode>
                <c:ptCount val="6"/>
                <c:pt idx="0">
                  <c:v>0.25906735751295334</c:v>
                </c:pt>
                <c:pt idx="1">
                  <c:v>0.41191709844559588</c:v>
                </c:pt>
                <c:pt idx="2">
                  <c:v>0.26943005181347152</c:v>
                </c:pt>
                <c:pt idx="3">
                  <c:v>4.9222797927461141E-2</c:v>
                </c:pt>
                <c:pt idx="4">
                  <c:v>5.1813471502590676E-3</c:v>
                </c:pt>
                <c:pt idx="5">
                  <c:v>5.1813471502590676E-3</c:v>
                </c:pt>
              </c:numCache>
            </c:numRef>
          </c:val>
        </c:ser>
        <c:ser>
          <c:idx val="2"/>
          <c:order val="2"/>
          <c:tx>
            <c:strRef>
              <c:f>'GRAF. SEGUN AÑOS'!$B$64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'GRAF. SEGUN AÑOS'!$C$61:$H$61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'GRAF. SEGUN AÑOS'!$C$64:$H$64</c:f>
              <c:numCache>
                <c:formatCode>0%</c:formatCode>
                <c:ptCount val="6"/>
                <c:pt idx="0">
                  <c:v>0.47</c:v>
                </c:pt>
                <c:pt idx="1">
                  <c:v>0.34</c:v>
                </c:pt>
                <c:pt idx="2">
                  <c:v>0.16</c:v>
                </c:pt>
                <c:pt idx="3">
                  <c:v>0.03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57472"/>
        <c:axId val="142059008"/>
      </c:barChart>
      <c:catAx>
        <c:axId val="1420574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059008"/>
        <c:crosses val="autoZero"/>
        <c:auto val="1"/>
        <c:lblAlgn val="ctr"/>
        <c:lblOffset val="100"/>
        <c:noMultiLvlLbl val="0"/>
      </c:catAx>
      <c:valAx>
        <c:axId val="1420590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05747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bg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27AD03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2.18 ¿RECOMIENDA USTED LA COMPRA  EN LA FARMACIAS DEL PUEBLO?</a:t>
            </a:r>
            <a:endParaRPr lang="es-E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SEGUN AÑOS'!$C$95</c:f>
              <c:strCache>
                <c:ptCount val="1"/>
                <c:pt idx="0">
                  <c:v>Si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66FF33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'GRAF. SEGUN AÑOS'!$B$96:$B$98</c:f>
              <c:strCache>
                <c:ptCount val="3"/>
                <c:pt idx="0">
                  <c:v>Año 2015</c:v>
                </c:pt>
                <c:pt idx="1">
                  <c:v>Año 2014</c:v>
                </c:pt>
                <c:pt idx="2">
                  <c:v>Año 2013</c:v>
                </c:pt>
              </c:strCache>
            </c:strRef>
          </c:cat>
          <c:val>
            <c:numRef>
              <c:f>'GRAF. SEGUN AÑOS'!$C$96:$C$98</c:f>
              <c:numCache>
                <c:formatCode>0%</c:formatCode>
                <c:ptCount val="3"/>
                <c:pt idx="0">
                  <c:v>0.99549549549549554</c:v>
                </c:pt>
                <c:pt idx="1">
                  <c:v>0.98634326550387597</c:v>
                </c:pt>
                <c:pt idx="2">
                  <c:v>0.98634326550387597</c:v>
                </c:pt>
              </c:numCache>
            </c:numRef>
          </c:val>
        </c:ser>
        <c:ser>
          <c:idx val="1"/>
          <c:order val="1"/>
          <c:tx>
            <c:strRef>
              <c:f>'GRAF. SEGUN AÑOS'!$D$95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'GRAF. SEGUN AÑOS'!$B$96:$B$98</c:f>
              <c:strCache>
                <c:ptCount val="3"/>
                <c:pt idx="0">
                  <c:v>Año 2015</c:v>
                </c:pt>
                <c:pt idx="1">
                  <c:v>Año 2014</c:v>
                </c:pt>
                <c:pt idx="2">
                  <c:v>Año 2013</c:v>
                </c:pt>
              </c:strCache>
            </c:strRef>
          </c:cat>
          <c:val>
            <c:numRef>
              <c:f>'GRAF. SEGUN AÑOS'!$D$96:$D$98</c:f>
              <c:numCache>
                <c:formatCode>0%</c:formatCode>
                <c:ptCount val="3"/>
                <c:pt idx="0">
                  <c:v>4.5045045045045045E-3</c:v>
                </c:pt>
                <c:pt idx="1">
                  <c:v>1.3656734496124031E-2</c:v>
                </c:pt>
                <c:pt idx="2">
                  <c:v>1.3656734496124031E-2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2032"/>
        <c:axId val="142493568"/>
      </c:barChart>
      <c:catAx>
        <c:axId val="1424920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493568"/>
        <c:crosses val="autoZero"/>
        <c:auto val="1"/>
        <c:lblAlgn val="ctr"/>
        <c:lblOffset val="100"/>
        <c:noMultiLvlLbl val="0"/>
      </c:catAx>
      <c:valAx>
        <c:axId val="1424935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4920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Exprese opiniones, quejas o sugerencia para mejorar el servicio</a:t>
            </a:r>
            <a:endParaRPr lang="es-E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38757655293088"/>
          <c:y val="0.28680555555555554"/>
          <c:w val="0.84705686789151358"/>
          <c:h val="0.465332458442694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'GRAF. SEGUN AÑOS'!$C$104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'GRAF. SEGUN AÑOS'!$B$105:$B$107</c:f>
              <c:strCache>
                <c:ptCount val="3"/>
                <c:pt idx="0">
                  <c:v>Año 2015</c:v>
                </c:pt>
                <c:pt idx="1">
                  <c:v>Año 2014</c:v>
                </c:pt>
                <c:pt idx="2">
                  <c:v>Año 2013</c:v>
                </c:pt>
              </c:strCache>
            </c:strRef>
          </c:cat>
          <c:val>
            <c:numRef>
              <c:f>'GRAF. SEGUN AÑOS'!$C$105:$C$107</c:f>
              <c:numCache>
                <c:formatCode>0%</c:formatCode>
                <c:ptCount val="3"/>
                <c:pt idx="0">
                  <c:v>0.51</c:v>
                </c:pt>
                <c:pt idx="1">
                  <c:v>0.64</c:v>
                </c:pt>
                <c:pt idx="2">
                  <c:v>0.54</c:v>
                </c:pt>
              </c:numCache>
            </c:numRef>
          </c:val>
        </c:ser>
        <c:ser>
          <c:idx val="1"/>
          <c:order val="1"/>
          <c:tx>
            <c:strRef>
              <c:f>'GRAF. SEGUN AÑOS'!$D$104</c:f>
              <c:strCache>
                <c:ptCount val="1"/>
                <c:pt idx="0">
                  <c:v>Si </c:v>
                </c:pt>
              </c:strCache>
            </c:strRef>
          </c:tx>
          <c:invertIfNegative val="0"/>
          <c:cat>
            <c:strRef>
              <c:f>'GRAF. SEGUN AÑOS'!$B$105:$B$107</c:f>
              <c:strCache>
                <c:ptCount val="3"/>
                <c:pt idx="0">
                  <c:v>Año 2015</c:v>
                </c:pt>
                <c:pt idx="1">
                  <c:v>Año 2014</c:v>
                </c:pt>
                <c:pt idx="2">
                  <c:v>Año 2013</c:v>
                </c:pt>
              </c:strCache>
            </c:strRef>
          </c:cat>
          <c:val>
            <c:numRef>
              <c:f>'GRAF. SEGUN AÑOS'!$D$105:$D$107</c:f>
              <c:numCache>
                <c:formatCode>0%</c:formatCode>
                <c:ptCount val="3"/>
                <c:pt idx="0">
                  <c:v>0.49</c:v>
                </c:pt>
                <c:pt idx="1">
                  <c:v>0.36</c:v>
                </c:pt>
                <c:pt idx="2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12128"/>
        <c:axId val="142513664"/>
      </c:barChart>
      <c:catAx>
        <c:axId val="142512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513664"/>
        <c:crosses val="autoZero"/>
        <c:auto val="1"/>
        <c:lblAlgn val="ctr"/>
        <c:lblOffset val="100"/>
        <c:noMultiLvlLbl val="0"/>
      </c:catAx>
      <c:valAx>
        <c:axId val="14251366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51212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3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2.4-Abastecimiento de las farmacias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1293897515147055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1856403463585"/>
          <c:y val="0.16803030303030314"/>
          <c:w val="0.76638143596536412"/>
          <c:h val="0.35266165592937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2015'!$B$84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2015'!$C$83:$H$83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2015'!$C$84:$H$84</c:f>
              <c:numCache>
                <c:formatCode>0%</c:formatCode>
                <c:ptCount val="6"/>
                <c:pt idx="0">
                  <c:v>0.19540229885057472</c:v>
                </c:pt>
                <c:pt idx="1">
                  <c:v>0.39080459770114945</c:v>
                </c:pt>
                <c:pt idx="2">
                  <c:v>0.28735632183908044</c:v>
                </c:pt>
                <c:pt idx="3">
                  <c:v>0.12643678160919541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2015'!$B$85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2015'!$C$83:$H$83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2015'!$C$85:$H$85</c:f>
              <c:numCache>
                <c:formatCode>0%</c:formatCode>
                <c:ptCount val="6"/>
                <c:pt idx="0">
                  <c:v>0.36</c:v>
                </c:pt>
                <c:pt idx="1">
                  <c:v>0.26666666666666666</c:v>
                </c:pt>
                <c:pt idx="2">
                  <c:v>0.26666666666666666</c:v>
                </c:pt>
                <c:pt idx="3">
                  <c:v>0.10666666666666667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2015'!$B$86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2015'!$C$83:$H$83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2015'!$C$86:$H$86</c:f>
              <c:numCache>
                <c:formatCode>0%</c:formatCode>
                <c:ptCount val="6"/>
                <c:pt idx="0">
                  <c:v>0.17333333333333334</c:v>
                </c:pt>
                <c:pt idx="1">
                  <c:v>0.30666666666666664</c:v>
                </c:pt>
                <c:pt idx="2">
                  <c:v>0.30666666666666664</c:v>
                </c:pt>
                <c:pt idx="3">
                  <c:v>0.21333333333333335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2015'!$B$87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2015'!$C$83:$H$83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2015'!$C$87:$H$87</c:f>
              <c:numCache>
                <c:formatCode>0%</c:formatCode>
                <c:ptCount val="6"/>
                <c:pt idx="0">
                  <c:v>0.16216216216216217</c:v>
                </c:pt>
                <c:pt idx="1">
                  <c:v>0.21621621621621623</c:v>
                </c:pt>
                <c:pt idx="2">
                  <c:v>0.28828828828828829</c:v>
                </c:pt>
                <c:pt idx="3">
                  <c:v>0.33333333333333331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6176"/>
        <c:axId val="34227712"/>
      </c:barChart>
      <c:catAx>
        <c:axId val="34226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4227712"/>
        <c:crosses val="autoZero"/>
        <c:auto val="1"/>
        <c:lblAlgn val="ctr"/>
        <c:lblOffset val="100"/>
        <c:noMultiLvlLbl val="0"/>
      </c:catAx>
      <c:valAx>
        <c:axId val="3422771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22617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2.6-Cumplimiento de la demanda de su medicamento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163865486908045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16229375921648"/>
          <c:y val="0.25956948777629218"/>
          <c:w val="0.77283770624078396"/>
          <c:h val="0.340152197956387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2015'!$B$100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2015'!$C$99:$H$99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2015'!$C$100:$H$100</c:f>
              <c:numCache>
                <c:formatCode>0%</c:formatCode>
                <c:ptCount val="6"/>
                <c:pt idx="0">
                  <c:v>0.16091954022988506</c:v>
                </c:pt>
                <c:pt idx="1">
                  <c:v>0.41379310344827586</c:v>
                </c:pt>
                <c:pt idx="2">
                  <c:v>0.22988505747126436</c:v>
                </c:pt>
                <c:pt idx="3">
                  <c:v>0.18390804597701149</c:v>
                </c:pt>
                <c:pt idx="4">
                  <c:v>1.1494252873563218E-2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2015'!$B$101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2015'!$C$99:$H$99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2015'!$C$101:$H$101</c:f>
              <c:numCache>
                <c:formatCode>0%</c:formatCode>
                <c:ptCount val="6"/>
                <c:pt idx="0">
                  <c:v>0.34666666666666668</c:v>
                </c:pt>
                <c:pt idx="1">
                  <c:v>0.32</c:v>
                </c:pt>
                <c:pt idx="2">
                  <c:v>0.2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2015'!$B$102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2015'!$C$99:$H$99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2015'!$C$102:$H$102</c:f>
              <c:numCache>
                <c:formatCode>0%</c:formatCode>
                <c:ptCount val="6"/>
                <c:pt idx="0">
                  <c:v>0.18666666666666668</c:v>
                </c:pt>
                <c:pt idx="1">
                  <c:v>0.32</c:v>
                </c:pt>
                <c:pt idx="2">
                  <c:v>0.24</c:v>
                </c:pt>
                <c:pt idx="3">
                  <c:v>0.22666666666666666</c:v>
                </c:pt>
                <c:pt idx="4">
                  <c:v>2.6666666666666668E-2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2015'!$B$103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2015'!$C$99:$H$99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2015'!$C$103:$H$103</c:f>
              <c:numCache>
                <c:formatCode>0%</c:formatCode>
                <c:ptCount val="6"/>
                <c:pt idx="0">
                  <c:v>0.12612612612612611</c:v>
                </c:pt>
                <c:pt idx="1">
                  <c:v>0.1981981981981982</c:v>
                </c:pt>
                <c:pt idx="2">
                  <c:v>0.26126126126126126</c:v>
                </c:pt>
                <c:pt idx="3">
                  <c:v>0.4144144144144144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712"/>
        <c:axId val="34245248"/>
      </c:barChart>
      <c:catAx>
        <c:axId val="342437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4245248"/>
        <c:crosses val="autoZero"/>
        <c:auto val="1"/>
        <c:lblAlgn val="ctr"/>
        <c:lblOffset val="100"/>
        <c:noMultiLvlLbl val="0"/>
      </c:catAx>
      <c:valAx>
        <c:axId val="3424524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24371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s-ES"/>
          </a:p>
          <a:p>
            <a:pPr>
              <a:defRPr/>
            </a:pPr>
            <a:r>
              <a:rPr lang="es-DO"/>
              <a:t>2.8-Precios de venta de los medicamentos</a:t>
            </a:r>
            <a:endParaRPr lang="es-ES"/>
          </a:p>
          <a:p>
            <a:pPr>
              <a:defRPr/>
            </a:pPr>
            <a:endParaRPr lang="es-DO"/>
          </a:p>
        </c:rich>
      </c:tx>
      <c:layout>
        <c:manualLayout>
          <c:xMode val="edge"/>
          <c:yMode val="edge"/>
          <c:x val="0.225996145013123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713500656167981"/>
          <c:y val="0.28371584699453556"/>
          <c:w val="0.71421916010498687"/>
          <c:h val="0.30140734047588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2015'!$B$114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2015'!$C$113:$H$113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2015'!$C$114:$H$114</c:f>
              <c:numCache>
                <c:formatCode>0%</c:formatCode>
                <c:ptCount val="6"/>
                <c:pt idx="0">
                  <c:v>0.75862068965517238</c:v>
                </c:pt>
                <c:pt idx="1">
                  <c:v>0.17241379310344829</c:v>
                </c:pt>
                <c:pt idx="2">
                  <c:v>5.7471264367816091E-2</c:v>
                </c:pt>
                <c:pt idx="3">
                  <c:v>1.1494252873563218E-2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2015'!$B$115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2015'!$C$113:$H$113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2015'!$C$115:$H$115</c:f>
              <c:numCache>
                <c:formatCode>0%</c:formatCode>
                <c:ptCount val="6"/>
                <c:pt idx="0">
                  <c:v>0.90666666666666662</c:v>
                </c:pt>
                <c:pt idx="1">
                  <c:v>6.6666666666666666E-2</c:v>
                </c:pt>
                <c:pt idx="2">
                  <c:v>1.3333333333333334E-2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2015'!$B$116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2015'!$C$113:$H$113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2015'!$C$116:$H$116</c:f>
              <c:numCache>
                <c:formatCode>0%</c:formatCode>
                <c:ptCount val="6"/>
                <c:pt idx="0">
                  <c:v>0.58666666666666667</c:v>
                </c:pt>
                <c:pt idx="1">
                  <c:v>0.25333333333333335</c:v>
                </c:pt>
                <c:pt idx="2">
                  <c:v>0.12</c:v>
                </c:pt>
                <c:pt idx="3">
                  <c:v>2.6666666666666668E-2</c:v>
                </c:pt>
                <c:pt idx="4">
                  <c:v>1.3333333333333334E-2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2015'!$B$117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2015'!$C$113:$H$113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2015'!$C$117:$H$117</c:f>
              <c:numCache>
                <c:formatCode>0%</c:formatCode>
                <c:ptCount val="6"/>
                <c:pt idx="0">
                  <c:v>0.72072072072072069</c:v>
                </c:pt>
                <c:pt idx="1">
                  <c:v>0.18018018018018017</c:v>
                </c:pt>
                <c:pt idx="2">
                  <c:v>6.3063063063063057E-2</c:v>
                </c:pt>
                <c:pt idx="3">
                  <c:v>2.7027027027027029E-2</c:v>
                </c:pt>
                <c:pt idx="4">
                  <c:v>9.0090090090090089E-3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96416"/>
        <c:axId val="34398208"/>
      </c:barChart>
      <c:catAx>
        <c:axId val="3439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34398208"/>
        <c:crosses val="autoZero"/>
        <c:auto val="1"/>
        <c:lblAlgn val="ctr"/>
        <c:lblOffset val="100"/>
        <c:noMultiLvlLbl val="0"/>
      </c:catAx>
      <c:valAx>
        <c:axId val="3439820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39641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2.10-Calidad de los productos</a:t>
            </a:r>
            <a:endParaRPr lang="es-ES"/>
          </a:p>
          <a:p>
            <a:pPr>
              <a:defRPr/>
            </a:pPr>
            <a:endParaRPr lang="es-DO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'Gráficos 2015'!$B$125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'Gráficos 2015'!$C$124:$H$124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2015'!$C$125:$H$125</c:f>
              <c:numCache>
                <c:formatCode>0%</c:formatCode>
                <c:ptCount val="6"/>
                <c:pt idx="0">
                  <c:v>0.55172413793103448</c:v>
                </c:pt>
                <c:pt idx="1">
                  <c:v>0.26436781609195403</c:v>
                </c:pt>
                <c:pt idx="2">
                  <c:v>0.18390804597701149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2015'!$B$126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2015'!$C$124:$H$124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2015'!$C$126:$H$126</c:f>
              <c:numCache>
                <c:formatCode>0%</c:formatCode>
                <c:ptCount val="6"/>
                <c:pt idx="0">
                  <c:v>0.73333333333333328</c:v>
                </c:pt>
                <c:pt idx="1">
                  <c:v>0.14666666666666667</c:v>
                </c:pt>
                <c:pt idx="2">
                  <c:v>0.10666666666666667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2015'!$B$127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2015'!$C$124:$H$124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2015'!$C$127:$H$127</c:f>
              <c:numCache>
                <c:formatCode>0%</c:formatCode>
                <c:ptCount val="6"/>
                <c:pt idx="0">
                  <c:v>0.41333333333333333</c:v>
                </c:pt>
                <c:pt idx="1">
                  <c:v>0.33333333333333331</c:v>
                </c:pt>
                <c:pt idx="2">
                  <c:v>0.21333333333333335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2015'!$B$128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2015'!$C$124:$H$124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2015'!$C$128:$H$128</c:f>
              <c:numCache>
                <c:formatCode>0%</c:formatCode>
                <c:ptCount val="6"/>
                <c:pt idx="0">
                  <c:v>0.11711711711711711</c:v>
                </c:pt>
                <c:pt idx="1">
                  <c:v>0.34234234234234234</c:v>
                </c:pt>
                <c:pt idx="2">
                  <c:v>0.42342342342342343</c:v>
                </c:pt>
                <c:pt idx="3">
                  <c:v>0.11711711711711711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75392"/>
        <c:axId val="34477184"/>
      </c:barChart>
      <c:catAx>
        <c:axId val="3447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34477184"/>
        <c:crosses val="autoZero"/>
        <c:auto val="1"/>
        <c:lblAlgn val="ctr"/>
        <c:lblOffset val="100"/>
        <c:noMultiLvlLbl val="0"/>
      </c:catAx>
      <c:valAx>
        <c:axId val="3447718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47539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2.12-Higiene y estado físico del local</a:t>
            </a:r>
            <a:endParaRPr lang="es-ES"/>
          </a:p>
          <a:p>
            <a:pPr>
              <a:defRPr/>
            </a:pPr>
            <a:endParaRPr lang="es-D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274847627286818"/>
          <c:y val="0.19753848801686677"/>
          <c:w val="0.75340419947506554"/>
          <c:h val="0.36995757497525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'Gráficos 2015'!$B$142</c:f>
              <c:strCache>
                <c:ptCount val="1"/>
                <c:pt idx="0">
                  <c:v>Distrito Nacional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'Gráficos 2015'!$C$141:$H$141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2015'!$C$142:$H$142</c:f>
              <c:numCache>
                <c:formatCode>0%</c:formatCode>
                <c:ptCount val="6"/>
                <c:pt idx="0">
                  <c:v>0.60919540229885061</c:v>
                </c:pt>
                <c:pt idx="1">
                  <c:v>0.27586206896551724</c:v>
                </c:pt>
                <c:pt idx="2">
                  <c:v>6.8965517241379309E-2</c:v>
                </c:pt>
                <c:pt idx="3">
                  <c:v>4.5977011494252873E-2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'Gráficos 2015'!$B$143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66FF66"/>
            </a:solidFill>
          </c:spPr>
          <c:invertIfNegative val="0"/>
          <c:cat>
            <c:strRef>
              <c:f>'Gráficos 2015'!$C$141:$H$141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2015'!$C$143:$H$143</c:f>
              <c:numCache>
                <c:formatCode>0%</c:formatCode>
                <c:ptCount val="6"/>
                <c:pt idx="0">
                  <c:v>0.82666666666666666</c:v>
                </c:pt>
                <c:pt idx="1">
                  <c:v>0.16</c:v>
                </c:pt>
                <c:pt idx="2">
                  <c:v>1.3333333333333334E-2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'Gráficos 2015'!$B$144</c:f>
              <c:strCache>
                <c:ptCount val="1"/>
                <c:pt idx="0">
                  <c:v>Sur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'Gráficos 2015'!$C$141:$H$141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2015'!$C$144:$H$144</c:f>
              <c:numCache>
                <c:formatCode>0%</c:formatCode>
                <c:ptCount val="6"/>
                <c:pt idx="0">
                  <c:v>0.46666666666666667</c:v>
                </c:pt>
                <c:pt idx="1">
                  <c:v>0.41333333333333333</c:v>
                </c:pt>
                <c:pt idx="2">
                  <c:v>0.10666666666666667</c:v>
                </c:pt>
                <c:pt idx="3">
                  <c:v>1.3333333333333334E-2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'Gráficos 2015'!$B$145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FF66FF"/>
            </a:solidFill>
          </c:spPr>
          <c:invertIfNegative val="0"/>
          <c:cat>
            <c:strRef>
              <c:f>'Gráficos 2015'!$C$141:$H$141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2015'!$C$145:$H$145</c:f>
              <c:numCache>
                <c:formatCode>0%</c:formatCode>
                <c:ptCount val="6"/>
                <c:pt idx="0">
                  <c:v>0.30630630630630629</c:v>
                </c:pt>
                <c:pt idx="1">
                  <c:v>0.44144144144144143</c:v>
                </c:pt>
                <c:pt idx="2">
                  <c:v>0.25225225225225223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93184"/>
        <c:axId val="34494720"/>
      </c:barChart>
      <c:catAx>
        <c:axId val="34493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34494720"/>
        <c:crosses val="autoZero"/>
        <c:auto val="1"/>
        <c:lblAlgn val="ctr"/>
        <c:lblOffset val="100"/>
        <c:noMultiLvlLbl val="0"/>
      </c:catAx>
      <c:valAx>
        <c:axId val="3449472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one"/>
        <c:crossAx val="344931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chemeClr val="accent3">
            <a:tint val="50000"/>
            <a:satMod val="300000"/>
          </a:schemeClr>
        </a:gs>
        <a:gs pos="35000">
          <a:schemeClr val="accent3">
            <a:tint val="37000"/>
            <a:satMod val="300000"/>
          </a:schemeClr>
        </a:gs>
        <a:gs pos="100000">
          <a:schemeClr val="accent3">
            <a:tint val="15000"/>
            <a:satMod val="350000"/>
          </a:schemeClr>
        </a:gs>
      </a:gsLst>
      <a:lin ang="16200000" scaled="1"/>
    </a:gradFill>
    <a:ln w="9525" cap="flat" cmpd="sng" algn="ctr">
      <a:solidFill>
        <a:srgbClr val="00B05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prst="relaxedInse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7.xml"/><Relationship Id="rId13" Type="http://schemas.openxmlformats.org/officeDocument/2006/relationships/chart" Target="../charts/chart42.xml"/><Relationship Id="rId3" Type="http://schemas.openxmlformats.org/officeDocument/2006/relationships/chart" Target="../charts/chart32.xml"/><Relationship Id="rId7" Type="http://schemas.openxmlformats.org/officeDocument/2006/relationships/chart" Target="../charts/chart36.xml"/><Relationship Id="rId12" Type="http://schemas.openxmlformats.org/officeDocument/2006/relationships/chart" Target="../charts/chart41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6" Type="http://schemas.openxmlformats.org/officeDocument/2006/relationships/chart" Target="../charts/chart35.xml"/><Relationship Id="rId11" Type="http://schemas.openxmlformats.org/officeDocument/2006/relationships/chart" Target="../charts/chart40.xml"/><Relationship Id="rId5" Type="http://schemas.openxmlformats.org/officeDocument/2006/relationships/chart" Target="../charts/chart34.xml"/><Relationship Id="rId10" Type="http://schemas.openxmlformats.org/officeDocument/2006/relationships/chart" Target="../charts/chart39.xml"/><Relationship Id="rId4" Type="http://schemas.openxmlformats.org/officeDocument/2006/relationships/chart" Target="../charts/chart33.xml"/><Relationship Id="rId9" Type="http://schemas.openxmlformats.org/officeDocument/2006/relationships/chart" Target="../charts/char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24</xdr:row>
      <xdr:rowOff>19049</xdr:rowOff>
    </xdr:from>
    <xdr:to>
      <xdr:col>4</xdr:col>
      <xdr:colOff>123825</xdr:colOff>
      <xdr:row>24</xdr:row>
      <xdr:rowOff>200024</xdr:rowOff>
    </xdr:to>
    <xdr:sp macro="" textlink="">
      <xdr:nvSpPr>
        <xdr:cNvPr id="2" name="Rectángulo 4"/>
        <xdr:cNvSpPr/>
      </xdr:nvSpPr>
      <xdr:spPr>
        <a:xfrm>
          <a:off x="2266950" y="5867399"/>
          <a:ext cx="295275" cy="180975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24</xdr:row>
      <xdr:rowOff>19050</xdr:rowOff>
    </xdr:from>
    <xdr:to>
      <xdr:col>6</xdr:col>
      <xdr:colOff>38100</xdr:colOff>
      <xdr:row>24</xdr:row>
      <xdr:rowOff>190500</xdr:rowOff>
    </xdr:to>
    <xdr:sp macro="" textlink="">
      <xdr:nvSpPr>
        <xdr:cNvPr id="3" name="Rectángulo 4"/>
        <xdr:cNvSpPr/>
      </xdr:nvSpPr>
      <xdr:spPr>
        <a:xfrm>
          <a:off x="3467100" y="5867400"/>
          <a:ext cx="342900" cy="171450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190500</xdr:colOff>
      <xdr:row>0</xdr:row>
      <xdr:rowOff>85725</xdr:rowOff>
    </xdr:from>
    <xdr:to>
      <xdr:col>2</xdr:col>
      <xdr:colOff>471046</xdr:colOff>
      <xdr:row>3</xdr:row>
      <xdr:rowOff>4602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85725"/>
          <a:ext cx="1499746" cy="347502"/>
        </a:xfrm>
        <a:prstGeom prst="rect">
          <a:avLst/>
        </a:prstGeom>
      </xdr:spPr>
    </xdr:pic>
    <xdr:clientData/>
  </xdr:twoCellAnchor>
  <xdr:twoCellAnchor editAs="oneCell">
    <xdr:from>
      <xdr:col>8</xdr:col>
      <xdr:colOff>552450</xdr:colOff>
      <xdr:row>0</xdr:row>
      <xdr:rowOff>95250</xdr:rowOff>
    </xdr:from>
    <xdr:to>
      <xdr:col>11</xdr:col>
      <xdr:colOff>317886</xdr:colOff>
      <xdr:row>3</xdr:row>
      <xdr:rowOff>44610</xdr:rowOff>
    </xdr:to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67350" y="95250"/>
          <a:ext cx="1518036" cy="377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265043</xdr:colOff>
      <xdr:row>0</xdr:row>
      <xdr:rowOff>74543</xdr:rowOff>
    </xdr:from>
    <xdr:to>
      <xdr:col>1</xdr:col>
      <xdr:colOff>240195</xdr:colOff>
      <xdr:row>3</xdr:row>
      <xdr:rowOff>57978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043" y="74543"/>
          <a:ext cx="1764195" cy="554935"/>
        </a:xfrm>
        <a:prstGeom prst="rect">
          <a:avLst/>
        </a:prstGeom>
      </xdr:spPr>
    </xdr:pic>
    <xdr:clientData/>
  </xdr:twoCellAnchor>
  <xdr:twoCellAnchor editAs="oneCell">
    <xdr:from>
      <xdr:col>10</xdr:col>
      <xdr:colOff>455545</xdr:colOff>
      <xdr:row>0</xdr:row>
      <xdr:rowOff>124239</xdr:rowOff>
    </xdr:from>
    <xdr:to>
      <xdr:col>13</xdr:col>
      <xdr:colOff>333624</xdr:colOff>
      <xdr:row>2</xdr:row>
      <xdr:rowOff>173935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25849" y="124239"/>
          <a:ext cx="1658840" cy="430696"/>
        </a:xfrm>
        <a:prstGeom prst="rect">
          <a:avLst/>
        </a:prstGeom>
      </xdr:spPr>
    </xdr:pic>
    <xdr:clientData/>
  </xdr:twoCellAnchor>
  <xdr:twoCellAnchor editAs="oneCell">
    <xdr:from>
      <xdr:col>0</xdr:col>
      <xdr:colOff>281610</xdr:colOff>
      <xdr:row>32</xdr:row>
      <xdr:rowOff>49697</xdr:rowOff>
    </xdr:from>
    <xdr:to>
      <xdr:col>1</xdr:col>
      <xdr:colOff>132522</xdr:colOff>
      <xdr:row>34</xdr:row>
      <xdr:rowOff>173935</xdr:rowOff>
    </xdr:to>
    <xdr:pic>
      <xdr:nvPicPr>
        <xdr:cNvPr id="4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610" y="7661414"/>
          <a:ext cx="1639955" cy="50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472107</xdr:colOff>
      <xdr:row>32</xdr:row>
      <xdr:rowOff>173935</xdr:rowOff>
    </xdr:from>
    <xdr:to>
      <xdr:col>13</xdr:col>
      <xdr:colOff>289891</xdr:colOff>
      <xdr:row>35</xdr:row>
      <xdr:rowOff>38398</xdr:rowOff>
    </xdr:to>
    <xdr:pic>
      <xdr:nvPicPr>
        <xdr:cNvPr id="5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42411" y="7545457"/>
          <a:ext cx="1598545" cy="435963"/>
        </a:xfrm>
        <a:prstGeom prst="rect">
          <a:avLst/>
        </a:prstGeom>
      </xdr:spPr>
    </xdr:pic>
    <xdr:clientData/>
  </xdr:twoCellAnchor>
  <xdr:twoCellAnchor editAs="oneCell">
    <xdr:from>
      <xdr:col>0</xdr:col>
      <xdr:colOff>281609</xdr:colOff>
      <xdr:row>68</xdr:row>
      <xdr:rowOff>99391</xdr:rowOff>
    </xdr:from>
    <xdr:to>
      <xdr:col>1</xdr:col>
      <xdr:colOff>182811</xdr:colOff>
      <xdr:row>71</xdr:row>
      <xdr:rowOff>24483</xdr:rowOff>
    </xdr:to>
    <xdr:pic>
      <xdr:nvPicPr>
        <xdr:cNvPr id="6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1609" y="15306261"/>
          <a:ext cx="1690245" cy="538005"/>
        </a:xfrm>
        <a:prstGeom prst="rect">
          <a:avLst/>
        </a:prstGeom>
      </xdr:spPr>
    </xdr:pic>
    <xdr:clientData/>
  </xdr:twoCellAnchor>
  <xdr:twoCellAnchor editAs="oneCell">
    <xdr:from>
      <xdr:col>10</xdr:col>
      <xdr:colOff>207066</xdr:colOff>
      <xdr:row>68</xdr:row>
      <xdr:rowOff>140804</xdr:rowOff>
    </xdr:from>
    <xdr:to>
      <xdr:col>13</xdr:col>
      <xdr:colOff>74543</xdr:colOff>
      <xdr:row>71</xdr:row>
      <xdr:rowOff>0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82240" y="15347674"/>
          <a:ext cx="1648238" cy="472109"/>
        </a:xfrm>
        <a:prstGeom prst="rect">
          <a:avLst/>
        </a:prstGeom>
      </xdr:spPr>
    </xdr:pic>
    <xdr:clientData/>
  </xdr:twoCellAnchor>
  <xdr:twoCellAnchor editAs="oneCell">
    <xdr:from>
      <xdr:col>0</xdr:col>
      <xdr:colOff>140804</xdr:colOff>
      <xdr:row>105</xdr:row>
      <xdr:rowOff>165652</xdr:rowOff>
    </xdr:from>
    <xdr:to>
      <xdr:col>1</xdr:col>
      <xdr:colOff>41414</xdr:colOff>
      <xdr:row>108</xdr:row>
      <xdr:rowOff>74543</xdr:rowOff>
    </xdr:to>
    <xdr:pic>
      <xdr:nvPicPr>
        <xdr:cNvPr id="8" name="Picture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804" y="23216152"/>
          <a:ext cx="1689653" cy="480391"/>
        </a:xfrm>
        <a:prstGeom prst="rect">
          <a:avLst/>
        </a:prstGeom>
      </xdr:spPr>
    </xdr:pic>
    <xdr:clientData/>
  </xdr:twoCellAnchor>
  <xdr:twoCellAnchor editAs="oneCell">
    <xdr:from>
      <xdr:col>11</xdr:col>
      <xdr:colOff>19050</xdr:colOff>
      <xdr:row>106</xdr:row>
      <xdr:rowOff>57979</xdr:rowOff>
    </xdr:from>
    <xdr:to>
      <xdr:col>13</xdr:col>
      <xdr:colOff>331303</xdr:colOff>
      <xdr:row>108</xdr:row>
      <xdr:rowOff>49696</xdr:rowOff>
    </xdr:to>
    <xdr:pic>
      <xdr:nvPicPr>
        <xdr:cNvPr id="9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58075" y="23289454"/>
          <a:ext cx="1579078" cy="3727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219076</xdr:colOff>
      <xdr:row>3</xdr:row>
      <xdr:rowOff>85725</xdr:rowOff>
    </xdr:from>
    <xdr:to>
      <xdr:col>16</xdr:col>
      <xdr:colOff>457200</xdr:colOff>
      <xdr:row>19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266700</xdr:colOff>
      <xdr:row>22</xdr:row>
      <xdr:rowOff>47625</xdr:rowOff>
    </xdr:from>
    <xdr:to>
      <xdr:col>16</xdr:col>
      <xdr:colOff>209550</xdr:colOff>
      <xdr:row>34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266700</xdr:colOff>
      <xdr:row>36</xdr:row>
      <xdr:rowOff>104777</xdr:rowOff>
    </xdr:from>
    <xdr:to>
      <xdr:col>16</xdr:col>
      <xdr:colOff>438150</xdr:colOff>
      <xdr:row>49</xdr:row>
      <xdr:rowOff>123826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352426</xdr:colOff>
      <xdr:row>52</xdr:row>
      <xdr:rowOff>152400</xdr:rowOff>
    </xdr:from>
    <xdr:to>
      <xdr:col>16</xdr:col>
      <xdr:colOff>438150</xdr:colOff>
      <xdr:row>71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285749</xdr:colOff>
      <xdr:row>73</xdr:row>
      <xdr:rowOff>142875</xdr:rowOff>
    </xdr:from>
    <xdr:to>
      <xdr:col>16</xdr:col>
      <xdr:colOff>504824</xdr:colOff>
      <xdr:row>87</xdr:row>
      <xdr:rowOff>95251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342901</xdr:colOff>
      <xdr:row>90</xdr:row>
      <xdr:rowOff>47624</xdr:rowOff>
    </xdr:from>
    <xdr:to>
      <xdr:col>17</xdr:col>
      <xdr:colOff>1</xdr:colOff>
      <xdr:row>103</xdr:row>
      <xdr:rowOff>114299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247650</xdr:colOff>
      <xdr:row>106</xdr:row>
      <xdr:rowOff>133350</xdr:rowOff>
    </xdr:from>
    <xdr:to>
      <xdr:col>16</xdr:col>
      <xdr:colOff>247650</xdr:colOff>
      <xdr:row>119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200025</xdr:colOff>
      <xdr:row>122</xdr:row>
      <xdr:rowOff>47626</xdr:rowOff>
    </xdr:from>
    <xdr:to>
      <xdr:col>16</xdr:col>
      <xdr:colOff>219075</xdr:colOff>
      <xdr:row>136</xdr:row>
      <xdr:rowOff>133350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161924</xdr:colOff>
      <xdr:row>139</xdr:row>
      <xdr:rowOff>104775</xdr:rowOff>
    </xdr:from>
    <xdr:to>
      <xdr:col>16</xdr:col>
      <xdr:colOff>400049</xdr:colOff>
      <xdr:row>153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133351</xdr:colOff>
      <xdr:row>154</xdr:row>
      <xdr:rowOff>180975</xdr:rowOff>
    </xdr:from>
    <xdr:to>
      <xdr:col>16</xdr:col>
      <xdr:colOff>247651</xdr:colOff>
      <xdr:row>167</xdr:row>
      <xdr:rowOff>390525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171449</xdr:colOff>
      <xdr:row>170</xdr:row>
      <xdr:rowOff>38100</xdr:rowOff>
    </xdr:from>
    <xdr:to>
      <xdr:col>16</xdr:col>
      <xdr:colOff>161924</xdr:colOff>
      <xdr:row>183</xdr:row>
      <xdr:rowOff>161925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266700</xdr:colOff>
      <xdr:row>3</xdr:row>
      <xdr:rowOff>161925</xdr:rowOff>
    </xdr:from>
    <xdr:to>
      <xdr:col>24</xdr:col>
      <xdr:colOff>571500</xdr:colOff>
      <xdr:row>18</xdr:row>
      <xdr:rowOff>47625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152400</xdr:colOff>
      <xdr:row>21</xdr:row>
      <xdr:rowOff>180975</xdr:rowOff>
    </xdr:from>
    <xdr:to>
      <xdr:col>25</xdr:col>
      <xdr:colOff>390525</xdr:colOff>
      <xdr:row>33</xdr:row>
      <xdr:rowOff>180975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457200</xdr:colOff>
      <xdr:row>36</xdr:row>
      <xdr:rowOff>161925</xdr:rowOff>
    </xdr:from>
    <xdr:to>
      <xdr:col>25</xdr:col>
      <xdr:colOff>514350</xdr:colOff>
      <xdr:row>49</xdr:row>
      <xdr:rowOff>114300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371475</xdr:colOff>
      <xdr:row>52</xdr:row>
      <xdr:rowOff>66675</xdr:rowOff>
    </xdr:from>
    <xdr:to>
      <xdr:col>26</xdr:col>
      <xdr:colOff>66675</xdr:colOff>
      <xdr:row>70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342900</xdr:colOff>
      <xdr:row>73</xdr:row>
      <xdr:rowOff>133350</xdr:rowOff>
    </xdr:from>
    <xdr:to>
      <xdr:col>25</xdr:col>
      <xdr:colOff>390525</xdr:colOff>
      <xdr:row>87</xdr:row>
      <xdr:rowOff>95250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314325</xdr:colOff>
      <xdr:row>90</xdr:row>
      <xdr:rowOff>57150</xdr:rowOff>
    </xdr:from>
    <xdr:to>
      <xdr:col>25</xdr:col>
      <xdr:colOff>352424</xdr:colOff>
      <xdr:row>103</xdr:row>
      <xdr:rowOff>95250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9525</xdr:colOff>
      <xdr:row>105</xdr:row>
      <xdr:rowOff>152400</xdr:rowOff>
    </xdr:from>
    <xdr:to>
      <xdr:col>25</xdr:col>
      <xdr:colOff>314325</xdr:colOff>
      <xdr:row>118</xdr:row>
      <xdr:rowOff>171450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295275</xdr:colOff>
      <xdr:row>120</xdr:row>
      <xdr:rowOff>133350</xdr:rowOff>
    </xdr:from>
    <xdr:to>
      <xdr:col>25</xdr:col>
      <xdr:colOff>400050</xdr:colOff>
      <xdr:row>134</xdr:row>
      <xdr:rowOff>95250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17</xdr:col>
      <xdr:colOff>266700</xdr:colOff>
      <xdr:row>137</xdr:row>
      <xdr:rowOff>28574</xdr:rowOff>
    </xdr:from>
    <xdr:to>
      <xdr:col>25</xdr:col>
      <xdr:colOff>523875</xdr:colOff>
      <xdr:row>151</xdr:row>
      <xdr:rowOff>28575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123825</xdr:colOff>
      <xdr:row>154</xdr:row>
      <xdr:rowOff>57150</xdr:rowOff>
    </xdr:from>
    <xdr:to>
      <xdr:col>25</xdr:col>
      <xdr:colOff>438150</xdr:colOff>
      <xdr:row>168</xdr:row>
      <xdr:rowOff>19050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17</xdr:col>
      <xdr:colOff>152400</xdr:colOff>
      <xdr:row>170</xdr:row>
      <xdr:rowOff>180975</xdr:rowOff>
    </xdr:from>
    <xdr:to>
      <xdr:col>25</xdr:col>
      <xdr:colOff>457200</xdr:colOff>
      <xdr:row>183</xdr:row>
      <xdr:rowOff>85725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123825</xdr:colOff>
      <xdr:row>185</xdr:row>
      <xdr:rowOff>161925</xdr:rowOff>
    </xdr:from>
    <xdr:to>
      <xdr:col>15</xdr:col>
      <xdr:colOff>428625</xdr:colOff>
      <xdr:row>199</xdr:row>
      <xdr:rowOff>47626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18</xdr:col>
      <xdr:colOff>9525</xdr:colOff>
      <xdr:row>185</xdr:row>
      <xdr:rowOff>95250</xdr:rowOff>
    </xdr:from>
    <xdr:to>
      <xdr:col>25</xdr:col>
      <xdr:colOff>314325</xdr:colOff>
      <xdr:row>199</xdr:row>
      <xdr:rowOff>128587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142875</xdr:colOff>
      <xdr:row>201</xdr:row>
      <xdr:rowOff>71437</xdr:rowOff>
    </xdr:from>
    <xdr:to>
      <xdr:col>15</xdr:col>
      <xdr:colOff>447675</xdr:colOff>
      <xdr:row>215</xdr:row>
      <xdr:rowOff>147637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18</xdr:col>
      <xdr:colOff>28575</xdr:colOff>
      <xdr:row>201</xdr:row>
      <xdr:rowOff>100012</xdr:rowOff>
    </xdr:from>
    <xdr:to>
      <xdr:col>25</xdr:col>
      <xdr:colOff>333375</xdr:colOff>
      <xdr:row>215</xdr:row>
      <xdr:rowOff>176212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314325</xdr:colOff>
      <xdr:row>218</xdr:row>
      <xdr:rowOff>33337</xdr:rowOff>
    </xdr:from>
    <xdr:to>
      <xdr:col>16</xdr:col>
      <xdr:colOff>9525</xdr:colOff>
      <xdr:row>232</xdr:row>
      <xdr:rowOff>109537</xdr:rowOff>
    </xdr:to>
    <xdr:graphicFrame macro="">
      <xdr:nvGraphicFramePr>
        <xdr:cNvPr id="30" name="2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504825</xdr:colOff>
      <xdr:row>239</xdr:row>
      <xdr:rowOff>166687</xdr:rowOff>
    </xdr:from>
    <xdr:to>
      <xdr:col>12</xdr:col>
      <xdr:colOff>304800</xdr:colOff>
      <xdr:row>254</xdr:row>
      <xdr:rowOff>52387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15</xdr:col>
      <xdr:colOff>142875</xdr:colOff>
      <xdr:row>234</xdr:row>
      <xdr:rowOff>147637</xdr:rowOff>
    </xdr:from>
    <xdr:to>
      <xdr:col>22</xdr:col>
      <xdr:colOff>447675</xdr:colOff>
      <xdr:row>249</xdr:row>
      <xdr:rowOff>33337</xdr:rowOff>
    </xdr:to>
    <xdr:graphicFrame macro="">
      <xdr:nvGraphicFramePr>
        <xdr:cNvPr id="32" name="3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176212</xdr:rowOff>
    </xdr:from>
    <xdr:to>
      <xdr:col>16</xdr:col>
      <xdr:colOff>419100</xdr:colOff>
      <xdr:row>15</xdr:row>
      <xdr:rowOff>138112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447675</xdr:colOff>
      <xdr:row>1</xdr:row>
      <xdr:rowOff>123825</xdr:rowOff>
    </xdr:from>
    <xdr:to>
      <xdr:col>25</xdr:col>
      <xdr:colOff>142875</xdr:colOff>
      <xdr:row>14</xdr:row>
      <xdr:rowOff>180974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323850</xdr:colOff>
      <xdr:row>16</xdr:row>
      <xdr:rowOff>138112</xdr:rowOff>
    </xdr:from>
    <xdr:to>
      <xdr:col>17</xdr:col>
      <xdr:colOff>19050</xdr:colOff>
      <xdr:row>29</xdr:row>
      <xdr:rowOff>176212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590550</xdr:colOff>
      <xdr:row>15</xdr:row>
      <xdr:rowOff>147637</xdr:rowOff>
    </xdr:from>
    <xdr:to>
      <xdr:col>25</xdr:col>
      <xdr:colOff>285750</xdr:colOff>
      <xdr:row>28</xdr:row>
      <xdr:rowOff>71437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361950</xdr:colOff>
      <xdr:row>30</xdr:row>
      <xdr:rowOff>100012</xdr:rowOff>
    </xdr:from>
    <xdr:to>
      <xdr:col>17</xdr:col>
      <xdr:colOff>57150</xdr:colOff>
      <xdr:row>43</xdr:row>
      <xdr:rowOff>138112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9525</xdr:colOff>
      <xdr:row>30</xdr:row>
      <xdr:rowOff>109537</xdr:rowOff>
    </xdr:from>
    <xdr:to>
      <xdr:col>25</xdr:col>
      <xdr:colOff>314325</xdr:colOff>
      <xdr:row>43</xdr:row>
      <xdr:rowOff>147637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390525</xdr:colOff>
      <xdr:row>44</xdr:row>
      <xdr:rowOff>100012</xdr:rowOff>
    </xdr:from>
    <xdr:to>
      <xdr:col>17</xdr:col>
      <xdr:colOff>85725</xdr:colOff>
      <xdr:row>58</xdr:row>
      <xdr:rowOff>138112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219075</xdr:colOff>
      <xdr:row>44</xdr:row>
      <xdr:rowOff>80962</xdr:rowOff>
    </xdr:from>
    <xdr:to>
      <xdr:col>25</xdr:col>
      <xdr:colOff>523875</xdr:colOff>
      <xdr:row>57</xdr:row>
      <xdr:rowOff>119062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447675</xdr:colOff>
      <xdr:row>59</xdr:row>
      <xdr:rowOff>204787</xdr:rowOff>
    </xdr:from>
    <xdr:to>
      <xdr:col>17</xdr:col>
      <xdr:colOff>142875</xdr:colOff>
      <xdr:row>73</xdr:row>
      <xdr:rowOff>147637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561975</xdr:colOff>
      <xdr:row>58</xdr:row>
      <xdr:rowOff>166687</xdr:rowOff>
    </xdr:from>
    <xdr:to>
      <xdr:col>25</xdr:col>
      <xdr:colOff>257175</xdr:colOff>
      <xdr:row>72</xdr:row>
      <xdr:rowOff>52387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581025</xdr:colOff>
      <xdr:row>75</xdr:row>
      <xdr:rowOff>100012</xdr:rowOff>
    </xdr:from>
    <xdr:to>
      <xdr:col>17</xdr:col>
      <xdr:colOff>276225</xdr:colOff>
      <xdr:row>89</xdr:row>
      <xdr:rowOff>176212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381000</xdr:colOff>
      <xdr:row>93</xdr:row>
      <xdr:rowOff>147637</xdr:rowOff>
    </xdr:from>
    <xdr:to>
      <xdr:col>17</xdr:col>
      <xdr:colOff>76200</xdr:colOff>
      <xdr:row>105</xdr:row>
      <xdr:rowOff>23812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295275</xdr:colOff>
      <xdr:row>107</xdr:row>
      <xdr:rowOff>71437</xdr:rowOff>
    </xdr:from>
    <xdr:to>
      <xdr:col>14</xdr:col>
      <xdr:colOff>600075</xdr:colOff>
      <xdr:row>121</xdr:row>
      <xdr:rowOff>147637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4" workbookViewId="0">
      <selection activeCell="M25" sqref="M25"/>
    </sheetView>
  </sheetViews>
  <sheetFormatPr baseColWidth="10" defaultColWidth="9.140625" defaultRowHeight="15" x14ac:dyDescent="0.25"/>
  <cols>
    <col min="1" max="5" width="9.140625" style="44"/>
    <col min="6" max="6" width="10.85546875" style="44" customWidth="1"/>
    <col min="7" max="7" width="9.140625" style="44"/>
    <col min="8" max="8" width="8" style="44" customWidth="1"/>
    <col min="9" max="9" width="9.140625" style="44" customWidth="1"/>
    <col min="10" max="10" width="8" style="44" customWidth="1"/>
    <col min="11" max="11" width="9.140625" style="44" customWidth="1"/>
    <col min="12" max="16384" width="9.140625" style="44"/>
  </cols>
  <sheetData>
    <row r="1" spans="1:12" ht="11.25" customHeight="1" x14ac:dyDescent="0.25"/>
    <row r="3" spans="1:12" ht="7.5" customHeight="1" x14ac:dyDescent="0.25"/>
    <row r="4" spans="1:12" ht="15" customHeight="1" x14ac:dyDescent="0.25">
      <c r="A4" s="158" t="s">
        <v>72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</row>
    <row r="5" spans="1:12" ht="15.75" x14ac:dyDescent="0.25">
      <c r="A5" s="29" t="s">
        <v>48</v>
      </c>
      <c r="B5" s="37"/>
      <c r="C5" s="37"/>
      <c r="D5" s="39"/>
      <c r="E5" s="39"/>
      <c r="F5" s="39"/>
      <c r="G5" s="40"/>
      <c r="H5" s="40"/>
    </row>
    <row r="6" spans="1:12" ht="11.25" hidden="1" customHeight="1" x14ac:dyDescent="0.25"/>
    <row r="7" spans="1:12" ht="15.75" x14ac:dyDescent="0.25">
      <c r="A7" s="38" t="s">
        <v>50</v>
      </c>
      <c r="B7" s="38"/>
    </row>
    <row r="8" spans="1:12" ht="16.5" thickBot="1" x14ac:dyDescent="0.3">
      <c r="A8" s="38" t="s">
        <v>49</v>
      </c>
      <c r="B8" s="38"/>
      <c r="C8" s="49"/>
      <c r="D8" s="49"/>
    </row>
    <row r="9" spans="1:12" ht="15.75" thickBot="1" x14ac:dyDescent="0.3"/>
    <row r="10" spans="1:12" ht="24.75" thickBot="1" x14ac:dyDescent="0.3">
      <c r="A10" s="159" t="s">
        <v>0</v>
      </c>
      <c r="B10" s="160"/>
      <c r="C10" s="160"/>
      <c r="D10" s="160"/>
      <c r="E10" s="160"/>
      <c r="F10" s="160"/>
      <c r="G10" s="33" t="s">
        <v>25</v>
      </c>
      <c r="H10" s="1" t="s">
        <v>1</v>
      </c>
      <c r="I10" s="1" t="s">
        <v>2</v>
      </c>
      <c r="J10" s="1" t="s">
        <v>3</v>
      </c>
      <c r="K10" s="1" t="s">
        <v>4</v>
      </c>
      <c r="L10" s="1" t="s">
        <v>5</v>
      </c>
    </row>
    <row r="11" spans="1:12" ht="28.5" customHeight="1" thickBot="1" x14ac:dyDescent="0.3">
      <c r="A11" s="161" t="s">
        <v>6</v>
      </c>
      <c r="B11" s="162"/>
      <c r="C11" s="162"/>
      <c r="D11" s="162"/>
      <c r="E11" s="162"/>
      <c r="F11" s="162"/>
      <c r="G11" s="2"/>
      <c r="H11" s="2"/>
      <c r="I11" s="2"/>
      <c r="J11" s="2"/>
      <c r="K11" s="2"/>
      <c r="L11" s="3"/>
    </row>
    <row r="12" spans="1:12" ht="27" customHeight="1" thickBot="1" x14ac:dyDescent="0.3">
      <c r="A12" s="4">
        <v>1</v>
      </c>
      <c r="B12" s="163" t="s">
        <v>7</v>
      </c>
      <c r="C12" s="164"/>
      <c r="D12" s="164"/>
      <c r="E12" s="164"/>
      <c r="F12" s="165"/>
      <c r="G12" s="7"/>
      <c r="H12" s="8"/>
      <c r="I12" s="30"/>
      <c r="J12" s="7"/>
      <c r="K12" s="7"/>
      <c r="L12" s="7"/>
    </row>
    <row r="13" spans="1:12" ht="27" customHeight="1" thickBot="1" x14ac:dyDescent="0.3">
      <c r="A13" s="4">
        <v>2</v>
      </c>
      <c r="B13" s="163" t="s">
        <v>8</v>
      </c>
      <c r="C13" s="164"/>
      <c r="D13" s="164"/>
      <c r="E13" s="164"/>
      <c r="F13" s="165"/>
      <c r="G13" s="9"/>
      <c r="H13" s="10"/>
      <c r="I13" s="31"/>
      <c r="J13" s="9"/>
      <c r="K13" s="9"/>
      <c r="L13" s="9"/>
    </row>
    <row r="14" spans="1:12" ht="27" customHeight="1" thickBot="1" x14ac:dyDescent="0.3">
      <c r="A14" s="11">
        <v>3</v>
      </c>
      <c r="B14" s="163" t="s">
        <v>9</v>
      </c>
      <c r="C14" s="164"/>
      <c r="D14" s="164"/>
      <c r="E14" s="164"/>
      <c r="F14" s="165"/>
      <c r="G14" s="12"/>
      <c r="H14" s="13"/>
      <c r="I14" s="31"/>
      <c r="J14" s="12"/>
      <c r="K14" s="12"/>
      <c r="L14" s="12"/>
    </row>
    <row r="15" spans="1:12" ht="28.5" customHeight="1" thickBot="1" x14ac:dyDescent="0.3">
      <c r="A15" s="161" t="s">
        <v>10</v>
      </c>
      <c r="B15" s="162"/>
      <c r="C15" s="162"/>
      <c r="D15" s="162"/>
      <c r="E15" s="162"/>
      <c r="F15" s="162"/>
      <c r="G15" s="14"/>
      <c r="H15" s="15"/>
      <c r="I15" s="14"/>
      <c r="J15" s="14"/>
      <c r="K15" s="14"/>
      <c r="L15" s="16"/>
    </row>
    <row r="16" spans="1:12" ht="20.25" customHeight="1" thickBot="1" x14ac:dyDescent="0.3">
      <c r="A16" s="4">
        <v>4</v>
      </c>
      <c r="B16" s="155" t="s">
        <v>11</v>
      </c>
      <c r="C16" s="156"/>
      <c r="D16" s="156"/>
      <c r="E16" s="156"/>
      <c r="F16" s="157"/>
      <c r="G16" s="9"/>
      <c r="H16" s="10"/>
      <c r="I16" s="31"/>
      <c r="J16" s="9"/>
      <c r="K16" s="9"/>
      <c r="L16" s="9"/>
    </row>
    <row r="17" spans="1:13" ht="20.25" customHeight="1" thickBot="1" x14ac:dyDescent="0.3">
      <c r="A17" s="4">
        <v>5</v>
      </c>
      <c r="B17" s="155" t="s">
        <v>12</v>
      </c>
      <c r="C17" s="156"/>
      <c r="D17" s="156"/>
      <c r="E17" s="156"/>
      <c r="F17" s="157"/>
      <c r="G17" s="9"/>
      <c r="H17" s="10"/>
      <c r="I17" s="32"/>
      <c r="J17" s="9"/>
      <c r="K17" s="9"/>
      <c r="L17" s="9"/>
    </row>
    <row r="18" spans="1:13" ht="20.25" customHeight="1" thickBot="1" x14ac:dyDescent="0.3">
      <c r="A18" s="4">
        <v>6</v>
      </c>
      <c r="B18" s="155" t="s">
        <v>47</v>
      </c>
      <c r="C18" s="156"/>
      <c r="D18" s="156"/>
      <c r="E18" s="156"/>
      <c r="F18" s="157"/>
      <c r="G18" s="9"/>
      <c r="H18" s="10"/>
      <c r="I18" s="32"/>
      <c r="J18" s="9"/>
      <c r="K18" s="9"/>
      <c r="L18" s="9"/>
    </row>
    <row r="19" spans="1:13" ht="20.25" customHeight="1" thickBot="1" x14ac:dyDescent="0.3">
      <c r="A19" s="4">
        <v>7</v>
      </c>
      <c r="B19" s="155" t="s">
        <v>26</v>
      </c>
      <c r="C19" s="156"/>
      <c r="D19" s="156"/>
      <c r="E19" s="156"/>
      <c r="F19" s="157"/>
      <c r="G19" s="9"/>
      <c r="H19" s="10"/>
      <c r="I19" s="32"/>
      <c r="J19" s="9"/>
      <c r="K19" s="9"/>
      <c r="L19" s="9"/>
    </row>
    <row r="20" spans="1:13" ht="20.25" customHeight="1" thickBot="1" x14ac:dyDescent="0.3">
      <c r="A20" s="4">
        <v>8</v>
      </c>
      <c r="B20" s="155" t="s">
        <v>13</v>
      </c>
      <c r="C20" s="156"/>
      <c r="D20" s="156"/>
      <c r="E20" s="156"/>
      <c r="F20" s="157"/>
      <c r="G20" s="9"/>
      <c r="H20" s="10"/>
      <c r="I20" s="32"/>
      <c r="J20" s="9"/>
      <c r="K20" s="9"/>
      <c r="L20" s="9"/>
    </row>
    <row r="21" spans="1:13" ht="20.25" customHeight="1" thickBot="1" x14ac:dyDescent="0.3">
      <c r="A21" s="4">
        <v>9</v>
      </c>
      <c r="B21" s="155" t="s">
        <v>14</v>
      </c>
      <c r="C21" s="156"/>
      <c r="D21" s="156"/>
      <c r="E21" s="156"/>
      <c r="F21" s="157"/>
      <c r="G21" s="9"/>
      <c r="H21" s="10"/>
      <c r="I21" s="32"/>
      <c r="J21" s="9"/>
      <c r="K21" s="9"/>
      <c r="L21" s="9"/>
    </row>
    <row r="22" spans="1:13" ht="20.25" customHeight="1" thickBot="1" x14ac:dyDescent="0.3">
      <c r="A22" s="4">
        <v>10</v>
      </c>
      <c r="B22" s="155" t="s">
        <v>15</v>
      </c>
      <c r="C22" s="156"/>
      <c r="D22" s="156"/>
      <c r="E22" s="156"/>
      <c r="F22" s="157"/>
      <c r="G22" s="9"/>
      <c r="H22" s="10"/>
      <c r="I22" s="32"/>
      <c r="J22" s="9"/>
      <c r="K22" s="9"/>
      <c r="L22" s="9"/>
    </row>
    <row r="23" spans="1:13" ht="27.75" customHeight="1" thickBot="1" x14ac:dyDescent="0.3">
      <c r="A23" s="4">
        <v>11</v>
      </c>
      <c r="B23" s="169" t="s">
        <v>27</v>
      </c>
      <c r="C23" s="170"/>
      <c r="D23" s="170"/>
      <c r="E23" s="170"/>
      <c r="F23" s="171"/>
      <c r="G23" s="9"/>
      <c r="H23" s="10"/>
      <c r="I23" s="32"/>
      <c r="J23" s="9"/>
      <c r="K23" s="9"/>
      <c r="L23" s="9"/>
    </row>
    <row r="24" spans="1:13" ht="15.75" customHeight="1" thickBot="1" x14ac:dyDescent="0.3">
      <c r="A24" s="172" t="s">
        <v>29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ht="15.75" x14ac:dyDescent="0.25">
      <c r="A25" s="175"/>
      <c r="B25" s="176"/>
      <c r="C25" s="177" t="s">
        <v>16</v>
      </c>
      <c r="D25" s="177"/>
      <c r="E25" s="177"/>
      <c r="F25" s="177"/>
      <c r="G25" s="177"/>
      <c r="H25" s="177"/>
      <c r="I25" s="177"/>
      <c r="J25" s="177"/>
      <c r="K25" s="177"/>
      <c r="L25" s="178"/>
      <c r="M25" s="36"/>
    </row>
    <row r="26" spans="1:13" ht="24.75" customHeight="1" thickBot="1" x14ac:dyDescent="0.3">
      <c r="A26" s="179" t="s">
        <v>17</v>
      </c>
      <c r="B26" s="180"/>
      <c r="C26" s="180"/>
      <c r="D26" s="48"/>
      <c r="E26" s="48"/>
      <c r="F26" s="48"/>
      <c r="G26" s="21"/>
      <c r="H26" s="10"/>
      <c r="I26" s="21"/>
      <c r="J26" s="21"/>
      <c r="K26" s="21"/>
      <c r="L26" s="9"/>
    </row>
    <row r="27" spans="1:13" ht="28.5" customHeight="1" thickBot="1" x14ac:dyDescent="0.3">
      <c r="A27" s="172" t="s">
        <v>28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81"/>
    </row>
    <row r="28" spans="1:13" x14ac:dyDescent="0.25">
      <c r="A28" s="22"/>
      <c r="B28" s="182"/>
      <c r="C28" s="182"/>
      <c r="D28" s="18"/>
      <c r="E28" s="18"/>
      <c r="F28" s="18"/>
      <c r="G28" s="18"/>
      <c r="H28" s="6"/>
      <c r="I28" s="18"/>
      <c r="J28" s="18"/>
      <c r="K28" s="18"/>
      <c r="L28" s="23"/>
    </row>
    <row r="29" spans="1:13" x14ac:dyDescent="0.25">
      <c r="A29" s="22"/>
      <c r="B29" s="183"/>
      <c r="C29" s="183"/>
      <c r="H29" s="20"/>
      <c r="K29" s="17"/>
      <c r="L29" s="23"/>
    </row>
    <row r="30" spans="1:13" ht="15.75" thickBot="1" x14ac:dyDescent="0.3">
      <c r="A30" s="22"/>
      <c r="B30" s="184"/>
      <c r="C30" s="184"/>
      <c r="H30" s="20"/>
      <c r="K30" s="17"/>
      <c r="L30" s="23"/>
    </row>
    <row r="31" spans="1:13" ht="25.5" customHeight="1" thickBot="1" x14ac:dyDescent="0.3">
      <c r="A31" s="166" t="s">
        <v>18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8"/>
    </row>
    <row r="32" spans="1:13" x14ac:dyDescent="0.25">
      <c r="A32" s="22"/>
      <c r="B32" s="182"/>
      <c r="C32" s="182"/>
      <c r="D32" s="18"/>
      <c r="E32" s="18"/>
      <c r="F32" s="18"/>
      <c r="G32" s="18"/>
      <c r="H32" s="6"/>
      <c r="I32" s="18"/>
      <c r="J32" s="18"/>
      <c r="K32" s="18"/>
      <c r="L32" s="23"/>
    </row>
    <row r="33" spans="1:13" x14ac:dyDescent="0.25">
      <c r="A33" s="22"/>
      <c r="B33" s="183"/>
      <c r="C33" s="183"/>
      <c r="H33" s="20"/>
      <c r="K33" s="17"/>
      <c r="L33" s="23"/>
    </row>
    <row r="34" spans="1:13" ht="29.25" customHeight="1" thickBot="1" x14ac:dyDescent="0.3">
      <c r="A34" s="24"/>
      <c r="B34" s="187"/>
      <c r="C34" s="187"/>
      <c r="D34" s="45"/>
      <c r="E34" s="45"/>
      <c r="F34" s="45"/>
      <c r="G34" s="45"/>
      <c r="H34" s="25"/>
      <c r="I34" s="45"/>
      <c r="J34" s="45"/>
      <c r="K34" s="19"/>
      <c r="L34" s="26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3" ht="21" customHeight="1" thickBot="1" x14ac:dyDescent="0.3">
      <c r="A36" s="188" t="s">
        <v>19</v>
      </c>
      <c r="B36" s="188"/>
      <c r="C36" s="188"/>
    </row>
    <row r="37" spans="1:13" ht="15.75" thickBot="1" x14ac:dyDescent="0.3">
      <c r="A37" s="46" t="s">
        <v>30</v>
      </c>
      <c r="B37" s="27"/>
      <c r="C37" s="43" t="s">
        <v>31</v>
      </c>
      <c r="D37" s="28"/>
      <c r="E37" s="43" t="s">
        <v>32</v>
      </c>
      <c r="F37" s="42"/>
      <c r="G37" s="43"/>
      <c r="H37" s="42"/>
      <c r="I37" s="185"/>
      <c r="J37" s="186"/>
      <c r="K37" s="186"/>
    </row>
    <row r="38" spans="1:13" ht="15.75" thickBot="1" x14ac:dyDescent="0.3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5.75" thickBot="1" x14ac:dyDescent="0.3">
      <c r="A39" s="46" t="s">
        <v>33</v>
      </c>
      <c r="B39" s="27"/>
      <c r="C39" s="43" t="s">
        <v>34</v>
      </c>
      <c r="D39" s="28"/>
      <c r="E39" s="43" t="s">
        <v>35</v>
      </c>
      <c r="F39" s="28"/>
      <c r="G39" s="43" t="s">
        <v>36</v>
      </c>
      <c r="H39" s="28"/>
      <c r="I39" s="47" t="s">
        <v>37</v>
      </c>
      <c r="J39" s="28"/>
      <c r="K39" s="47" t="s">
        <v>38</v>
      </c>
    </row>
    <row r="40" spans="1:13" ht="15.75" thickBot="1" x14ac:dyDescent="0.3"/>
    <row r="41" spans="1:13" ht="15.75" thickBot="1" x14ac:dyDescent="0.3">
      <c r="A41" s="46" t="s">
        <v>20</v>
      </c>
      <c r="B41" s="27"/>
      <c r="C41" s="43" t="s">
        <v>21</v>
      </c>
      <c r="D41" s="28"/>
      <c r="E41" s="43" t="s">
        <v>22</v>
      </c>
      <c r="F41" s="28"/>
      <c r="G41" s="43" t="s">
        <v>23</v>
      </c>
      <c r="H41" s="28"/>
      <c r="I41" s="189" t="s">
        <v>24</v>
      </c>
      <c r="J41" s="186"/>
      <c r="K41" s="186"/>
    </row>
    <row r="42" spans="1:13" ht="16.5" thickBot="1" x14ac:dyDescent="0.3">
      <c r="A42" s="50"/>
    </row>
    <row r="43" spans="1:13" ht="15.75" thickBot="1" x14ac:dyDescent="0.3">
      <c r="A43" s="46" t="s">
        <v>39</v>
      </c>
      <c r="B43" s="27"/>
      <c r="C43" s="43" t="s">
        <v>40</v>
      </c>
      <c r="D43" s="28"/>
      <c r="E43" s="43" t="s">
        <v>41</v>
      </c>
      <c r="F43" s="28"/>
      <c r="G43" s="43" t="s">
        <v>42</v>
      </c>
      <c r="H43" s="42"/>
      <c r="I43" s="185"/>
      <c r="J43" s="186"/>
      <c r="K43" s="186"/>
    </row>
    <row r="45" spans="1:13" ht="36.75" customHeight="1" x14ac:dyDescent="0.25">
      <c r="A45" s="34" t="s">
        <v>43</v>
      </c>
      <c r="E45" s="34" t="s">
        <v>44</v>
      </c>
      <c r="F45" s="34" t="s">
        <v>43</v>
      </c>
    </row>
    <row r="46" spans="1:13" ht="15.75" x14ac:dyDescent="0.25">
      <c r="A46" s="34" t="s">
        <v>45</v>
      </c>
      <c r="F46" s="34" t="s">
        <v>46</v>
      </c>
    </row>
    <row r="47" spans="1:13" ht="15.75" x14ac:dyDescent="0.25">
      <c r="A47" s="35"/>
    </row>
    <row r="48" spans="1:13" ht="15.75" x14ac:dyDescent="0.25">
      <c r="A48" s="35"/>
    </row>
    <row r="50" spans="12:12" x14ac:dyDescent="0.25">
      <c r="L50" s="41"/>
    </row>
  </sheetData>
  <mergeCells count="31">
    <mergeCell ref="I43:K43"/>
    <mergeCell ref="B32:C32"/>
    <mergeCell ref="B33:C33"/>
    <mergeCell ref="B34:C34"/>
    <mergeCell ref="A36:C36"/>
    <mergeCell ref="I37:K37"/>
    <mergeCell ref="I41:K41"/>
    <mergeCell ref="A31:L31"/>
    <mergeCell ref="B21:F21"/>
    <mergeCell ref="B22:F22"/>
    <mergeCell ref="B23:F23"/>
    <mergeCell ref="A24:L24"/>
    <mergeCell ref="A25:B25"/>
    <mergeCell ref="C25:L25"/>
    <mergeCell ref="A26:C26"/>
    <mergeCell ref="A27:L27"/>
    <mergeCell ref="B28:C28"/>
    <mergeCell ref="B29:C29"/>
    <mergeCell ref="B30:C30"/>
    <mergeCell ref="B20:F20"/>
    <mergeCell ref="A4:L4"/>
    <mergeCell ref="A10:F10"/>
    <mergeCell ref="A11:F11"/>
    <mergeCell ref="B12:F12"/>
    <mergeCell ref="B13:F13"/>
    <mergeCell ref="B14:F14"/>
    <mergeCell ref="A15:F15"/>
    <mergeCell ref="B16:F16"/>
    <mergeCell ref="B17:F17"/>
    <mergeCell ref="B18:F18"/>
    <mergeCell ref="B19:F19"/>
  </mergeCells>
  <pageMargins left="0.7" right="0.7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tabSelected="1" zoomScaleNormal="100" workbookViewId="0">
      <selection activeCell="I101" sqref="I101:N101"/>
    </sheetView>
  </sheetViews>
  <sheetFormatPr baseColWidth="10" defaultColWidth="9.140625" defaultRowHeight="15" x14ac:dyDescent="0.25"/>
  <cols>
    <col min="1" max="1" width="26.85546875" customWidth="1"/>
    <col min="3" max="3" width="7.42578125" customWidth="1"/>
    <col min="4" max="4" width="7.28515625" customWidth="1"/>
    <col min="5" max="5" width="8" customWidth="1"/>
    <col min="6" max="6" width="8.28515625" customWidth="1"/>
    <col min="7" max="7" width="7.5703125" customWidth="1"/>
    <col min="8" max="8" width="11" style="51" customWidth="1"/>
    <col min="9" max="9" width="8.140625" customWidth="1"/>
    <col min="10" max="10" width="10.140625" customWidth="1"/>
    <col min="11" max="11" width="7.7109375" customWidth="1"/>
    <col min="12" max="12" width="11.28515625" customWidth="1"/>
    <col min="13" max="13" width="7.7109375" customWidth="1"/>
    <col min="14" max="14" width="8.42578125" customWidth="1"/>
  </cols>
  <sheetData>
    <row r="1" spans="1:19" s="51" customFormat="1" x14ac:dyDescent="0.25"/>
    <row r="3" spans="1:19" s="51" customFormat="1" x14ac:dyDescent="0.25"/>
    <row r="4" spans="1:19" ht="15.75" x14ac:dyDescent="0.25">
      <c r="A4" s="158" t="s">
        <v>85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9" ht="15.75" customHeight="1" x14ac:dyDescent="0.25">
      <c r="A5" s="192" t="s">
        <v>84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9" ht="56.25" customHeight="1" x14ac:dyDescent="0.25">
      <c r="A6" s="85" t="s">
        <v>67</v>
      </c>
      <c r="B6" s="58" t="s">
        <v>25</v>
      </c>
      <c r="C6" s="58" t="s">
        <v>1</v>
      </c>
      <c r="D6" s="58" t="s">
        <v>2</v>
      </c>
      <c r="E6" s="58" t="s">
        <v>3</v>
      </c>
      <c r="F6" s="58" t="s">
        <v>4</v>
      </c>
      <c r="G6" s="58" t="s">
        <v>5</v>
      </c>
      <c r="H6" s="58" t="s">
        <v>56</v>
      </c>
      <c r="I6" s="58" t="s">
        <v>25</v>
      </c>
      <c r="J6" s="58" t="s">
        <v>1</v>
      </c>
      <c r="K6" s="58" t="s">
        <v>2</v>
      </c>
      <c r="L6" s="58" t="s">
        <v>3</v>
      </c>
      <c r="M6" s="58" t="s">
        <v>4</v>
      </c>
      <c r="N6" s="58" t="s">
        <v>5</v>
      </c>
    </row>
    <row r="7" spans="1:19" x14ac:dyDescent="0.25">
      <c r="A7" s="63" t="s">
        <v>52</v>
      </c>
      <c r="B7" s="119">
        <v>24</v>
      </c>
      <c r="C7" s="119">
        <v>43</v>
      </c>
      <c r="D7" s="119">
        <v>16</v>
      </c>
      <c r="E7" s="119">
        <v>2</v>
      </c>
      <c r="F7" s="119">
        <v>1</v>
      </c>
      <c r="G7" s="119">
        <v>1</v>
      </c>
      <c r="H7" s="64">
        <f>SUM(B7:G7)</f>
        <v>87</v>
      </c>
      <c r="I7" s="78">
        <f>+B7/H7</f>
        <v>0.27586206896551724</v>
      </c>
      <c r="J7" s="79">
        <f>+C7/H7</f>
        <v>0.4942528735632184</v>
      </c>
      <c r="K7" s="79">
        <f>+D7/H7</f>
        <v>0.18390804597701149</v>
      </c>
      <c r="L7" s="79">
        <f>+E7/H7</f>
        <v>2.2988505747126436E-2</v>
      </c>
      <c r="M7" s="79">
        <f>+F7/H7</f>
        <v>1.1494252873563218E-2</v>
      </c>
      <c r="N7" s="79">
        <f>+G7/H7</f>
        <v>1.1494252873563218E-2</v>
      </c>
      <c r="O7" s="104">
        <f>SUM(I7:N7)</f>
        <v>1</v>
      </c>
      <c r="R7" s="104"/>
      <c r="S7" s="104"/>
    </row>
    <row r="8" spans="1:19" x14ac:dyDescent="0.25">
      <c r="A8" s="55" t="s">
        <v>53</v>
      </c>
      <c r="B8" s="119">
        <v>45</v>
      </c>
      <c r="C8" s="119">
        <v>23</v>
      </c>
      <c r="D8" s="119">
        <v>3</v>
      </c>
      <c r="E8" s="119">
        <v>4</v>
      </c>
      <c r="F8" s="119">
        <v>0</v>
      </c>
      <c r="G8" s="119">
        <v>0</v>
      </c>
      <c r="H8" s="57">
        <f>SUM(B8:G8)</f>
        <v>75</v>
      </c>
      <c r="I8" s="78">
        <f>+B8/H8</f>
        <v>0.6</v>
      </c>
      <c r="J8" s="81">
        <f>+C8/H8</f>
        <v>0.30666666666666664</v>
      </c>
      <c r="K8" s="81">
        <f>+D8/H8</f>
        <v>0.04</v>
      </c>
      <c r="L8" s="81">
        <f>+E8/H8</f>
        <v>5.3333333333333337E-2</v>
      </c>
      <c r="M8" s="81">
        <f>+F8/H8</f>
        <v>0</v>
      </c>
      <c r="N8" s="81">
        <f>+G8/H8</f>
        <v>0</v>
      </c>
      <c r="O8" s="104">
        <f>SUM(I8:N8)</f>
        <v>1</v>
      </c>
      <c r="R8" s="104"/>
      <c r="S8" s="104"/>
    </row>
    <row r="9" spans="1:19" x14ac:dyDescent="0.25">
      <c r="A9" s="56" t="s">
        <v>22</v>
      </c>
      <c r="B9" s="119">
        <v>15</v>
      </c>
      <c r="C9" s="119">
        <v>30</v>
      </c>
      <c r="D9" s="119">
        <v>24</v>
      </c>
      <c r="E9" s="119">
        <v>5</v>
      </c>
      <c r="F9" s="119">
        <v>0</v>
      </c>
      <c r="G9" s="119">
        <v>1</v>
      </c>
      <c r="H9" s="57">
        <f>SUM(B9:G9)</f>
        <v>75</v>
      </c>
      <c r="I9" s="78">
        <f>+B9/H9</f>
        <v>0.2</v>
      </c>
      <c r="J9" s="81">
        <f>+C9/H9</f>
        <v>0.4</v>
      </c>
      <c r="K9" s="81">
        <f>+D9/H9</f>
        <v>0.32</v>
      </c>
      <c r="L9" s="81">
        <f>+E9/H9</f>
        <v>6.6666666666666666E-2</v>
      </c>
      <c r="M9" s="81">
        <f>+F9/H9</f>
        <v>0</v>
      </c>
      <c r="N9" s="81">
        <f>+G9/H9</f>
        <v>1.3333333333333334E-2</v>
      </c>
      <c r="O9" s="104">
        <f>SUM(I9:N9)</f>
        <v>1.0000000000000002</v>
      </c>
      <c r="R9" s="104"/>
      <c r="S9" s="104"/>
    </row>
    <row r="10" spans="1:19" x14ac:dyDescent="0.25">
      <c r="A10" s="56" t="s">
        <v>54</v>
      </c>
      <c r="B10" s="119">
        <v>36</v>
      </c>
      <c r="C10" s="119">
        <v>28</v>
      </c>
      <c r="D10" s="119">
        <v>38</v>
      </c>
      <c r="E10" s="119">
        <v>8</v>
      </c>
      <c r="F10" s="119">
        <v>1</v>
      </c>
      <c r="G10" s="119">
        <v>0</v>
      </c>
      <c r="H10" s="57">
        <f>SUM(B10:G10)</f>
        <v>111</v>
      </c>
      <c r="I10" s="78">
        <f>+B10/H10</f>
        <v>0.32432432432432434</v>
      </c>
      <c r="J10" s="78">
        <f>+C10/H10</f>
        <v>0.25225225225225223</v>
      </c>
      <c r="K10" s="78">
        <f>+D10/H10</f>
        <v>0.34234234234234234</v>
      </c>
      <c r="L10" s="78">
        <f>+E10/H10</f>
        <v>7.2072072072072071E-2</v>
      </c>
      <c r="M10" s="78">
        <f>+F10/H10</f>
        <v>9.0090090090090089E-3</v>
      </c>
      <c r="N10" s="78">
        <f>+G10/H10</f>
        <v>0</v>
      </c>
      <c r="O10" s="104">
        <f>SUM(I10:N10)</f>
        <v>1</v>
      </c>
      <c r="R10" s="104"/>
      <c r="S10" s="104"/>
    </row>
    <row r="11" spans="1:19" x14ac:dyDescent="0.25">
      <c r="A11" s="67" t="s">
        <v>55</v>
      </c>
      <c r="B11" s="59">
        <f t="shared" ref="B11:H11" si="0">SUM(B7:B10)</f>
        <v>120</v>
      </c>
      <c r="C11" s="59">
        <f t="shared" si="0"/>
        <v>124</v>
      </c>
      <c r="D11" s="59">
        <f t="shared" si="0"/>
        <v>81</v>
      </c>
      <c r="E11" s="59">
        <f t="shared" si="0"/>
        <v>19</v>
      </c>
      <c r="F11" s="59">
        <f t="shared" si="0"/>
        <v>2</v>
      </c>
      <c r="G11" s="60">
        <f t="shared" si="0"/>
        <v>2</v>
      </c>
      <c r="H11" s="57">
        <f t="shared" si="0"/>
        <v>348</v>
      </c>
      <c r="I11" s="76">
        <f>+B11/H11</f>
        <v>0.34482758620689657</v>
      </c>
      <c r="J11" s="77">
        <f>+C11/H11</f>
        <v>0.35632183908045978</v>
      </c>
      <c r="K11" s="77">
        <f>+D11/H11</f>
        <v>0.23275862068965517</v>
      </c>
      <c r="L11" s="77">
        <f>+E11/H11</f>
        <v>5.459770114942529E-2</v>
      </c>
      <c r="M11" s="77">
        <f>+F11/H11</f>
        <v>5.7471264367816091E-3</v>
      </c>
      <c r="N11" s="77">
        <f>+G11/H11</f>
        <v>5.7471264367816091E-3</v>
      </c>
      <c r="O11" s="104">
        <f>SUM(I11:N11)</f>
        <v>1</v>
      </c>
      <c r="R11" s="104"/>
      <c r="S11" s="104"/>
    </row>
    <row r="13" spans="1:19" ht="56.25" customHeight="1" x14ac:dyDescent="0.25">
      <c r="A13" s="85" t="s">
        <v>57</v>
      </c>
      <c r="B13" s="58" t="s">
        <v>25</v>
      </c>
      <c r="C13" s="58" t="s">
        <v>1</v>
      </c>
      <c r="D13" s="58" t="s">
        <v>2</v>
      </c>
      <c r="E13" s="58" t="s">
        <v>3</v>
      </c>
      <c r="F13" s="58" t="s">
        <v>4</v>
      </c>
      <c r="G13" s="58" t="s">
        <v>5</v>
      </c>
      <c r="H13" s="58" t="s">
        <v>56</v>
      </c>
      <c r="I13" s="58" t="s">
        <v>25</v>
      </c>
      <c r="J13" s="58" t="s">
        <v>1</v>
      </c>
      <c r="K13" s="58" t="s">
        <v>2</v>
      </c>
      <c r="L13" s="58" t="s">
        <v>3</v>
      </c>
      <c r="M13" s="58" t="s">
        <v>4</v>
      </c>
      <c r="N13" s="58" t="s">
        <v>5</v>
      </c>
    </row>
    <row r="14" spans="1:19" x14ac:dyDescent="0.25">
      <c r="A14" s="55" t="s">
        <v>52</v>
      </c>
      <c r="B14" s="119">
        <v>20</v>
      </c>
      <c r="C14" s="119">
        <v>43</v>
      </c>
      <c r="D14" s="119">
        <v>18</v>
      </c>
      <c r="E14" s="119">
        <v>6</v>
      </c>
      <c r="F14" s="119">
        <v>0</v>
      </c>
      <c r="G14" s="119">
        <v>0</v>
      </c>
      <c r="H14" s="66">
        <f>SUM(B14:G14)</f>
        <v>87</v>
      </c>
      <c r="I14" s="99">
        <f>+B14/H14</f>
        <v>0.22988505747126436</v>
      </c>
      <c r="J14" s="99">
        <f>+C14/H14</f>
        <v>0.4942528735632184</v>
      </c>
      <c r="K14" s="99">
        <f>+D14/H14</f>
        <v>0.20689655172413793</v>
      </c>
      <c r="L14" s="99">
        <f>+E14/H14</f>
        <v>6.8965517241379309E-2</v>
      </c>
      <c r="M14" s="99">
        <f>+F14/H14</f>
        <v>0</v>
      </c>
      <c r="N14" s="99">
        <f>+G14/H14</f>
        <v>0</v>
      </c>
      <c r="O14" s="104">
        <f>SUM(I14:N14)</f>
        <v>1</v>
      </c>
    </row>
    <row r="15" spans="1:19" x14ac:dyDescent="0.25">
      <c r="A15" s="55" t="s">
        <v>53</v>
      </c>
      <c r="B15" s="119">
        <v>38</v>
      </c>
      <c r="C15" s="119">
        <v>30</v>
      </c>
      <c r="D15" s="119">
        <v>5</v>
      </c>
      <c r="E15" s="119">
        <v>2</v>
      </c>
      <c r="F15" s="119">
        <v>0</v>
      </c>
      <c r="G15" s="119">
        <v>0</v>
      </c>
      <c r="H15" s="66">
        <f>SUM(B15:G15)</f>
        <v>75</v>
      </c>
      <c r="I15" s="99">
        <f>+B15/H15</f>
        <v>0.50666666666666671</v>
      </c>
      <c r="J15" s="71">
        <f>+C15/H15</f>
        <v>0.4</v>
      </c>
      <c r="K15" s="99">
        <f>+D15/H15</f>
        <v>6.6666666666666666E-2</v>
      </c>
      <c r="L15" s="99">
        <f>+E15/H15</f>
        <v>2.6666666666666668E-2</v>
      </c>
      <c r="M15" s="99">
        <f>+F15/H15</f>
        <v>0</v>
      </c>
      <c r="N15" s="99">
        <f>+G15/H15</f>
        <v>0</v>
      </c>
      <c r="O15" s="104">
        <f>SUM(I15:N15)</f>
        <v>1</v>
      </c>
    </row>
    <row r="16" spans="1:19" x14ac:dyDescent="0.25">
      <c r="A16" s="56" t="s">
        <v>22</v>
      </c>
      <c r="B16" s="119">
        <v>12</v>
      </c>
      <c r="C16" s="119">
        <v>32</v>
      </c>
      <c r="D16" s="119">
        <v>23</v>
      </c>
      <c r="E16" s="119">
        <v>8</v>
      </c>
      <c r="F16" s="119">
        <v>0</v>
      </c>
      <c r="G16" s="119">
        <v>0</v>
      </c>
      <c r="H16" s="66">
        <f>SUM(B23:G23)</f>
        <v>75</v>
      </c>
      <c r="I16" s="99">
        <f>+B23/H16</f>
        <v>0.18666666666666668</v>
      </c>
      <c r="J16" s="71">
        <f>+C23/H16</f>
        <v>0.42666666666666669</v>
      </c>
      <c r="K16" s="99">
        <f>+D23/H16</f>
        <v>0.33333333333333331</v>
      </c>
      <c r="L16" s="99">
        <f>+E23/H16</f>
        <v>0.04</v>
      </c>
      <c r="M16" s="99">
        <f>+F23/H16</f>
        <v>1.3333333333333334E-2</v>
      </c>
      <c r="N16" s="99">
        <f>+G23/H16</f>
        <v>0</v>
      </c>
      <c r="O16" s="104">
        <f>SUM(I16:N16)</f>
        <v>1.0000000000000002</v>
      </c>
    </row>
    <row r="17" spans="1:15" x14ac:dyDescent="0.25">
      <c r="A17" s="56" t="s">
        <v>54</v>
      </c>
      <c r="B17" s="119">
        <v>24</v>
      </c>
      <c r="C17" s="119">
        <v>36</v>
      </c>
      <c r="D17" s="119">
        <v>37</v>
      </c>
      <c r="E17" s="119">
        <v>13</v>
      </c>
      <c r="F17" s="119">
        <v>1</v>
      </c>
      <c r="G17" s="119">
        <v>0</v>
      </c>
      <c r="H17" s="66">
        <f>SUM(B17:G17)</f>
        <v>111</v>
      </c>
      <c r="I17" s="99">
        <f>+B17/H17</f>
        <v>0.21621621621621623</v>
      </c>
      <c r="J17" s="99">
        <f>+C17/H17</f>
        <v>0.32432432432432434</v>
      </c>
      <c r="K17" s="99">
        <f>+D17/H17</f>
        <v>0.33333333333333331</v>
      </c>
      <c r="L17" s="99">
        <f>+E17/H17</f>
        <v>0.11711711711711711</v>
      </c>
      <c r="M17" s="99">
        <f>+F17/H17</f>
        <v>9.0090090090090089E-3</v>
      </c>
      <c r="N17" s="99">
        <f>+G17/H17</f>
        <v>0</v>
      </c>
      <c r="O17" s="104">
        <f>SUM(I17:N17)</f>
        <v>1</v>
      </c>
    </row>
    <row r="18" spans="1:15" x14ac:dyDescent="0.25">
      <c r="A18" s="67" t="s">
        <v>55</v>
      </c>
      <c r="B18" s="130">
        <f t="shared" ref="B18:G18" si="1">SUM(B14:B17)</f>
        <v>94</v>
      </c>
      <c r="C18" s="130">
        <f t="shared" si="1"/>
        <v>141</v>
      </c>
      <c r="D18" s="130">
        <f t="shared" si="1"/>
        <v>83</v>
      </c>
      <c r="E18" s="130">
        <f t="shared" si="1"/>
        <v>29</v>
      </c>
      <c r="F18" s="130">
        <f t="shared" si="1"/>
        <v>1</v>
      </c>
      <c r="G18" s="57">
        <f t="shared" si="1"/>
        <v>0</v>
      </c>
      <c r="H18" s="57">
        <f>SUM(B18:G18)</f>
        <v>348</v>
      </c>
      <c r="I18" s="62">
        <f>+B18/H18</f>
        <v>0.27011494252873564</v>
      </c>
      <c r="J18" s="62">
        <f>+C18/H18</f>
        <v>0.40517241379310343</v>
      </c>
      <c r="K18" s="62">
        <f>+D18/H18</f>
        <v>0.23850574712643677</v>
      </c>
      <c r="L18" s="62">
        <f>+E18/H18</f>
        <v>8.3333333333333329E-2</v>
      </c>
      <c r="M18" s="62">
        <f>+F18/H18</f>
        <v>2.8735632183908046E-3</v>
      </c>
      <c r="N18" s="62">
        <f>+G18/H18</f>
        <v>0</v>
      </c>
      <c r="O18" s="104">
        <f>SUM(I18:N18)</f>
        <v>1</v>
      </c>
    </row>
    <row r="19" spans="1:15" x14ac:dyDescent="0.25">
      <c r="H19" s="90"/>
    </row>
    <row r="20" spans="1:15" ht="25.5" x14ac:dyDescent="0.25">
      <c r="A20" s="85" t="s">
        <v>58</v>
      </c>
      <c r="B20" s="58" t="s">
        <v>25</v>
      </c>
      <c r="C20" s="58" t="s">
        <v>1</v>
      </c>
      <c r="D20" s="58" t="s">
        <v>2</v>
      </c>
      <c r="E20" s="58" t="s">
        <v>3</v>
      </c>
      <c r="F20" s="58" t="s">
        <v>4</v>
      </c>
      <c r="G20" s="58" t="s">
        <v>5</v>
      </c>
      <c r="H20" s="58" t="s">
        <v>56</v>
      </c>
      <c r="I20" s="58" t="s">
        <v>25</v>
      </c>
      <c r="J20" s="58" t="s">
        <v>1</v>
      </c>
      <c r="K20" s="58" t="s">
        <v>2</v>
      </c>
      <c r="L20" s="58" t="s">
        <v>3</v>
      </c>
      <c r="M20" s="58" t="s">
        <v>4</v>
      </c>
      <c r="N20" s="58" t="s">
        <v>5</v>
      </c>
    </row>
    <row r="21" spans="1:15" x14ac:dyDescent="0.25">
      <c r="A21" s="55" t="s">
        <v>52</v>
      </c>
      <c r="B21" s="119">
        <v>27</v>
      </c>
      <c r="C21" s="119">
        <v>37</v>
      </c>
      <c r="D21" s="119">
        <v>15</v>
      </c>
      <c r="E21" s="119">
        <v>8</v>
      </c>
      <c r="F21" s="119">
        <v>0</v>
      </c>
      <c r="G21" s="119">
        <v>0</v>
      </c>
      <c r="H21" s="66">
        <f>SUM(B21:G21)</f>
        <v>87</v>
      </c>
      <c r="I21" s="99">
        <f>+B21/H21</f>
        <v>0.31034482758620691</v>
      </c>
      <c r="J21" s="99">
        <f>+C21/H21</f>
        <v>0.42528735632183906</v>
      </c>
      <c r="K21" s="99">
        <f>+D21/H21</f>
        <v>0.17241379310344829</v>
      </c>
      <c r="L21" s="99">
        <f>+E21/H21</f>
        <v>9.1954022988505746E-2</v>
      </c>
      <c r="M21" s="99">
        <f>+F21/H21</f>
        <v>0</v>
      </c>
      <c r="N21" s="99">
        <f>+G21/H21</f>
        <v>0</v>
      </c>
      <c r="O21" s="104">
        <f>SUM(I21:N21)</f>
        <v>1</v>
      </c>
    </row>
    <row r="22" spans="1:15" x14ac:dyDescent="0.25">
      <c r="A22" s="55" t="s">
        <v>53</v>
      </c>
      <c r="B22" s="119">
        <v>38</v>
      </c>
      <c r="C22" s="119">
        <v>32</v>
      </c>
      <c r="D22" s="119">
        <v>4</v>
      </c>
      <c r="E22" s="119">
        <v>1</v>
      </c>
      <c r="F22" s="119">
        <v>0</v>
      </c>
      <c r="G22" s="119">
        <v>0</v>
      </c>
      <c r="H22" s="66">
        <f>SUM(B22:G22)</f>
        <v>75</v>
      </c>
      <c r="I22" s="99">
        <f>+B22/H22</f>
        <v>0.50666666666666671</v>
      </c>
      <c r="J22" s="71">
        <f>+C22/H22</f>
        <v>0.42666666666666669</v>
      </c>
      <c r="K22" s="99">
        <f>+D22/H22</f>
        <v>5.3333333333333337E-2</v>
      </c>
      <c r="L22" s="99">
        <f>+E22/H22</f>
        <v>1.3333333333333334E-2</v>
      </c>
      <c r="M22" s="99">
        <f>+F22/H22</f>
        <v>0</v>
      </c>
      <c r="N22" s="99">
        <f>+G22/H22</f>
        <v>0</v>
      </c>
      <c r="O22" s="104">
        <f>SUM(I22:N22)</f>
        <v>1</v>
      </c>
    </row>
    <row r="23" spans="1:15" x14ac:dyDescent="0.25">
      <c r="A23" s="56" t="s">
        <v>22</v>
      </c>
      <c r="B23" s="119">
        <v>14</v>
      </c>
      <c r="C23" s="119">
        <v>32</v>
      </c>
      <c r="D23" s="119">
        <v>25</v>
      </c>
      <c r="E23" s="119">
        <v>3</v>
      </c>
      <c r="F23" s="119">
        <v>1</v>
      </c>
      <c r="G23" s="119">
        <v>0</v>
      </c>
      <c r="H23" s="66">
        <v>75</v>
      </c>
      <c r="I23" s="99">
        <f>+B23/H23</f>
        <v>0.18666666666666668</v>
      </c>
      <c r="J23" s="71">
        <f>+C23/H23</f>
        <v>0.42666666666666669</v>
      </c>
      <c r="K23" s="99">
        <f>+D23/H23</f>
        <v>0.33333333333333331</v>
      </c>
      <c r="L23" s="99">
        <f>+E23/H23</f>
        <v>0.04</v>
      </c>
      <c r="M23" s="99">
        <f>+F23/H23</f>
        <v>1.3333333333333334E-2</v>
      </c>
      <c r="N23" s="99">
        <f>+G23/H23</f>
        <v>0</v>
      </c>
      <c r="O23" s="104">
        <f>SUM(I23:N23)</f>
        <v>1.0000000000000002</v>
      </c>
    </row>
    <row r="24" spans="1:15" x14ac:dyDescent="0.25">
      <c r="A24" s="56" t="s">
        <v>54</v>
      </c>
      <c r="B24" s="74">
        <v>17</v>
      </c>
      <c r="C24" s="75">
        <v>33</v>
      </c>
      <c r="D24" s="74">
        <v>47</v>
      </c>
      <c r="E24" s="74">
        <v>13</v>
      </c>
      <c r="F24" s="74">
        <v>1</v>
      </c>
      <c r="G24" s="74">
        <v>0</v>
      </c>
      <c r="H24" s="66">
        <f>SUM(B24:G24)</f>
        <v>111</v>
      </c>
      <c r="I24" s="99">
        <f>+B24/H24</f>
        <v>0.15315315315315314</v>
      </c>
      <c r="J24" s="99">
        <f>+C24/H24</f>
        <v>0.29729729729729731</v>
      </c>
      <c r="K24" s="99">
        <f>+D24/H24</f>
        <v>0.42342342342342343</v>
      </c>
      <c r="L24" s="99">
        <f>+E24/H24</f>
        <v>0.11711711711711711</v>
      </c>
      <c r="M24" s="99">
        <f>+F24/H24</f>
        <v>9.0090090090090089E-3</v>
      </c>
      <c r="N24" s="99">
        <f>+G24/H24</f>
        <v>0</v>
      </c>
      <c r="O24" s="104">
        <f>SUM(I24:N24)</f>
        <v>1</v>
      </c>
    </row>
    <row r="25" spans="1:15" x14ac:dyDescent="0.25">
      <c r="A25" s="67" t="s">
        <v>55</v>
      </c>
      <c r="B25" s="128">
        <f t="shared" ref="B25:H25" si="2">SUM(B21:B24)</f>
        <v>96</v>
      </c>
      <c r="C25" s="128">
        <f t="shared" si="2"/>
        <v>134</v>
      </c>
      <c r="D25" s="128">
        <f t="shared" si="2"/>
        <v>91</v>
      </c>
      <c r="E25" s="128">
        <f t="shared" si="2"/>
        <v>25</v>
      </c>
      <c r="F25" s="128">
        <f t="shared" si="2"/>
        <v>2</v>
      </c>
      <c r="G25" s="57">
        <f t="shared" si="2"/>
        <v>0</v>
      </c>
      <c r="H25" s="57">
        <f t="shared" si="2"/>
        <v>348</v>
      </c>
      <c r="I25" s="77">
        <f>+B25/H25</f>
        <v>0.27586206896551724</v>
      </c>
      <c r="J25" s="77">
        <f>+C25/H25</f>
        <v>0.38505747126436779</v>
      </c>
      <c r="K25" s="77">
        <f>+D25/H25</f>
        <v>0.2614942528735632</v>
      </c>
      <c r="L25" s="77">
        <f>+E25/H25</f>
        <v>7.183908045977011E-2</v>
      </c>
      <c r="M25" s="77">
        <f>+F25/H25</f>
        <v>5.7471264367816091E-3</v>
      </c>
      <c r="N25" s="77">
        <f>+G25/H25</f>
        <v>0</v>
      </c>
      <c r="O25" s="104">
        <f>SUM(I25:N25)</f>
        <v>1</v>
      </c>
    </row>
    <row r="26" spans="1:15" s="90" customFormat="1" x14ac:dyDescent="0.25">
      <c r="A26" s="86"/>
      <c r="B26" s="87"/>
      <c r="C26" s="87"/>
      <c r="D26" s="87"/>
      <c r="E26" s="87"/>
      <c r="F26" s="87"/>
      <c r="G26" s="88"/>
      <c r="H26" s="88"/>
      <c r="I26" s="89"/>
      <c r="J26" s="89"/>
      <c r="K26" s="89"/>
      <c r="L26" s="89"/>
      <c r="M26" s="89"/>
      <c r="N26" s="89"/>
    </row>
    <row r="27" spans="1:15" s="90" customFormat="1" ht="2.25" customHeight="1" x14ac:dyDescent="0.25">
      <c r="A27" s="86"/>
      <c r="B27" s="87"/>
      <c r="C27" s="87"/>
      <c r="D27" s="87"/>
      <c r="E27" s="87"/>
      <c r="F27" s="87"/>
      <c r="G27" s="88"/>
      <c r="H27" s="88"/>
      <c r="I27" s="89"/>
      <c r="J27" s="89"/>
      <c r="K27" s="89"/>
      <c r="L27" s="89"/>
      <c r="M27" s="89"/>
      <c r="N27" s="89"/>
    </row>
    <row r="28" spans="1:15" s="90" customFormat="1" ht="9.75" customHeight="1" x14ac:dyDescent="0.25">
      <c r="A28" s="86"/>
      <c r="B28" s="87"/>
      <c r="C28" s="87"/>
      <c r="D28" s="87"/>
      <c r="E28" s="87"/>
      <c r="F28" s="87"/>
      <c r="G28" s="88"/>
      <c r="H28" s="88"/>
      <c r="I28" s="89"/>
      <c r="J28" s="89"/>
      <c r="K28" s="89"/>
      <c r="L28" s="89"/>
      <c r="M28" s="89"/>
      <c r="N28" s="89"/>
    </row>
    <row r="29" spans="1:15" s="90" customFormat="1" ht="30" customHeight="1" x14ac:dyDescent="0.25">
      <c r="A29" s="86"/>
      <c r="B29" s="87"/>
      <c r="C29" s="87"/>
      <c r="D29" s="87"/>
      <c r="E29" s="87"/>
      <c r="F29" s="87"/>
      <c r="G29" s="88"/>
      <c r="H29" s="88"/>
      <c r="I29" s="89"/>
      <c r="J29" s="89"/>
      <c r="K29" s="89"/>
      <c r="L29" s="89"/>
      <c r="M29" s="89"/>
      <c r="N29" s="89"/>
    </row>
    <row r="30" spans="1:15" s="90" customFormat="1" ht="27.75" customHeight="1" x14ac:dyDescent="0.25">
      <c r="A30" s="86"/>
      <c r="B30" s="87"/>
      <c r="C30" s="87"/>
      <c r="D30" s="87"/>
      <c r="E30" s="87"/>
      <c r="F30" s="87"/>
      <c r="G30" s="88"/>
      <c r="H30" s="88"/>
      <c r="I30" s="89"/>
      <c r="J30" s="89"/>
      <c r="K30" s="89"/>
      <c r="L30" s="89"/>
      <c r="M30" s="89"/>
      <c r="N30" s="89"/>
    </row>
    <row r="31" spans="1:15" s="90" customFormat="1" ht="22.5" customHeight="1" x14ac:dyDescent="0.25">
      <c r="A31" s="86"/>
      <c r="B31" s="87"/>
      <c r="C31" s="87"/>
      <c r="D31" s="87"/>
      <c r="E31" s="87"/>
      <c r="F31" s="87"/>
      <c r="G31" s="88"/>
      <c r="H31" s="88"/>
      <c r="I31" s="89"/>
      <c r="J31" s="89"/>
      <c r="K31" s="89"/>
      <c r="L31" s="89"/>
      <c r="M31" s="89"/>
      <c r="N31" s="89"/>
    </row>
    <row r="32" spans="1:15" s="90" customFormat="1" ht="22.5" customHeight="1" x14ac:dyDescent="0.25">
      <c r="A32" s="86"/>
      <c r="B32" s="87"/>
      <c r="C32" s="87"/>
      <c r="D32" s="87"/>
      <c r="E32" s="87"/>
      <c r="F32" s="87"/>
      <c r="G32" s="88"/>
      <c r="H32" s="88"/>
      <c r="I32" s="89"/>
      <c r="J32" s="89"/>
      <c r="K32" s="89"/>
      <c r="L32" s="89"/>
      <c r="M32" s="89"/>
      <c r="N32" s="89"/>
    </row>
    <row r="33" spans="1:15" s="90" customFormat="1" x14ac:dyDescent="0.25">
      <c r="A33" s="86"/>
      <c r="B33" s="87"/>
      <c r="C33" s="87"/>
      <c r="D33" s="87"/>
      <c r="E33" s="87"/>
      <c r="F33" s="87"/>
      <c r="G33" s="88"/>
      <c r="H33" s="88"/>
      <c r="I33" s="89"/>
      <c r="J33" s="89"/>
      <c r="K33" s="89"/>
      <c r="L33" s="89"/>
      <c r="M33" s="89"/>
      <c r="N33" s="89"/>
    </row>
    <row r="35" spans="1:15" s="51" customFormat="1" x14ac:dyDescent="0.25"/>
    <row r="36" spans="1:15" s="51" customFormat="1" ht="15.75" x14ac:dyDescent="0.25">
      <c r="A36" s="158" t="s">
        <v>85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5" s="129" customFormat="1" x14ac:dyDescent="0.25">
      <c r="A37" s="192" t="s">
        <v>84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5" ht="24" x14ac:dyDescent="0.25">
      <c r="A38" s="85" t="s">
        <v>59</v>
      </c>
      <c r="B38" s="58" t="s">
        <v>25</v>
      </c>
      <c r="C38" s="58" t="s">
        <v>1</v>
      </c>
      <c r="D38" s="58" t="s">
        <v>2</v>
      </c>
      <c r="E38" s="58" t="s">
        <v>3</v>
      </c>
      <c r="F38" s="58" t="s">
        <v>4</v>
      </c>
      <c r="G38" s="58" t="s">
        <v>5</v>
      </c>
      <c r="H38" s="58" t="s">
        <v>56</v>
      </c>
      <c r="I38" s="58" t="s">
        <v>25</v>
      </c>
      <c r="J38" s="58" t="s">
        <v>1</v>
      </c>
      <c r="K38" s="58" t="s">
        <v>2</v>
      </c>
      <c r="L38" s="58" t="s">
        <v>3</v>
      </c>
      <c r="M38" s="58" t="s">
        <v>4</v>
      </c>
      <c r="N38" s="58" t="s">
        <v>5</v>
      </c>
    </row>
    <row r="39" spans="1:15" x14ac:dyDescent="0.25">
      <c r="A39" s="55" t="s">
        <v>52</v>
      </c>
      <c r="B39" s="119">
        <v>21</v>
      </c>
      <c r="C39" s="119">
        <v>35</v>
      </c>
      <c r="D39" s="119">
        <v>22</v>
      </c>
      <c r="E39" s="119">
        <v>9</v>
      </c>
      <c r="F39" s="119">
        <v>0</v>
      </c>
      <c r="G39" s="119">
        <v>0</v>
      </c>
      <c r="H39" s="66">
        <f>SUM(B39:G39)</f>
        <v>87</v>
      </c>
      <c r="I39" s="99">
        <f>+B39/H39</f>
        <v>0.2413793103448276</v>
      </c>
      <c r="J39" s="99">
        <f>+C39/H39</f>
        <v>0.40229885057471265</v>
      </c>
      <c r="K39" s="99">
        <f>+D39/H39</f>
        <v>0.25287356321839083</v>
      </c>
      <c r="L39" s="99">
        <f>+E39/H39</f>
        <v>0.10344827586206896</v>
      </c>
      <c r="M39" s="99">
        <f>+F39/H39</f>
        <v>0</v>
      </c>
      <c r="N39" s="99">
        <f>+G39/H39</f>
        <v>0</v>
      </c>
      <c r="O39" s="104">
        <f>SUM(I39:N39)</f>
        <v>1</v>
      </c>
    </row>
    <row r="40" spans="1:15" x14ac:dyDescent="0.25">
      <c r="A40" s="55" t="s">
        <v>53</v>
      </c>
      <c r="B40" s="119">
        <v>34</v>
      </c>
      <c r="C40" s="119">
        <v>31</v>
      </c>
      <c r="D40" s="119">
        <v>9</v>
      </c>
      <c r="E40" s="119">
        <v>1</v>
      </c>
      <c r="F40" s="119">
        <v>0</v>
      </c>
      <c r="G40" s="119">
        <v>0</v>
      </c>
      <c r="H40" s="66">
        <f>SUM(B40:G40)</f>
        <v>75</v>
      </c>
      <c r="I40" s="99">
        <f>+B40/H40</f>
        <v>0.45333333333333331</v>
      </c>
      <c r="J40" s="71">
        <f>+C40/H40</f>
        <v>0.41333333333333333</v>
      </c>
      <c r="K40" s="99">
        <f>+D40/H40</f>
        <v>0.12</v>
      </c>
      <c r="L40" s="99">
        <f>+E40/H40</f>
        <v>1.3333333333333334E-2</v>
      </c>
      <c r="M40" s="99">
        <f>+F40/H40</f>
        <v>0</v>
      </c>
      <c r="N40" s="99">
        <f>+G40/H40</f>
        <v>0</v>
      </c>
      <c r="O40" s="104">
        <f>SUM(I40:N40)</f>
        <v>1</v>
      </c>
    </row>
    <row r="41" spans="1:15" x14ac:dyDescent="0.25">
      <c r="A41" s="56" t="s">
        <v>22</v>
      </c>
      <c r="B41" s="119">
        <v>15</v>
      </c>
      <c r="C41" s="119">
        <v>37</v>
      </c>
      <c r="D41" s="119">
        <v>12</v>
      </c>
      <c r="E41" s="119">
        <v>10</v>
      </c>
      <c r="F41" s="119">
        <v>1</v>
      </c>
      <c r="G41" s="119">
        <v>0</v>
      </c>
      <c r="H41" s="66">
        <f>SUM(B41:G41)</f>
        <v>75</v>
      </c>
      <c r="I41" s="99">
        <f>+B41/H41</f>
        <v>0.2</v>
      </c>
      <c r="J41" s="71">
        <f>+C41/H41</f>
        <v>0.49333333333333335</v>
      </c>
      <c r="K41" s="99">
        <f>+D41/H41</f>
        <v>0.16</v>
      </c>
      <c r="L41" s="99">
        <f>+E41/H41</f>
        <v>0.13333333333333333</v>
      </c>
      <c r="M41" s="99">
        <f>+F41/H41</f>
        <v>1.3333333333333334E-2</v>
      </c>
      <c r="N41" s="99">
        <f>+G41/H41</f>
        <v>0</v>
      </c>
      <c r="O41" s="104">
        <f>SUM(I41:N41)</f>
        <v>1</v>
      </c>
    </row>
    <row r="42" spans="1:15" x14ac:dyDescent="0.25">
      <c r="A42" s="56" t="s">
        <v>54</v>
      </c>
      <c r="B42" s="74">
        <v>16</v>
      </c>
      <c r="C42" s="75">
        <v>40</v>
      </c>
      <c r="D42" s="74">
        <v>42</v>
      </c>
      <c r="E42" s="74">
        <v>13</v>
      </c>
      <c r="F42" s="74">
        <v>0</v>
      </c>
      <c r="G42" s="74">
        <v>0</v>
      </c>
      <c r="H42" s="66">
        <f>SUM(B42:G42)</f>
        <v>111</v>
      </c>
      <c r="I42" s="99">
        <f>+B42/H42</f>
        <v>0.14414414414414414</v>
      </c>
      <c r="J42" s="99">
        <f>+C42/H42</f>
        <v>0.36036036036036034</v>
      </c>
      <c r="K42" s="99">
        <f>+D42/H42</f>
        <v>0.3783783783783784</v>
      </c>
      <c r="L42" s="99">
        <f>+E42/H42</f>
        <v>0.11711711711711711</v>
      </c>
      <c r="M42" s="99">
        <f>+F42/H42</f>
        <v>0</v>
      </c>
      <c r="N42" s="99">
        <f>+G42/H42</f>
        <v>0</v>
      </c>
      <c r="O42" s="104">
        <f>SUM(I42:N42)</f>
        <v>1</v>
      </c>
    </row>
    <row r="43" spans="1:15" x14ac:dyDescent="0.25">
      <c r="A43" s="67" t="s">
        <v>55</v>
      </c>
      <c r="B43" s="98">
        <f t="shared" ref="B43:G43" si="3">SUM(B39:B42)</f>
        <v>86</v>
      </c>
      <c r="C43" s="98">
        <f t="shared" si="3"/>
        <v>143</v>
      </c>
      <c r="D43" s="98">
        <f t="shared" si="3"/>
        <v>85</v>
      </c>
      <c r="E43" s="98">
        <f t="shared" si="3"/>
        <v>33</v>
      </c>
      <c r="F43" s="98">
        <f t="shared" si="3"/>
        <v>1</v>
      </c>
      <c r="G43" s="57">
        <f t="shared" si="3"/>
        <v>0</v>
      </c>
      <c r="H43" s="57">
        <f>SUM(H39:H42)</f>
        <v>348</v>
      </c>
      <c r="I43" s="77">
        <f>+B43/H43</f>
        <v>0.2471264367816092</v>
      </c>
      <c r="J43" s="77">
        <f>+C43/H43</f>
        <v>0.41091954022988508</v>
      </c>
      <c r="K43" s="77">
        <f>+D43/H43</f>
        <v>0.2442528735632184</v>
      </c>
      <c r="L43" s="77">
        <f>+E43/H43</f>
        <v>9.4827586206896547E-2</v>
      </c>
      <c r="M43" s="77">
        <f>+F43/H43</f>
        <v>2.8735632183908046E-3</v>
      </c>
      <c r="N43" s="77">
        <f>+G43/H43</f>
        <v>0</v>
      </c>
      <c r="O43" s="104">
        <f>SUM(I43:N43)</f>
        <v>1</v>
      </c>
    </row>
    <row r="45" spans="1:15" ht="25.5" x14ac:dyDescent="0.25">
      <c r="A45" s="85" t="s">
        <v>73</v>
      </c>
      <c r="B45" s="58" t="s">
        <v>25</v>
      </c>
      <c r="C45" s="58" t="s">
        <v>1</v>
      </c>
      <c r="D45" s="58" t="s">
        <v>2</v>
      </c>
      <c r="E45" s="58" t="s">
        <v>3</v>
      </c>
      <c r="F45" s="58" t="s">
        <v>4</v>
      </c>
      <c r="G45" s="58" t="s">
        <v>5</v>
      </c>
      <c r="H45" s="58" t="s">
        <v>56</v>
      </c>
      <c r="I45" s="58" t="s">
        <v>25</v>
      </c>
      <c r="J45" s="58" t="s">
        <v>1</v>
      </c>
      <c r="K45" s="58" t="s">
        <v>2</v>
      </c>
      <c r="L45" s="58" t="s">
        <v>3</v>
      </c>
      <c r="M45" s="58" t="s">
        <v>4</v>
      </c>
      <c r="N45" s="58" t="s">
        <v>5</v>
      </c>
    </row>
    <row r="46" spans="1:15" x14ac:dyDescent="0.25">
      <c r="A46" s="55" t="s">
        <v>52</v>
      </c>
      <c r="B46" s="119">
        <v>17</v>
      </c>
      <c r="C46" s="119">
        <v>34</v>
      </c>
      <c r="D46" s="119">
        <v>25</v>
      </c>
      <c r="E46" s="119">
        <v>11</v>
      </c>
      <c r="F46" s="119">
        <v>0</v>
      </c>
      <c r="G46" s="119">
        <v>0</v>
      </c>
      <c r="H46" s="66">
        <f>SUM(B46:G46)</f>
        <v>87</v>
      </c>
      <c r="I46" s="99">
        <f>+B46/H46</f>
        <v>0.19540229885057472</v>
      </c>
      <c r="J46" s="99">
        <f>+C46/H46</f>
        <v>0.39080459770114945</v>
      </c>
      <c r="K46" s="99">
        <f>+D46/H46</f>
        <v>0.28735632183908044</v>
      </c>
      <c r="L46" s="99">
        <f>+E46/H46</f>
        <v>0.12643678160919541</v>
      </c>
      <c r="M46" s="99">
        <f>+F46/H46</f>
        <v>0</v>
      </c>
      <c r="N46" s="99">
        <f>+G46/H46</f>
        <v>0</v>
      </c>
      <c r="O46" s="104">
        <f>SUM(I46:N46)</f>
        <v>1</v>
      </c>
    </row>
    <row r="47" spans="1:15" x14ac:dyDescent="0.25">
      <c r="A47" s="55" t="s">
        <v>53</v>
      </c>
      <c r="B47" s="119">
        <v>27</v>
      </c>
      <c r="C47" s="119">
        <v>20</v>
      </c>
      <c r="D47" s="119">
        <v>20</v>
      </c>
      <c r="E47" s="119">
        <v>8</v>
      </c>
      <c r="F47" s="119">
        <v>0</v>
      </c>
      <c r="G47" s="119">
        <v>0</v>
      </c>
      <c r="H47" s="66">
        <f>SUM(B47:G47)</f>
        <v>75</v>
      </c>
      <c r="I47" s="99">
        <f>+B47/H47</f>
        <v>0.36</v>
      </c>
      <c r="J47" s="71">
        <f>+C47/H47</f>
        <v>0.26666666666666666</v>
      </c>
      <c r="K47" s="99">
        <f>+D47/H47</f>
        <v>0.26666666666666666</v>
      </c>
      <c r="L47" s="99">
        <f>+E47/H47</f>
        <v>0.10666666666666667</v>
      </c>
      <c r="M47" s="99">
        <f>+F47/H47</f>
        <v>0</v>
      </c>
      <c r="N47" s="99">
        <f>+G47/H47</f>
        <v>0</v>
      </c>
      <c r="O47" s="104">
        <f>SUM(I47:N47)</f>
        <v>1</v>
      </c>
    </row>
    <row r="48" spans="1:15" x14ac:dyDescent="0.25">
      <c r="A48" s="56" t="s">
        <v>22</v>
      </c>
      <c r="B48" s="119">
        <v>13</v>
      </c>
      <c r="C48" s="119">
        <v>23</v>
      </c>
      <c r="D48" s="119">
        <v>23</v>
      </c>
      <c r="E48" s="119">
        <v>16</v>
      </c>
      <c r="F48" s="119">
        <v>0</v>
      </c>
      <c r="G48" s="119">
        <v>0</v>
      </c>
      <c r="H48" s="66">
        <f>SUM(B48:G48)</f>
        <v>75</v>
      </c>
      <c r="I48" s="99">
        <f>+B48/H48</f>
        <v>0.17333333333333334</v>
      </c>
      <c r="J48" s="71">
        <f>+C48/H48</f>
        <v>0.30666666666666664</v>
      </c>
      <c r="K48" s="99">
        <f>+D48/H48</f>
        <v>0.30666666666666664</v>
      </c>
      <c r="L48" s="99">
        <f>+E48/H48</f>
        <v>0.21333333333333335</v>
      </c>
      <c r="M48" s="99">
        <f>+F48/H48</f>
        <v>0</v>
      </c>
      <c r="N48" s="99">
        <f>+G48/H48</f>
        <v>0</v>
      </c>
      <c r="O48" s="104">
        <f>SUM(I48:N48)</f>
        <v>1</v>
      </c>
    </row>
    <row r="49" spans="1:15" x14ac:dyDescent="0.25">
      <c r="A49" s="56" t="s">
        <v>54</v>
      </c>
      <c r="B49" s="74">
        <v>18</v>
      </c>
      <c r="C49" s="75">
        <v>24</v>
      </c>
      <c r="D49" s="74">
        <v>32</v>
      </c>
      <c r="E49" s="74">
        <v>37</v>
      </c>
      <c r="F49" s="74">
        <v>0</v>
      </c>
      <c r="G49" s="74">
        <v>0</v>
      </c>
      <c r="H49" s="66">
        <f>SUM(B49:G49)</f>
        <v>111</v>
      </c>
      <c r="I49" s="99">
        <f>+B49/H49</f>
        <v>0.16216216216216217</v>
      </c>
      <c r="J49" s="99">
        <f>+C49/H49</f>
        <v>0.21621621621621623</v>
      </c>
      <c r="K49" s="99">
        <f>+D49/H49</f>
        <v>0.28828828828828829</v>
      </c>
      <c r="L49" s="99">
        <f>+E49/H49</f>
        <v>0.33333333333333331</v>
      </c>
      <c r="M49" s="99">
        <f>+F49/H49</f>
        <v>0</v>
      </c>
      <c r="N49" s="99">
        <f>+G49/H49</f>
        <v>0</v>
      </c>
      <c r="O49" s="104">
        <f>SUM(I49:N49)</f>
        <v>1</v>
      </c>
    </row>
    <row r="50" spans="1:15" x14ac:dyDescent="0.25">
      <c r="A50" s="67" t="s">
        <v>55</v>
      </c>
      <c r="B50" s="98">
        <f t="shared" ref="B50:G50" si="4">SUM(B46:B49)</f>
        <v>75</v>
      </c>
      <c r="C50" s="98">
        <f t="shared" si="4"/>
        <v>101</v>
      </c>
      <c r="D50" s="98">
        <f t="shared" si="4"/>
        <v>100</v>
      </c>
      <c r="E50" s="98">
        <f t="shared" si="4"/>
        <v>72</v>
      </c>
      <c r="F50" s="98">
        <f t="shared" si="4"/>
        <v>0</v>
      </c>
      <c r="G50" s="57">
        <f t="shared" si="4"/>
        <v>0</v>
      </c>
      <c r="H50" s="57">
        <f>SUM(H46:H49)</f>
        <v>348</v>
      </c>
      <c r="I50" s="77">
        <f>+B50/H50</f>
        <v>0.21551724137931033</v>
      </c>
      <c r="J50" s="77">
        <f>+C50/H50</f>
        <v>0.29022988505747127</v>
      </c>
      <c r="K50" s="77">
        <f>+D50/H50</f>
        <v>0.28735632183908044</v>
      </c>
      <c r="L50" s="77">
        <f>+E50/H50</f>
        <v>0.20689655172413793</v>
      </c>
      <c r="M50" s="77">
        <f>+F50/H50</f>
        <v>0</v>
      </c>
      <c r="N50" s="77">
        <f>+G50/H50</f>
        <v>0</v>
      </c>
      <c r="O50" s="104">
        <f>SUM(I50:N50)</f>
        <v>1</v>
      </c>
    </row>
    <row r="52" spans="1:15" ht="37.5" customHeight="1" x14ac:dyDescent="0.25">
      <c r="A52" s="85" t="s">
        <v>86</v>
      </c>
      <c r="B52" s="58" t="s">
        <v>25</v>
      </c>
      <c r="C52" s="58" t="s">
        <v>1</v>
      </c>
      <c r="D52" s="58" t="s">
        <v>2</v>
      </c>
      <c r="E52" s="58" t="s">
        <v>3</v>
      </c>
      <c r="F52" s="58" t="s">
        <v>4</v>
      </c>
      <c r="G52" s="58" t="s">
        <v>5</v>
      </c>
      <c r="H52" s="58" t="s">
        <v>56</v>
      </c>
      <c r="I52" s="58" t="s">
        <v>25</v>
      </c>
      <c r="J52" s="58" t="s">
        <v>1</v>
      </c>
      <c r="K52" s="58" t="s">
        <v>2</v>
      </c>
      <c r="L52" s="58" t="s">
        <v>3</v>
      </c>
      <c r="M52" s="58" t="s">
        <v>4</v>
      </c>
      <c r="N52" s="58" t="s">
        <v>5</v>
      </c>
    </row>
    <row r="53" spans="1:15" x14ac:dyDescent="0.25">
      <c r="A53" s="55" t="s">
        <v>52</v>
      </c>
      <c r="B53" s="119">
        <v>14</v>
      </c>
      <c r="C53" s="119">
        <v>36</v>
      </c>
      <c r="D53" s="119">
        <v>20</v>
      </c>
      <c r="E53" s="119">
        <v>16</v>
      </c>
      <c r="F53" s="119">
        <v>1</v>
      </c>
      <c r="G53" s="119">
        <v>0</v>
      </c>
      <c r="H53" s="66">
        <f>SUM(B53:G53)</f>
        <v>87</v>
      </c>
      <c r="I53" s="99">
        <f>+B53/H53</f>
        <v>0.16091954022988506</v>
      </c>
      <c r="J53" s="99">
        <f>+C53/H53</f>
        <v>0.41379310344827586</v>
      </c>
      <c r="K53" s="99">
        <f>+D53/H53</f>
        <v>0.22988505747126436</v>
      </c>
      <c r="L53" s="99">
        <f>+E53/H53</f>
        <v>0.18390804597701149</v>
      </c>
      <c r="M53" s="99">
        <f>+F53/H53</f>
        <v>1.1494252873563218E-2</v>
      </c>
      <c r="N53" s="99">
        <f>+G53/H53</f>
        <v>0</v>
      </c>
      <c r="O53" s="104">
        <f>SUM(I53:N53)</f>
        <v>0.99999999999999989</v>
      </c>
    </row>
    <row r="54" spans="1:15" x14ac:dyDescent="0.25">
      <c r="A54" s="55" t="s">
        <v>53</v>
      </c>
      <c r="B54" s="119">
        <v>26</v>
      </c>
      <c r="C54" s="119">
        <v>24</v>
      </c>
      <c r="D54" s="119">
        <v>15</v>
      </c>
      <c r="E54" s="119">
        <v>10</v>
      </c>
      <c r="F54" s="119">
        <v>0</v>
      </c>
      <c r="G54" s="119">
        <v>0</v>
      </c>
      <c r="H54" s="66">
        <f>SUM(B54:G54)</f>
        <v>75</v>
      </c>
      <c r="I54" s="99">
        <f>+B54/H54</f>
        <v>0.34666666666666668</v>
      </c>
      <c r="J54" s="71">
        <f>+C54/H54</f>
        <v>0.32</v>
      </c>
      <c r="K54" s="99">
        <f>+D54/H54</f>
        <v>0.2</v>
      </c>
      <c r="L54" s="99">
        <f>+E54/H54</f>
        <v>0.13333333333333333</v>
      </c>
      <c r="M54" s="99">
        <f>+F54/H54</f>
        <v>0</v>
      </c>
      <c r="N54" s="99">
        <f>+G54/H54</f>
        <v>0</v>
      </c>
      <c r="O54" s="104">
        <f>SUM(I54:N54)</f>
        <v>1</v>
      </c>
    </row>
    <row r="55" spans="1:15" x14ac:dyDescent="0.25">
      <c r="A55" s="56" t="s">
        <v>22</v>
      </c>
      <c r="B55" s="119">
        <v>14</v>
      </c>
      <c r="C55" s="119">
        <v>24</v>
      </c>
      <c r="D55" s="119">
        <v>18</v>
      </c>
      <c r="E55" s="119">
        <v>17</v>
      </c>
      <c r="F55" s="119">
        <v>2</v>
      </c>
      <c r="G55" s="119">
        <v>0</v>
      </c>
      <c r="H55" s="66">
        <f>SUM(B55:G55)</f>
        <v>75</v>
      </c>
      <c r="I55" s="99">
        <f>+B55/H55</f>
        <v>0.18666666666666668</v>
      </c>
      <c r="J55" s="71">
        <f>+C55/H55</f>
        <v>0.32</v>
      </c>
      <c r="K55" s="99">
        <f>+D55/H55</f>
        <v>0.24</v>
      </c>
      <c r="L55" s="99">
        <f>+E55/H55</f>
        <v>0.22666666666666666</v>
      </c>
      <c r="M55" s="99">
        <f>+F55/H55</f>
        <v>2.6666666666666668E-2</v>
      </c>
      <c r="N55" s="99">
        <f>+G55/H55</f>
        <v>0</v>
      </c>
      <c r="O55" s="104">
        <f>SUM(I55:N55)</f>
        <v>1</v>
      </c>
    </row>
    <row r="56" spans="1:15" x14ac:dyDescent="0.25">
      <c r="A56" s="56" t="s">
        <v>54</v>
      </c>
      <c r="B56" s="74">
        <v>14</v>
      </c>
      <c r="C56" s="75">
        <v>22</v>
      </c>
      <c r="D56" s="74">
        <v>29</v>
      </c>
      <c r="E56" s="74">
        <v>46</v>
      </c>
      <c r="F56" s="74">
        <v>0</v>
      </c>
      <c r="G56" s="74">
        <v>0</v>
      </c>
      <c r="H56" s="66">
        <f>SUM(B56:G56)</f>
        <v>111</v>
      </c>
      <c r="I56" s="99">
        <f>+B56/H56</f>
        <v>0.12612612612612611</v>
      </c>
      <c r="J56" s="99">
        <f>+C56/H56</f>
        <v>0.1981981981981982</v>
      </c>
      <c r="K56" s="99">
        <f>+D56/H56</f>
        <v>0.26126126126126126</v>
      </c>
      <c r="L56" s="99">
        <f>+E56/H56</f>
        <v>0.4144144144144144</v>
      </c>
      <c r="M56" s="99">
        <f>+F56/H56</f>
        <v>0</v>
      </c>
      <c r="N56" s="99">
        <f>+G56/H56</f>
        <v>0</v>
      </c>
      <c r="O56" s="104">
        <f>SUM(I56:N56)</f>
        <v>1</v>
      </c>
    </row>
    <row r="57" spans="1:15" x14ac:dyDescent="0.25">
      <c r="A57" s="67" t="s">
        <v>55</v>
      </c>
      <c r="B57" s="98">
        <f>SUM(B53:B56)</f>
        <v>68</v>
      </c>
      <c r="C57" s="98">
        <f>SUM(C53:C56)</f>
        <v>106</v>
      </c>
      <c r="D57" s="98">
        <f>SUM(D53:D56)</f>
        <v>82</v>
      </c>
      <c r="E57" s="98">
        <f>SUM(E53:E56)</f>
        <v>89</v>
      </c>
      <c r="F57" s="98">
        <f>SUM(F53:F56)</f>
        <v>3</v>
      </c>
      <c r="G57" s="57">
        <f t="shared" ref="G57:H57" si="5">SUM(G53:G56)</f>
        <v>0</v>
      </c>
      <c r="H57" s="57">
        <f t="shared" si="5"/>
        <v>348</v>
      </c>
      <c r="I57" s="77">
        <f>+B57/H57</f>
        <v>0.19540229885057472</v>
      </c>
      <c r="J57" s="77">
        <f>+C57/H57</f>
        <v>0.3045977011494253</v>
      </c>
      <c r="K57" s="77">
        <f>+D57/H57</f>
        <v>0.23563218390804597</v>
      </c>
      <c r="L57" s="77">
        <f>+E57/H57</f>
        <v>0.2557471264367816</v>
      </c>
      <c r="M57" s="77">
        <f>+F57/H57</f>
        <v>8.6206896551724137E-3</v>
      </c>
      <c r="N57" s="77">
        <f>+G57/H57</f>
        <v>0</v>
      </c>
      <c r="O57" s="104">
        <f>SUM(I57:N57)</f>
        <v>1</v>
      </c>
    </row>
    <row r="59" spans="1:15" ht="25.5" x14ac:dyDescent="0.25">
      <c r="A59" s="85" t="s">
        <v>75</v>
      </c>
      <c r="B59" s="58" t="s">
        <v>25</v>
      </c>
      <c r="C59" s="58" t="s">
        <v>1</v>
      </c>
      <c r="D59" s="58" t="s">
        <v>2</v>
      </c>
      <c r="E59" s="58" t="s">
        <v>3</v>
      </c>
      <c r="F59" s="58" t="s">
        <v>4</v>
      </c>
      <c r="G59" s="58" t="s">
        <v>5</v>
      </c>
      <c r="H59" s="58" t="s">
        <v>56</v>
      </c>
      <c r="I59" s="58" t="s">
        <v>25</v>
      </c>
      <c r="J59" s="58" t="s">
        <v>1</v>
      </c>
      <c r="K59" s="58" t="s">
        <v>2</v>
      </c>
      <c r="L59" s="58" t="s">
        <v>3</v>
      </c>
      <c r="M59" s="58" t="s">
        <v>4</v>
      </c>
      <c r="N59" s="58" t="s">
        <v>5</v>
      </c>
    </row>
    <row r="60" spans="1:15" x14ac:dyDescent="0.25">
      <c r="A60" s="55" t="s">
        <v>52</v>
      </c>
      <c r="B60" s="119">
        <v>66</v>
      </c>
      <c r="C60" s="119">
        <v>15</v>
      </c>
      <c r="D60" s="119">
        <v>5</v>
      </c>
      <c r="E60" s="119">
        <v>1</v>
      </c>
      <c r="F60" s="119">
        <v>0</v>
      </c>
      <c r="G60" s="119">
        <v>0</v>
      </c>
      <c r="H60" s="66">
        <f>SUM(B60:G60)</f>
        <v>87</v>
      </c>
      <c r="I60" s="99">
        <f>+B60/H60</f>
        <v>0.75862068965517238</v>
      </c>
      <c r="J60" s="99">
        <f>+C60/H60</f>
        <v>0.17241379310344829</v>
      </c>
      <c r="K60" s="99">
        <f>+D60/H60</f>
        <v>5.7471264367816091E-2</v>
      </c>
      <c r="L60" s="99">
        <f>+E60/H60</f>
        <v>1.1494252873563218E-2</v>
      </c>
      <c r="M60" s="99">
        <f>+F60/H60</f>
        <v>0</v>
      </c>
      <c r="N60" s="99">
        <f>+G60/H60</f>
        <v>0</v>
      </c>
      <c r="O60" s="104">
        <f>SUM(I60:N60)</f>
        <v>1</v>
      </c>
    </row>
    <row r="61" spans="1:15" x14ac:dyDescent="0.25">
      <c r="A61" s="55" t="s">
        <v>53</v>
      </c>
      <c r="B61" s="119">
        <v>68</v>
      </c>
      <c r="C61" s="119">
        <v>5</v>
      </c>
      <c r="D61" s="119">
        <v>1</v>
      </c>
      <c r="E61" s="119">
        <v>1</v>
      </c>
      <c r="F61" s="119">
        <v>0</v>
      </c>
      <c r="G61" s="119">
        <v>0</v>
      </c>
      <c r="H61" s="66">
        <f>SUM(B61:G61)</f>
        <v>75</v>
      </c>
      <c r="I61" s="99">
        <f>+B61/H61</f>
        <v>0.90666666666666662</v>
      </c>
      <c r="J61" s="71">
        <f>+C61/H61</f>
        <v>6.6666666666666666E-2</v>
      </c>
      <c r="K61" s="99">
        <f>+D61/H61</f>
        <v>1.3333333333333334E-2</v>
      </c>
      <c r="L61" s="99">
        <f>+E61/H61</f>
        <v>1.3333333333333334E-2</v>
      </c>
      <c r="M61" s="99">
        <f>+F61/H61</f>
        <v>0</v>
      </c>
      <c r="N61" s="99">
        <f>+G61/H61</f>
        <v>0</v>
      </c>
      <c r="O61" s="104">
        <f>SUM(I61:N61)</f>
        <v>0.99999999999999989</v>
      </c>
    </row>
    <row r="62" spans="1:15" x14ac:dyDescent="0.25">
      <c r="A62" s="56" t="s">
        <v>22</v>
      </c>
      <c r="B62" s="119">
        <v>44</v>
      </c>
      <c r="C62" s="119">
        <v>19</v>
      </c>
      <c r="D62" s="119">
        <v>9</v>
      </c>
      <c r="E62" s="119">
        <v>2</v>
      </c>
      <c r="F62" s="119">
        <v>1</v>
      </c>
      <c r="G62" s="119">
        <v>0</v>
      </c>
      <c r="H62" s="66">
        <f>SUM(B62:G62)</f>
        <v>75</v>
      </c>
      <c r="I62" s="99">
        <f>+B62/H62</f>
        <v>0.58666666666666667</v>
      </c>
      <c r="J62" s="71">
        <f>+C62/H62</f>
        <v>0.25333333333333335</v>
      </c>
      <c r="K62" s="99">
        <f>+D62/H62</f>
        <v>0.12</v>
      </c>
      <c r="L62" s="99">
        <f>+E62/H62</f>
        <v>2.6666666666666668E-2</v>
      </c>
      <c r="M62" s="99">
        <f>+F62/H62</f>
        <v>1.3333333333333334E-2</v>
      </c>
      <c r="N62" s="99">
        <f>+G62/H62</f>
        <v>0</v>
      </c>
      <c r="O62" s="104">
        <f>SUM(I62:N62)</f>
        <v>1</v>
      </c>
    </row>
    <row r="63" spans="1:15" x14ac:dyDescent="0.25">
      <c r="A63" s="56" t="s">
        <v>54</v>
      </c>
      <c r="B63" s="74">
        <v>80</v>
      </c>
      <c r="C63" s="75">
        <v>20</v>
      </c>
      <c r="D63" s="74">
        <v>7</v>
      </c>
      <c r="E63" s="74">
        <v>3</v>
      </c>
      <c r="F63" s="74">
        <v>1</v>
      </c>
      <c r="G63" s="74">
        <v>0</v>
      </c>
      <c r="H63" s="66">
        <f>SUM(B63:G63)</f>
        <v>111</v>
      </c>
      <c r="I63" s="99">
        <f>+B63/H63</f>
        <v>0.72072072072072069</v>
      </c>
      <c r="J63" s="99">
        <f>+C63/H63</f>
        <v>0.18018018018018017</v>
      </c>
      <c r="K63" s="99">
        <f>+D63/H63</f>
        <v>6.3063063063063057E-2</v>
      </c>
      <c r="L63" s="99">
        <f>+E63/H63</f>
        <v>2.7027027027027029E-2</v>
      </c>
      <c r="M63" s="99">
        <f>+F63/H63</f>
        <v>9.0090090090090089E-3</v>
      </c>
      <c r="N63" s="99">
        <f>+G63/H63</f>
        <v>0</v>
      </c>
      <c r="O63" s="104">
        <f>SUM(I63:N63)</f>
        <v>0.99999999999999989</v>
      </c>
    </row>
    <row r="64" spans="1:15" x14ac:dyDescent="0.25">
      <c r="A64" s="67" t="s">
        <v>55</v>
      </c>
      <c r="B64" s="98">
        <f t="shared" ref="B64:H64" si="6">SUM(B60:B63)</f>
        <v>258</v>
      </c>
      <c r="C64" s="98">
        <f t="shared" si="6"/>
        <v>59</v>
      </c>
      <c r="D64" s="98">
        <f t="shared" si="6"/>
        <v>22</v>
      </c>
      <c r="E64" s="98">
        <f t="shared" si="6"/>
        <v>7</v>
      </c>
      <c r="F64" s="98">
        <f t="shared" si="6"/>
        <v>2</v>
      </c>
      <c r="G64" s="57">
        <f t="shared" si="6"/>
        <v>0</v>
      </c>
      <c r="H64" s="57">
        <f t="shared" si="6"/>
        <v>348</v>
      </c>
      <c r="I64" s="77">
        <f>+B64/H64</f>
        <v>0.74137931034482762</v>
      </c>
      <c r="J64" s="77">
        <f>+C64/H64</f>
        <v>0.16954022988505746</v>
      </c>
      <c r="K64" s="77">
        <f>+D64/H64</f>
        <v>6.3218390804597707E-2</v>
      </c>
      <c r="L64" s="77">
        <f>+E64/H64</f>
        <v>2.0114942528735632E-2</v>
      </c>
      <c r="M64" s="77">
        <f>+F64/H64</f>
        <v>5.7471264367816091E-3</v>
      </c>
      <c r="N64" s="77">
        <f>+G64/H64</f>
        <v>0</v>
      </c>
      <c r="O64" s="104">
        <f>SUM(I64:N64)</f>
        <v>1</v>
      </c>
    </row>
    <row r="65" spans="1:15" s="90" customFormat="1" x14ac:dyDescent="0.25">
      <c r="A65" s="86"/>
      <c r="B65" s="87"/>
      <c r="C65" s="87"/>
      <c r="D65" s="87"/>
      <c r="E65" s="87"/>
      <c r="F65" s="87"/>
      <c r="G65" s="88"/>
      <c r="H65" s="88"/>
      <c r="I65" s="89"/>
      <c r="J65" s="89"/>
      <c r="K65" s="89"/>
      <c r="L65" s="89"/>
      <c r="M65" s="89"/>
      <c r="N65" s="89"/>
    </row>
    <row r="66" spans="1:15" s="90" customFormat="1" ht="26.25" customHeight="1" x14ac:dyDescent="0.25">
      <c r="A66" s="86"/>
      <c r="B66" s="87"/>
      <c r="C66" s="87"/>
      <c r="D66" s="87"/>
      <c r="E66" s="87"/>
      <c r="F66" s="87"/>
      <c r="G66" s="88"/>
      <c r="H66" s="88"/>
      <c r="I66" s="89"/>
      <c r="J66" s="89"/>
      <c r="K66" s="89"/>
      <c r="L66" s="89"/>
      <c r="M66" s="89"/>
      <c r="N66" s="89"/>
    </row>
    <row r="67" spans="1:15" s="90" customFormat="1" ht="23.25" customHeight="1" x14ac:dyDescent="0.25">
      <c r="A67" s="86"/>
      <c r="B67" s="87"/>
      <c r="C67" s="87"/>
      <c r="D67" s="87"/>
      <c r="E67" s="87"/>
      <c r="F67" s="87"/>
      <c r="G67" s="88"/>
      <c r="H67" s="88"/>
      <c r="I67" s="89"/>
      <c r="J67" s="89"/>
      <c r="K67" s="89"/>
      <c r="L67" s="89"/>
      <c r="M67" s="89"/>
      <c r="N67" s="89"/>
    </row>
    <row r="68" spans="1:15" s="90" customFormat="1" x14ac:dyDescent="0.25">
      <c r="A68" s="86"/>
      <c r="B68" s="87"/>
      <c r="C68" s="87"/>
      <c r="D68" s="87"/>
      <c r="E68" s="87"/>
      <c r="F68" s="87"/>
      <c r="G68" s="88"/>
      <c r="H68" s="88"/>
      <c r="I68" s="89"/>
      <c r="J68" s="89"/>
      <c r="K68" s="89"/>
      <c r="L68" s="89"/>
      <c r="M68" s="89"/>
      <c r="N68" s="89"/>
    </row>
    <row r="69" spans="1:15" s="90" customFormat="1" ht="18" customHeight="1" x14ac:dyDescent="0.25">
      <c r="A69" s="86"/>
      <c r="B69" s="87"/>
      <c r="C69" s="87"/>
      <c r="D69" s="87"/>
      <c r="E69" s="87"/>
      <c r="F69" s="87"/>
      <c r="G69" s="88"/>
      <c r="H69" s="88"/>
      <c r="I69" s="89"/>
      <c r="J69" s="89"/>
      <c r="K69" s="89"/>
      <c r="L69" s="89"/>
      <c r="M69" s="89"/>
      <c r="N69" s="89"/>
    </row>
    <row r="70" spans="1:15" s="90" customFormat="1" x14ac:dyDescent="0.25">
      <c r="A70" s="86"/>
      <c r="B70" s="87"/>
      <c r="C70" s="87"/>
      <c r="D70" s="87"/>
      <c r="E70" s="87"/>
      <c r="F70" s="87"/>
      <c r="G70" s="88"/>
      <c r="H70" s="88"/>
      <c r="I70" s="89"/>
      <c r="J70" s="89"/>
      <c r="K70" s="89"/>
      <c r="L70" s="89"/>
      <c r="M70" s="89"/>
      <c r="N70" s="89"/>
    </row>
    <row r="71" spans="1:15" s="90" customFormat="1" x14ac:dyDescent="0.25">
      <c r="A71" s="86"/>
      <c r="B71" s="87"/>
      <c r="C71" s="87"/>
      <c r="D71" s="87"/>
      <c r="E71" s="87"/>
      <c r="F71" s="87"/>
      <c r="G71" s="88"/>
      <c r="H71" s="88"/>
      <c r="I71" s="89"/>
      <c r="J71" s="89"/>
      <c r="K71" s="89"/>
      <c r="L71" s="89"/>
      <c r="M71" s="89"/>
      <c r="N71" s="89"/>
    </row>
    <row r="72" spans="1:15" s="90" customFormat="1" ht="6.75" customHeight="1" x14ac:dyDescent="0.25">
      <c r="A72" s="86"/>
      <c r="B72" s="87"/>
      <c r="C72" s="87"/>
      <c r="D72" s="87"/>
      <c r="E72" s="87"/>
      <c r="F72" s="87"/>
      <c r="G72" s="88"/>
      <c r="H72" s="88"/>
      <c r="I72" s="89"/>
      <c r="J72" s="89"/>
      <c r="K72" s="89"/>
      <c r="L72" s="89"/>
      <c r="M72" s="89"/>
      <c r="N72" s="89"/>
    </row>
    <row r="73" spans="1:15" ht="15.75" x14ac:dyDescent="0.25">
      <c r="A73" s="158" t="s">
        <v>85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</row>
    <row r="74" spans="1:15" s="129" customFormat="1" x14ac:dyDescent="0.25">
      <c r="A74" s="192" t="s">
        <v>84</v>
      </c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</row>
    <row r="75" spans="1:15" ht="24" x14ac:dyDescent="0.25">
      <c r="A75" s="85" t="s">
        <v>76</v>
      </c>
      <c r="B75" s="58" t="s">
        <v>25</v>
      </c>
      <c r="C75" s="58" t="s">
        <v>1</v>
      </c>
      <c r="D75" s="58" t="s">
        <v>2</v>
      </c>
      <c r="E75" s="58" t="s">
        <v>3</v>
      </c>
      <c r="F75" s="58" t="s">
        <v>4</v>
      </c>
      <c r="G75" s="58" t="s">
        <v>5</v>
      </c>
      <c r="H75" s="58" t="s">
        <v>56</v>
      </c>
      <c r="I75" s="58" t="s">
        <v>25</v>
      </c>
      <c r="J75" s="58" t="s">
        <v>1</v>
      </c>
      <c r="K75" s="58" t="s">
        <v>2</v>
      </c>
      <c r="L75" s="58" t="s">
        <v>3</v>
      </c>
      <c r="M75" s="58" t="s">
        <v>4</v>
      </c>
      <c r="N75" s="58" t="s">
        <v>5</v>
      </c>
    </row>
    <row r="76" spans="1:15" x14ac:dyDescent="0.25">
      <c r="A76" s="55" t="s">
        <v>52</v>
      </c>
      <c r="B76" s="119">
        <v>48</v>
      </c>
      <c r="C76" s="119">
        <v>23</v>
      </c>
      <c r="D76" s="119">
        <v>16</v>
      </c>
      <c r="E76" s="119">
        <v>0</v>
      </c>
      <c r="F76" s="119">
        <v>0</v>
      </c>
      <c r="G76" s="119">
        <v>0</v>
      </c>
      <c r="H76" s="66">
        <f>SUM(B76:G76)</f>
        <v>87</v>
      </c>
      <c r="I76" s="99">
        <f>+B76/H76</f>
        <v>0.55172413793103448</v>
      </c>
      <c r="J76" s="99">
        <f>+C76/H76</f>
        <v>0.26436781609195403</v>
      </c>
      <c r="K76" s="99">
        <f>+D76/H76</f>
        <v>0.18390804597701149</v>
      </c>
      <c r="L76" s="99">
        <f>+E76/H76</f>
        <v>0</v>
      </c>
      <c r="M76" s="99">
        <f>+F76/H76</f>
        <v>0</v>
      </c>
      <c r="N76" s="99">
        <f>+G76/H76</f>
        <v>0</v>
      </c>
      <c r="O76" s="104">
        <f>SUM(I76:N76)</f>
        <v>1</v>
      </c>
    </row>
    <row r="77" spans="1:15" x14ac:dyDescent="0.25">
      <c r="A77" s="55" t="s">
        <v>53</v>
      </c>
      <c r="B77" s="119">
        <v>55</v>
      </c>
      <c r="C77" s="119">
        <v>11</v>
      </c>
      <c r="D77" s="119">
        <v>8</v>
      </c>
      <c r="E77" s="119">
        <v>1</v>
      </c>
      <c r="F77" s="119">
        <v>0</v>
      </c>
      <c r="G77" s="119">
        <v>0</v>
      </c>
      <c r="H77" s="66">
        <f>SUM(B77:G77)</f>
        <v>75</v>
      </c>
      <c r="I77" s="99">
        <f>+B77/H77</f>
        <v>0.73333333333333328</v>
      </c>
      <c r="J77" s="71">
        <f>+C77/H77</f>
        <v>0.14666666666666667</v>
      </c>
      <c r="K77" s="99">
        <f>+D77/H77</f>
        <v>0.10666666666666667</v>
      </c>
      <c r="L77" s="99">
        <f>+E77/H77</f>
        <v>1.3333333333333334E-2</v>
      </c>
      <c r="M77" s="99">
        <f>+F77/H77</f>
        <v>0</v>
      </c>
      <c r="N77" s="99">
        <f>+G77/H77</f>
        <v>0</v>
      </c>
      <c r="O77" s="104">
        <f>SUM(I77:N77)</f>
        <v>0.99999999999999989</v>
      </c>
    </row>
    <row r="78" spans="1:15" x14ac:dyDescent="0.25">
      <c r="A78" s="56" t="s">
        <v>22</v>
      </c>
      <c r="B78" s="119">
        <v>31</v>
      </c>
      <c r="C78" s="119">
        <v>25</v>
      </c>
      <c r="D78" s="119">
        <v>16</v>
      </c>
      <c r="E78" s="119">
        <v>3</v>
      </c>
      <c r="F78" s="119">
        <v>0</v>
      </c>
      <c r="G78" s="119">
        <v>0</v>
      </c>
      <c r="H78" s="66">
        <f>SUM(B78:G78)</f>
        <v>75</v>
      </c>
      <c r="I78" s="99">
        <f>+B78/H78</f>
        <v>0.41333333333333333</v>
      </c>
      <c r="J78" s="71">
        <f>+C78/H78</f>
        <v>0.33333333333333331</v>
      </c>
      <c r="K78" s="99">
        <f>+D78/H78</f>
        <v>0.21333333333333335</v>
      </c>
      <c r="L78" s="99">
        <f>+E78/H78</f>
        <v>0.04</v>
      </c>
      <c r="M78" s="99">
        <f>+F78/H78</f>
        <v>0</v>
      </c>
      <c r="N78" s="99">
        <f>+G78/H78</f>
        <v>0</v>
      </c>
      <c r="O78" s="104">
        <f>SUM(I78:N78)</f>
        <v>1</v>
      </c>
    </row>
    <row r="79" spans="1:15" x14ac:dyDescent="0.25">
      <c r="A79" s="56" t="s">
        <v>54</v>
      </c>
      <c r="B79" s="74">
        <v>13</v>
      </c>
      <c r="C79" s="75">
        <v>38</v>
      </c>
      <c r="D79" s="74">
        <v>47</v>
      </c>
      <c r="E79" s="74">
        <v>13</v>
      </c>
      <c r="F79" s="74">
        <v>0</v>
      </c>
      <c r="G79" s="74">
        <v>0</v>
      </c>
      <c r="H79" s="66">
        <f>SUM(B79:G79)</f>
        <v>111</v>
      </c>
      <c r="I79" s="99">
        <f>+B79/H79</f>
        <v>0.11711711711711711</v>
      </c>
      <c r="J79" s="99">
        <f>+C79/H79</f>
        <v>0.34234234234234234</v>
      </c>
      <c r="K79" s="99">
        <f>+D79/H79</f>
        <v>0.42342342342342343</v>
      </c>
      <c r="L79" s="99">
        <f>+E79/H79</f>
        <v>0.11711711711711711</v>
      </c>
      <c r="M79" s="99">
        <f>+F79/H79</f>
        <v>0</v>
      </c>
      <c r="N79" s="99">
        <f>+G79/H79</f>
        <v>0</v>
      </c>
      <c r="O79" s="104">
        <f>SUM(I79:N79)</f>
        <v>1</v>
      </c>
    </row>
    <row r="80" spans="1:15" x14ac:dyDescent="0.25">
      <c r="A80" s="67" t="s">
        <v>55</v>
      </c>
      <c r="B80" s="98">
        <f t="shared" ref="B80:H80" si="7">SUM(B76:B79)</f>
        <v>147</v>
      </c>
      <c r="C80" s="98">
        <f t="shared" si="7"/>
        <v>97</v>
      </c>
      <c r="D80" s="98">
        <f t="shared" si="7"/>
        <v>87</v>
      </c>
      <c r="E80" s="98">
        <f t="shared" si="7"/>
        <v>17</v>
      </c>
      <c r="F80" s="98">
        <f t="shared" si="7"/>
        <v>0</v>
      </c>
      <c r="G80" s="57">
        <f t="shared" si="7"/>
        <v>0</v>
      </c>
      <c r="H80" s="57">
        <f t="shared" si="7"/>
        <v>348</v>
      </c>
      <c r="I80" s="77">
        <f>+B80/H80</f>
        <v>0.42241379310344829</v>
      </c>
      <c r="J80" s="77">
        <f>+C80/H80</f>
        <v>0.27873563218390807</v>
      </c>
      <c r="K80" s="77">
        <f>+D80/H80</f>
        <v>0.25</v>
      </c>
      <c r="L80" s="77">
        <f>+E80/H80</f>
        <v>4.8850574712643681E-2</v>
      </c>
      <c r="M80" s="77">
        <f>+F80/H80</f>
        <v>0</v>
      </c>
      <c r="N80" s="77">
        <f>+G80/H80</f>
        <v>0</v>
      </c>
      <c r="O80" s="104">
        <f>SUM(I80:N80)</f>
        <v>1</v>
      </c>
    </row>
    <row r="82" spans="1:15" ht="25.5" x14ac:dyDescent="0.25">
      <c r="A82" s="85" t="s">
        <v>77</v>
      </c>
      <c r="B82" s="58" t="s">
        <v>25</v>
      </c>
      <c r="C82" s="58" t="s">
        <v>1</v>
      </c>
      <c r="D82" s="58" t="s">
        <v>2</v>
      </c>
      <c r="E82" s="58" t="s">
        <v>3</v>
      </c>
      <c r="F82" s="58" t="s">
        <v>4</v>
      </c>
      <c r="G82" s="58" t="s">
        <v>5</v>
      </c>
      <c r="H82" s="58" t="s">
        <v>56</v>
      </c>
      <c r="I82" s="58" t="s">
        <v>25</v>
      </c>
      <c r="J82" s="58" t="s">
        <v>1</v>
      </c>
      <c r="K82" s="58" t="s">
        <v>2</v>
      </c>
      <c r="L82" s="58" t="s">
        <v>3</v>
      </c>
      <c r="M82" s="58" t="s">
        <v>4</v>
      </c>
      <c r="N82" s="58" t="s">
        <v>5</v>
      </c>
    </row>
    <row r="83" spans="1:15" x14ac:dyDescent="0.25">
      <c r="A83" s="55" t="s">
        <v>52</v>
      </c>
      <c r="B83" s="119">
        <v>53</v>
      </c>
      <c r="C83" s="119">
        <v>24</v>
      </c>
      <c r="D83" s="119">
        <v>6</v>
      </c>
      <c r="E83" s="119">
        <v>4</v>
      </c>
      <c r="F83" s="119">
        <v>0</v>
      </c>
      <c r="G83" s="119">
        <v>0</v>
      </c>
      <c r="H83" s="66">
        <f>SUM(B83:G83)</f>
        <v>87</v>
      </c>
      <c r="I83" s="99">
        <f>+B83/H83</f>
        <v>0.60919540229885061</v>
      </c>
      <c r="J83" s="99">
        <f>+C83/H83</f>
        <v>0.27586206896551724</v>
      </c>
      <c r="K83" s="99">
        <f>+D83/H83</f>
        <v>6.8965517241379309E-2</v>
      </c>
      <c r="L83" s="99">
        <f>+E83/H83</f>
        <v>4.5977011494252873E-2</v>
      </c>
      <c r="M83" s="99">
        <f>+F83/H83</f>
        <v>0</v>
      </c>
      <c r="N83" s="99">
        <f>+G83/H83</f>
        <v>0</v>
      </c>
      <c r="O83" s="104">
        <f>SUM(I83:N83)</f>
        <v>1</v>
      </c>
    </row>
    <row r="84" spans="1:15" x14ac:dyDescent="0.25">
      <c r="A84" s="55" t="s">
        <v>53</v>
      </c>
      <c r="B84" s="119">
        <v>62</v>
      </c>
      <c r="C84" s="119">
        <v>12</v>
      </c>
      <c r="D84" s="119">
        <v>1</v>
      </c>
      <c r="E84" s="119">
        <v>0</v>
      </c>
      <c r="F84" s="119">
        <v>0</v>
      </c>
      <c r="G84" s="119">
        <v>0</v>
      </c>
      <c r="H84" s="66">
        <f>SUM(B84:G84)</f>
        <v>75</v>
      </c>
      <c r="I84" s="99">
        <f>+B84/H84</f>
        <v>0.82666666666666666</v>
      </c>
      <c r="J84" s="71">
        <f>+C84/H84</f>
        <v>0.16</v>
      </c>
      <c r="K84" s="99">
        <f>+D84/H84</f>
        <v>1.3333333333333334E-2</v>
      </c>
      <c r="L84" s="99">
        <f>+E84/H84</f>
        <v>0</v>
      </c>
      <c r="M84" s="99">
        <f>+F84/H84</f>
        <v>0</v>
      </c>
      <c r="N84" s="99">
        <f>+G84/H84</f>
        <v>0</v>
      </c>
      <c r="O84" s="104">
        <f>SUM(I84:N84)</f>
        <v>1</v>
      </c>
    </row>
    <row r="85" spans="1:15" x14ac:dyDescent="0.25">
      <c r="A85" s="56" t="s">
        <v>22</v>
      </c>
      <c r="B85" s="119">
        <v>35</v>
      </c>
      <c r="C85" s="119">
        <v>31</v>
      </c>
      <c r="D85" s="119">
        <v>8</v>
      </c>
      <c r="E85" s="119">
        <v>1</v>
      </c>
      <c r="F85" s="119">
        <v>0</v>
      </c>
      <c r="G85" s="119">
        <v>0</v>
      </c>
      <c r="H85" s="66">
        <f>SUM(B85:G85)</f>
        <v>75</v>
      </c>
      <c r="I85" s="99">
        <f>+B85/H85</f>
        <v>0.46666666666666667</v>
      </c>
      <c r="J85" s="71">
        <f>+C85/H85</f>
        <v>0.41333333333333333</v>
      </c>
      <c r="K85" s="99">
        <f>+D85/H85</f>
        <v>0.10666666666666667</v>
      </c>
      <c r="L85" s="99">
        <f>+E85/H85</f>
        <v>1.3333333333333334E-2</v>
      </c>
      <c r="M85" s="99">
        <f>+F85/H85</f>
        <v>0</v>
      </c>
      <c r="N85" s="99">
        <f>+G85/H85</f>
        <v>0</v>
      </c>
      <c r="O85" s="104">
        <f>SUM(I85:N85)</f>
        <v>1</v>
      </c>
    </row>
    <row r="86" spans="1:15" x14ac:dyDescent="0.25">
      <c r="A86" s="56" t="s">
        <v>54</v>
      </c>
      <c r="B86" s="74">
        <v>34</v>
      </c>
      <c r="C86" s="75">
        <v>49</v>
      </c>
      <c r="D86" s="74">
        <v>28</v>
      </c>
      <c r="E86" s="74">
        <v>0</v>
      </c>
      <c r="F86" s="74">
        <v>0</v>
      </c>
      <c r="G86" s="74">
        <v>0</v>
      </c>
      <c r="H86" s="66">
        <f>SUM(B86:G86)</f>
        <v>111</v>
      </c>
      <c r="I86" s="99">
        <f>+B86/H86</f>
        <v>0.30630630630630629</v>
      </c>
      <c r="J86" s="99">
        <f>+C86/H86</f>
        <v>0.44144144144144143</v>
      </c>
      <c r="K86" s="99">
        <f>+D86/H86</f>
        <v>0.25225225225225223</v>
      </c>
      <c r="L86" s="99">
        <f>+E86/H86</f>
        <v>0</v>
      </c>
      <c r="M86" s="99">
        <f>+F86/H86</f>
        <v>0</v>
      </c>
      <c r="N86" s="99">
        <f>+G86/H86</f>
        <v>0</v>
      </c>
      <c r="O86" s="104">
        <f>SUM(I86:N86)</f>
        <v>0.99999999999999989</v>
      </c>
    </row>
    <row r="87" spans="1:15" x14ac:dyDescent="0.25">
      <c r="A87" s="67" t="s">
        <v>55</v>
      </c>
      <c r="B87" s="98">
        <f t="shared" ref="B87:H87" si="8">SUM(B83:B86)</f>
        <v>184</v>
      </c>
      <c r="C87" s="98">
        <f t="shared" si="8"/>
        <v>116</v>
      </c>
      <c r="D87" s="98">
        <f t="shared" si="8"/>
        <v>43</v>
      </c>
      <c r="E87" s="98">
        <f t="shared" si="8"/>
        <v>5</v>
      </c>
      <c r="F87" s="98">
        <f t="shared" si="8"/>
        <v>0</v>
      </c>
      <c r="G87" s="57">
        <f t="shared" si="8"/>
        <v>0</v>
      </c>
      <c r="H87" s="57">
        <f t="shared" si="8"/>
        <v>348</v>
      </c>
      <c r="I87" s="77">
        <f>+B87/H87</f>
        <v>0.52873563218390807</v>
      </c>
      <c r="J87" s="77">
        <f>+C87/H87</f>
        <v>0.33333333333333331</v>
      </c>
      <c r="K87" s="77">
        <f>+D87/H87</f>
        <v>0.1235632183908046</v>
      </c>
      <c r="L87" s="77">
        <f>+E87/H87</f>
        <v>1.4367816091954023E-2</v>
      </c>
      <c r="M87" s="77">
        <f>+F87/H87</f>
        <v>0</v>
      </c>
      <c r="N87" s="77">
        <f>+G87/H87</f>
        <v>0</v>
      </c>
      <c r="O87" s="104">
        <f>SUM(I87:N87)</f>
        <v>1</v>
      </c>
    </row>
    <row r="89" spans="1:15" ht="24" x14ac:dyDescent="0.25">
      <c r="A89" s="85" t="s">
        <v>78</v>
      </c>
      <c r="B89" s="58" t="s">
        <v>25</v>
      </c>
      <c r="C89" s="58" t="s">
        <v>1</v>
      </c>
      <c r="D89" s="58" t="s">
        <v>2</v>
      </c>
      <c r="E89" s="58" t="s">
        <v>3</v>
      </c>
      <c r="F89" s="58" t="s">
        <v>4</v>
      </c>
      <c r="G89" s="58" t="s">
        <v>5</v>
      </c>
      <c r="H89" s="58" t="s">
        <v>56</v>
      </c>
      <c r="I89" s="58" t="s">
        <v>25</v>
      </c>
      <c r="J89" s="58" t="s">
        <v>1</v>
      </c>
      <c r="K89" s="58" t="s">
        <v>2</v>
      </c>
      <c r="L89" s="58" t="s">
        <v>3</v>
      </c>
      <c r="M89" s="58" t="s">
        <v>4</v>
      </c>
      <c r="N89" s="58" t="s">
        <v>5</v>
      </c>
    </row>
    <row r="90" spans="1:15" x14ac:dyDescent="0.25">
      <c r="A90" s="55" t="s">
        <v>52</v>
      </c>
      <c r="B90" s="119">
        <v>39</v>
      </c>
      <c r="C90" s="119">
        <v>22</v>
      </c>
      <c r="D90" s="119">
        <v>8</v>
      </c>
      <c r="E90" s="119">
        <v>9</v>
      </c>
      <c r="F90" s="119">
        <v>5</v>
      </c>
      <c r="G90" s="119">
        <v>4</v>
      </c>
      <c r="H90" s="66">
        <f>SUM(B90:G90)</f>
        <v>87</v>
      </c>
      <c r="I90" s="99">
        <f>+B90/H90</f>
        <v>0.44827586206896552</v>
      </c>
      <c r="J90" s="99">
        <f>+C90/H90</f>
        <v>0.25287356321839083</v>
      </c>
      <c r="K90" s="99">
        <f>+D90/H90</f>
        <v>9.1954022988505746E-2</v>
      </c>
      <c r="L90" s="99">
        <f>+E90/H90</f>
        <v>0.10344827586206896</v>
      </c>
      <c r="M90" s="99">
        <f>+F90/H90</f>
        <v>5.7471264367816091E-2</v>
      </c>
      <c r="N90" s="99">
        <f>+G90/H90</f>
        <v>4.5977011494252873E-2</v>
      </c>
      <c r="O90" s="104">
        <f>SUM(I90:N90)</f>
        <v>1</v>
      </c>
    </row>
    <row r="91" spans="1:15" x14ac:dyDescent="0.25">
      <c r="A91" s="55" t="s">
        <v>53</v>
      </c>
      <c r="B91" s="119">
        <v>53</v>
      </c>
      <c r="C91" s="119">
        <v>10</v>
      </c>
      <c r="D91" s="119">
        <v>6</v>
      </c>
      <c r="E91" s="119">
        <v>6</v>
      </c>
      <c r="F91" s="119">
        <v>0</v>
      </c>
      <c r="G91" s="119">
        <v>0</v>
      </c>
      <c r="H91" s="66">
        <f>SUM(B91:G91)</f>
        <v>75</v>
      </c>
      <c r="I91" s="99">
        <f>+B91/H91</f>
        <v>0.70666666666666667</v>
      </c>
      <c r="J91" s="71">
        <f>+C91/H91</f>
        <v>0.13333333333333333</v>
      </c>
      <c r="K91" s="99">
        <f>+D91/H91</f>
        <v>0.08</v>
      </c>
      <c r="L91" s="99">
        <f>+E91/H91</f>
        <v>0.08</v>
      </c>
      <c r="M91" s="99">
        <f>+F91/H91</f>
        <v>0</v>
      </c>
      <c r="N91" s="99">
        <f>+G91/H91</f>
        <v>0</v>
      </c>
      <c r="O91" s="104">
        <f>SUM(I91:N91)</f>
        <v>0.99999999999999989</v>
      </c>
    </row>
    <row r="92" spans="1:15" x14ac:dyDescent="0.25">
      <c r="A92" s="56" t="s">
        <v>22</v>
      </c>
      <c r="B92" s="119">
        <v>27</v>
      </c>
      <c r="C92" s="119">
        <v>31</v>
      </c>
      <c r="D92" s="119">
        <v>8</v>
      </c>
      <c r="E92" s="119">
        <v>7</v>
      </c>
      <c r="F92" s="119">
        <v>2</v>
      </c>
      <c r="G92" s="119">
        <v>0</v>
      </c>
      <c r="H92" s="66">
        <f>SUM(B92:G92)</f>
        <v>75</v>
      </c>
      <c r="I92" s="99">
        <f>+B92/H92</f>
        <v>0.36</v>
      </c>
      <c r="J92" s="71">
        <f>+C92/H92</f>
        <v>0.41333333333333333</v>
      </c>
      <c r="K92" s="99">
        <f>+D92/H92</f>
        <v>0.10666666666666667</v>
      </c>
      <c r="L92" s="99">
        <f>+E92/H92</f>
        <v>9.3333333333333338E-2</v>
      </c>
      <c r="M92" s="99">
        <f>+F92/H92</f>
        <v>2.6666666666666668E-2</v>
      </c>
      <c r="N92" s="99">
        <f>+G92/H92</f>
        <v>0</v>
      </c>
      <c r="O92" s="104">
        <f>SUM(I92:N92)</f>
        <v>1</v>
      </c>
    </row>
    <row r="93" spans="1:15" x14ac:dyDescent="0.25">
      <c r="A93" s="56" t="s">
        <v>54</v>
      </c>
      <c r="B93" s="74">
        <v>15</v>
      </c>
      <c r="C93" s="75">
        <v>41</v>
      </c>
      <c r="D93" s="74">
        <v>37</v>
      </c>
      <c r="E93" s="74">
        <v>15</v>
      </c>
      <c r="F93" s="74">
        <v>3</v>
      </c>
      <c r="G93" s="74">
        <v>0</v>
      </c>
      <c r="H93" s="66">
        <f>SUM(B93:G93)</f>
        <v>111</v>
      </c>
      <c r="I93" s="99">
        <f>+B93/H93</f>
        <v>0.13513513513513514</v>
      </c>
      <c r="J93" s="99">
        <f>+C93/H93</f>
        <v>0.36936936936936937</v>
      </c>
      <c r="K93" s="99">
        <f>+D93/H93</f>
        <v>0.33333333333333331</v>
      </c>
      <c r="L93" s="99">
        <f>+E93/H93</f>
        <v>0.13513513513513514</v>
      </c>
      <c r="M93" s="99">
        <f>+F93/H93</f>
        <v>2.7027027027027029E-2</v>
      </c>
      <c r="N93" s="99">
        <f>+G93/H93</f>
        <v>0</v>
      </c>
      <c r="O93" s="104">
        <f>SUM(I93:N93)</f>
        <v>0.99999999999999978</v>
      </c>
    </row>
    <row r="94" spans="1:15" x14ac:dyDescent="0.25">
      <c r="A94" s="67" t="s">
        <v>55</v>
      </c>
      <c r="B94" s="98">
        <f t="shared" ref="B94:G94" si="9">SUM(B90:B93)</f>
        <v>134</v>
      </c>
      <c r="C94" s="98">
        <f t="shared" si="9"/>
        <v>104</v>
      </c>
      <c r="D94" s="98">
        <f t="shared" si="9"/>
        <v>59</v>
      </c>
      <c r="E94" s="98">
        <f t="shared" si="9"/>
        <v>37</v>
      </c>
      <c r="F94" s="98">
        <f t="shared" si="9"/>
        <v>10</v>
      </c>
      <c r="G94" s="57">
        <f t="shared" si="9"/>
        <v>4</v>
      </c>
      <c r="H94" s="57">
        <f>SUM(B94:G94)</f>
        <v>348</v>
      </c>
      <c r="I94" s="77">
        <f>+B94/H94</f>
        <v>0.38505747126436779</v>
      </c>
      <c r="J94" s="77">
        <f>+C94/H94</f>
        <v>0.2988505747126437</v>
      </c>
      <c r="K94" s="77">
        <f>+D94/H94</f>
        <v>0.16954022988505746</v>
      </c>
      <c r="L94" s="77">
        <f>+E94/H94</f>
        <v>0.10632183908045977</v>
      </c>
      <c r="M94" s="77">
        <f>+F94/H94</f>
        <v>2.8735632183908046E-2</v>
      </c>
      <c r="N94" s="77">
        <f>+G94/H94</f>
        <v>1.1494252873563218E-2</v>
      </c>
      <c r="O94" s="122">
        <f>SUM(I94:N94)</f>
        <v>1</v>
      </c>
    </row>
    <row r="96" spans="1:15" ht="38.25" x14ac:dyDescent="0.25">
      <c r="A96" s="85" t="s">
        <v>79</v>
      </c>
      <c r="B96" s="58" t="s">
        <v>25</v>
      </c>
      <c r="C96" s="58" t="s">
        <v>1</v>
      </c>
      <c r="D96" s="58" t="s">
        <v>2</v>
      </c>
      <c r="E96" s="58" t="s">
        <v>3</v>
      </c>
      <c r="F96" s="58" t="s">
        <v>4</v>
      </c>
      <c r="G96" s="58" t="s">
        <v>5</v>
      </c>
      <c r="H96" s="58" t="s">
        <v>56</v>
      </c>
      <c r="I96" s="58" t="s">
        <v>25</v>
      </c>
      <c r="J96" s="58" t="s">
        <v>1</v>
      </c>
      <c r="K96" s="58" t="s">
        <v>2</v>
      </c>
      <c r="L96" s="58" t="s">
        <v>3</v>
      </c>
      <c r="M96" s="58" t="s">
        <v>4</v>
      </c>
      <c r="N96" s="58" t="s">
        <v>5</v>
      </c>
    </row>
    <row r="97" spans="1:17" x14ac:dyDescent="0.25">
      <c r="A97" s="55" t="s">
        <v>52</v>
      </c>
      <c r="B97" s="119">
        <v>43</v>
      </c>
      <c r="C97" s="119">
        <v>31</v>
      </c>
      <c r="D97" s="119">
        <v>9</v>
      </c>
      <c r="E97" s="119">
        <v>4</v>
      </c>
      <c r="F97" s="119">
        <v>0</v>
      </c>
      <c r="G97" s="119">
        <v>0</v>
      </c>
      <c r="H97" s="95">
        <f>SUM(B97:G97)</f>
        <v>87</v>
      </c>
      <c r="I97" s="100">
        <f>+B97/H97</f>
        <v>0.4942528735632184</v>
      </c>
      <c r="J97" s="100">
        <f>+C97/H97</f>
        <v>0.35632183908045978</v>
      </c>
      <c r="K97" s="100">
        <f>+D97/H97</f>
        <v>0.10344827586206896</v>
      </c>
      <c r="L97" s="100">
        <f>+E97/H97</f>
        <v>4.5977011494252873E-2</v>
      </c>
      <c r="M97" s="100">
        <f>+F97/H97</f>
        <v>0</v>
      </c>
      <c r="N97" s="100">
        <f>+G97/H97</f>
        <v>0</v>
      </c>
      <c r="O97" s="104">
        <f>SUM(I97:N97)</f>
        <v>1</v>
      </c>
    </row>
    <row r="98" spans="1:17" x14ac:dyDescent="0.25">
      <c r="A98" s="55" t="s">
        <v>53</v>
      </c>
      <c r="B98" s="119">
        <v>56</v>
      </c>
      <c r="C98" s="119">
        <v>13</v>
      </c>
      <c r="D98" s="119">
        <v>4</v>
      </c>
      <c r="E98" s="119">
        <v>2</v>
      </c>
      <c r="F98" s="119">
        <v>0</v>
      </c>
      <c r="G98" s="119">
        <v>0</v>
      </c>
      <c r="H98" s="95">
        <f>SUM(B98:G98)</f>
        <v>75</v>
      </c>
      <c r="I98" s="100">
        <f>+B98/H98</f>
        <v>0.7466666666666667</v>
      </c>
      <c r="J98" s="92">
        <f>+C98/H98</f>
        <v>0.17333333333333334</v>
      </c>
      <c r="K98" s="100">
        <f>+D98/H98</f>
        <v>5.3333333333333337E-2</v>
      </c>
      <c r="L98" s="100">
        <f>+E98/H98</f>
        <v>2.6666666666666668E-2</v>
      </c>
      <c r="M98" s="100">
        <f>+F98/H98</f>
        <v>0</v>
      </c>
      <c r="N98" s="100">
        <f>+G98/H98</f>
        <v>0</v>
      </c>
      <c r="O98" s="104">
        <f>SUM(I98:N98)</f>
        <v>1</v>
      </c>
    </row>
    <row r="99" spans="1:17" x14ac:dyDescent="0.25">
      <c r="A99" s="56" t="s">
        <v>22</v>
      </c>
      <c r="B99" s="119">
        <v>32</v>
      </c>
      <c r="C99" s="119">
        <v>21</v>
      </c>
      <c r="D99" s="119">
        <v>15</v>
      </c>
      <c r="E99" s="119">
        <v>7</v>
      </c>
      <c r="F99" s="119">
        <v>0</v>
      </c>
      <c r="G99" s="119">
        <v>0</v>
      </c>
      <c r="H99" s="95">
        <f>SUM(B99:G99)</f>
        <v>75</v>
      </c>
      <c r="I99" s="100">
        <f>+B99/H99</f>
        <v>0.42666666666666669</v>
      </c>
      <c r="J99" s="92">
        <f>+C99/H99</f>
        <v>0.28000000000000003</v>
      </c>
      <c r="K99" s="100">
        <f>+D99/H99</f>
        <v>0.2</v>
      </c>
      <c r="L99" s="100">
        <f>+E99/H99</f>
        <v>9.3333333333333338E-2</v>
      </c>
      <c r="M99" s="100">
        <f>+F99/H99</f>
        <v>0</v>
      </c>
      <c r="N99" s="100">
        <f>+G99/H99</f>
        <v>0</v>
      </c>
      <c r="O99" s="104">
        <f>SUM(I99:N99)</f>
        <v>1</v>
      </c>
    </row>
    <row r="100" spans="1:17" x14ac:dyDescent="0.25">
      <c r="A100" s="56" t="s">
        <v>54</v>
      </c>
      <c r="B100" s="74">
        <v>33</v>
      </c>
      <c r="C100" s="75">
        <v>38</v>
      </c>
      <c r="D100" s="74">
        <v>36</v>
      </c>
      <c r="E100" s="74">
        <v>2</v>
      </c>
      <c r="F100" s="74">
        <v>2</v>
      </c>
      <c r="G100" s="74">
        <v>0</v>
      </c>
      <c r="H100" s="96">
        <f>SUM(B100:G100)</f>
        <v>111</v>
      </c>
      <c r="I100" s="100">
        <f>+B100/H100</f>
        <v>0.29729729729729731</v>
      </c>
      <c r="J100" s="100">
        <f>+C100/H100</f>
        <v>0.34234234234234234</v>
      </c>
      <c r="K100" s="100">
        <f>+D100/H100</f>
        <v>0.32432432432432434</v>
      </c>
      <c r="L100" s="100">
        <f>+E100/H100</f>
        <v>1.8018018018018018E-2</v>
      </c>
      <c r="M100" s="100">
        <f>+F100/H100</f>
        <v>1.8018018018018018E-2</v>
      </c>
      <c r="N100" s="100">
        <f>+G100/H100</f>
        <v>0</v>
      </c>
      <c r="O100" s="104">
        <f>SUM(I100:N100)</f>
        <v>1</v>
      </c>
    </row>
    <row r="101" spans="1:17" x14ac:dyDescent="0.25">
      <c r="A101" s="67" t="s">
        <v>55</v>
      </c>
      <c r="B101" s="98">
        <f t="shared" ref="B101:G101" si="10">SUM(B97:B100)</f>
        <v>164</v>
      </c>
      <c r="C101" s="98">
        <f t="shared" si="10"/>
        <v>103</v>
      </c>
      <c r="D101" s="98">
        <f t="shared" si="10"/>
        <v>64</v>
      </c>
      <c r="E101" s="98">
        <f t="shared" si="10"/>
        <v>15</v>
      </c>
      <c r="F101" s="98">
        <f t="shared" si="10"/>
        <v>2</v>
      </c>
      <c r="G101" s="57">
        <f t="shared" si="10"/>
        <v>0</v>
      </c>
      <c r="H101" s="57">
        <f>SUM(B101:G101)</f>
        <v>348</v>
      </c>
      <c r="I101" s="77">
        <f>+B101/H101</f>
        <v>0.47126436781609193</v>
      </c>
      <c r="J101" s="77">
        <f>+C101/H101</f>
        <v>0.29597701149425287</v>
      </c>
      <c r="K101" s="77">
        <f>+D101/H101</f>
        <v>0.18390804597701149</v>
      </c>
      <c r="L101" s="77">
        <f>+E101/H101</f>
        <v>4.3103448275862072E-2</v>
      </c>
      <c r="M101" s="77">
        <f>+F101/H101</f>
        <v>5.7471264367816091E-3</v>
      </c>
      <c r="N101" s="77">
        <f>+G101/H101</f>
        <v>0</v>
      </c>
      <c r="O101" s="104">
        <f>SUM(I101:N101)</f>
        <v>1</v>
      </c>
    </row>
    <row r="102" spans="1:17" s="51" customFormat="1" x14ac:dyDescent="0.25">
      <c r="A102" s="86"/>
      <c r="B102" s="87"/>
      <c r="C102" s="87"/>
      <c r="D102" s="87"/>
      <c r="E102" s="87"/>
      <c r="F102" s="87"/>
      <c r="G102" s="88"/>
      <c r="H102" s="88"/>
      <c r="I102" s="91"/>
      <c r="J102" s="91"/>
      <c r="K102" s="91"/>
      <c r="L102" s="91"/>
      <c r="M102" s="91"/>
      <c r="N102" s="91"/>
    </row>
    <row r="103" spans="1:17" s="51" customFormat="1" x14ac:dyDescent="0.25">
      <c r="A103" s="86"/>
      <c r="B103" s="87"/>
      <c r="C103" s="87"/>
      <c r="D103" s="87"/>
      <c r="E103" s="87"/>
      <c r="F103" s="87"/>
      <c r="G103" s="88"/>
      <c r="H103" s="88"/>
      <c r="I103" s="91"/>
      <c r="J103" s="91"/>
      <c r="K103" s="91"/>
      <c r="L103" s="91"/>
      <c r="M103" s="91"/>
      <c r="N103" s="91"/>
    </row>
    <row r="104" spans="1:17" s="97" customFormat="1" x14ac:dyDescent="0.25">
      <c r="A104" s="86"/>
      <c r="B104" s="87"/>
      <c r="C104" s="87"/>
      <c r="D104" s="87"/>
      <c r="E104" s="87"/>
      <c r="F104" s="87"/>
      <c r="G104" s="88"/>
      <c r="H104" s="88"/>
      <c r="I104" s="91"/>
      <c r="J104" s="91"/>
      <c r="K104" s="91"/>
      <c r="L104" s="91"/>
      <c r="M104" s="91"/>
      <c r="N104" s="91"/>
    </row>
    <row r="105" spans="1:17" s="97" customFormat="1" x14ac:dyDescent="0.25">
      <c r="A105" s="86"/>
      <c r="B105" s="87"/>
      <c r="C105" s="87"/>
      <c r="D105" s="87"/>
      <c r="E105" s="87"/>
      <c r="F105" s="87"/>
      <c r="G105" s="88"/>
      <c r="H105" s="88"/>
      <c r="I105" s="91"/>
      <c r="J105" s="91"/>
      <c r="K105" s="91"/>
      <c r="L105" s="91"/>
      <c r="M105" s="91"/>
      <c r="N105" s="91"/>
    </row>
    <row r="106" spans="1:17" x14ac:dyDescent="0.25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</row>
    <row r="107" spans="1:17" s="51" customFormat="1" x14ac:dyDescent="0.25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</row>
    <row r="108" spans="1:17" s="51" customFormat="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</row>
    <row r="109" spans="1:17" s="51" customFormat="1" x14ac:dyDescent="0.25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</row>
    <row r="110" spans="1:17" s="51" customFormat="1" ht="15.75" x14ac:dyDescent="0.25">
      <c r="A110" s="158" t="s">
        <v>85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</row>
    <row r="111" spans="1:17" s="129" customFormat="1" x14ac:dyDescent="0.25">
      <c r="A111" s="192" t="s">
        <v>84</v>
      </c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</row>
    <row r="112" spans="1:17" ht="38.25" x14ac:dyDescent="0.25">
      <c r="A112" s="85" t="s">
        <v>29</v>
      </c>
      <c r="B112" s="65" t="s">
        <v>60</v>
      </c>
      <c r="C112" s="65" t="s">
        <v>51</v>
      </c>
      <c r="D112" s="58" t="s">
        <v>56</v>
      </c>
      <c r="E112" s="65" t="s">
        <v>60</v>
      </c>
      <c r="F112" s="65" t="s">
        <v>51</v>
      </c>
      <c r="H112" s="193" t="s">
        <v>30</v>
      </c>
      <c r="I112" s="194"/>
      <c r="J112" s="195"/>
      <c r="L112" s="193" t="s">
        <v>39</v>
      </c>
      <c r="M112" s="194"/>
      <c r="N112" s="195"/>
      <c r="P112">
        <v>73</v>
      </c>
      <c r="Q112">
        <v>38</v>
      </c>
    </row>
    <row r="113" spans="1:14" ht="22.5" customHeight="1" x14ac:dyDescent="0.25">
      <c r="A113" s="55" t="s">
        <v>52</v>
      </c>
      <c r="B113" s="119">
        <v>87</v>
      </c>
      <c r="C113" s="119">
        <v>0</v>
      </c>
      <c r="D113" s="54">
        <f>SUM(B113:C113)</f>
        <v>87</v>
      </c>
      <c r="E113" s="53">
        <f>+B113/D113</f>
        <v>1</v>
      </c>
      <c r="F113" s="53">
        <f>+C113/D113</f>
        <v>0</v>
      </c>
      <c r="H113" s="94" t="s">
        <v>31</v>
      </c>
      <c r="I113" s="52">
        <v>234</v>
      </c>
      <c r="J113" s="53">
        <f>+I113/I115</f>
        <v>0.67241379310344829</v>
      </c>
      <c r="L113" s="93" t="s">
        <v>64</v>
      </c>
      <c r="M113" s="52">
        <v>95</v>
      </c>
      <c r="N113" s="53">
        <f>+M113/M117</f>
        <v>0.27298850574712646</v>
      </c>
    </row>
    <row r="114" spans="1:14" ht="18.75" customHeight="1" x14ac:dyDescent="0.25">
      <c r="A114" s="55" t="s">
        <v>53</v>
      </c>
      <c r="B114" s="119">
        <v>65</v>
      </c>
      <c r="C114" s="119"/>
      <c r="D114" s="54">
        <f>SUM(B114:C114)</f>
        <v>65</v>
      </c>
      <c r="E114" s="53">
        <f>+B114/D114</f>
        <v>1</v>
      </c>
      <c r="F114" s="53">
        <f>+C114/D114</f>
        <v>0</v>
      </c>
      <c r="H114" s="94" t="s">
        <v>32</v>
      </c>
      <c r="I114" s="52">
        <v>114</v>
      </c>
      <c r="J114" s="53">
        <f>+I114/I115</f>
        <v>0.32758620689655171</v>
      </c>
      <c r="L114" s="93" t="s">
        <v>41</v>
      </c>
      <c r="M114" s="52">
        <v>172</v>
      </c>
      <c r="N114" s="53">
        <f>+M114/M117</f>
        <v>0.4942528735632184</v>
      </c>
    </row>
    <row r="115" spans="1:14" ht="25.5" customHeight="1" x14ac:dyDescent="0.25">
      <c r="A115" s="56" t="s">
        <v>22</v>
      </c>
      <c r="B115" s="119">
        <v>75</v>
      </c>
      <c r="C115" s="119">
        <v>0</v>
      </c>
      <c r="D115" s="54">
        <f>SUM(B115:C115)</f>
        <v>75</v>
      </c>
      <c r="E115" s="53">
        <f>+B115/D115</f>
        <v>1</v>
      </c>
      <c r="F115" s="53">
        <f>+C115/D115</f>
        <v>0</v>
      </c>
      <c r="H115" s="65" t="s">
        <v>63</v>
      </c>
      <c r="I115" s="193">
        <f>SUM(I113:I114)</f>
        <v>348</v>
      </c>
      <c r="J115" s="195"/>
      <c r="L115" s="113" t="s">
        <v>65</v>
      </c>
      <c r="M115" s="52">
        <v>58</v>
      </c>
      <c r="N115" s="53">
        <f>+M115/M117</f>
        <v>0.16666666666666666</v>
      </c>
    </row>
    <row r="116" spans="1:14" x14ac:dyDescent="0.25">
      <c r="A116" s="56" t="s">
        <v>54</v>
      </c>
      <c r="B116" s="133">
        <v>109</v>
      </c>
      <c r="C116" s="133">
        <v>2</v>
      </c>
      <c r="D116" s="54">
        <f>SUM(B116:C116)</f>
        <v>111</v>
      </c>
      <c r="E116" s="53">
        <f>+B116/D116</f>
        <v>0.98198198198198194</v>
      </c>
      <c r="F116" s="53">
        <f>+C116/D116</f>
        <v>1.8018018018018018E-2</v>
      </c>
      <c r="L116" s="52" t="s">
        <v>91</v>
      </c>
      <c r="M116" s="52">
        <v>23</v>
      </c>
      <c r="N116" s="53">
        <f>+M116/M117</f>
        <v>6.6091954022988508E-2</v>
      </c>
    </row>
    <row r="117" spans="1:14" x14ac:dyDescent="0.25">
      <c r="A117" s="67" t="s">
        <v>55</v>
      </c>
      <c r="B117" s="65">
        <f>SUM(B113:B116)</f>
        <v>336</v>
      </c>
      <c r="C117" s="65">
        <f>SUM(C113:C116)</f>
        <v>2</v>
      </c>
      <c r="D117" s="65">
        <f>SUM(D113:D116)</f>
        <v>338</v>
      </c>
      <c r="E117" s="62">
        <f>+B117/D117</f>
        <v>0.99408284023668636</v>
      </c>
      <c r="F117" s="62">
        <f>+C117/D117</f>
        <v>5.9171597633136093E-3</v>
      </c>
      <c r="L117" s="113" t="s">
        <v>63</v>
      </c>
      <c r="M117" s="52">
        <f>SUM(M113:M116)</f>
        <v>348</v>
      </c>
      <c r="N117" s="109"/>
    </row>
    <row r="118" spans="1:14" x14ac:dyDescent="0.25">
      <c r="A118" s="101"/>
      <c r="E118" s="51"/>
      <c r="F118" s="51"/>
      <c r="G118" s="51"/>
      <c r="H118" s="191" t="s">
        <v>33</v>
      </c>
      <c r="I118" s="191"/>
      <c r="J118" s="191"/>
    </row>
    <row r="119" spans="1:14" ht="24" x14ac:dyDescent="0.25">
      <c r="A119" s="102" t="s">
        <v>61</v>
      </c>
      <c r="B119" s="58" t="s">
        <v>56</v>
      </c>
      <c r="C119" s="58" t="s">
        <v>62</v>
      </c>
      <c r="H119" s="52" t="s">
        <v>34</v>
      </c>
      <c r="I119" s="52">
        <v>49</v>
      </c>
      <c r="J119" s="53">
        <f>+I119/I124</f>
        <v>0.14080459770114942</v>
      </c>
      <c r="L119" s="190"/>
      <c r="M119" s="190"/>
      <c r="N119" s="190"/>
    </row>
    <row r="120" spans="1:14" x14ac:dyDescent="0.25">
      <c r="A120" s="55" t="s">
        <v>52</v>
      </c>
      <c r="B120" s="66">
        <v>87</v>
      </c>
      <c r="C120" s="53">
        <f>+B120/B124</f>
        <v>0.25</v>
      </c>
      <c r="H120" s="52" t="s">
        <v>35</v>
      </c>
      <c r="I120" s="52">
        <v>99</v>
      </c>
      <c r="J120" s="53">
        <f>+I120/I124</f>
        <v>0.28448275862068967</v>
      </c>
      <c r="L120" s="131"/>
      <c r="M120" s="108"/>
      <c r="N120" s="127"/>
    </row>
    <row r="121" spans="1:14" x14ac:dyDescent="0.25">
      <c r="A121" s="55" t="s">
        <v>53</v>
      </c>
      <c r="B121" s="66">
        <v>75</v>
      </c>
      <c r="C121" s="53">
        <f>+B121/B124</f>
        <v>0.21551724137931033</v>
      </c>
      <c r="H121" s="52" t="s">
        <v>36</v>
      </c>
      <c r="I121" s="52">
        <v>92</v>
      </c>
      <c r="J121" s="53">
        <f>+I121/I124</f>
        <v>0.26436781609195403</v>
      </c>
      <c r="L121" s="131"/>
      <c r="M121" s="108"/>
      <c r="N121" s="127"/>
    </row>
    <row r="122" spans="1:14" x14ac:dyDescent="0.25">
      <c r="A122" s="56" t="s">
        <v>22</v>
      </c>
      <c r="B122" s="66">
        <v>75</v>
      </c>
      <c r="C122" s="53">
        <f>+B122/B124</f>
        <v>0.21551724137931033</v>
      </c>
      <c r="H122" s="52" t="s">
        <v>37</v>
      </c>
      <c r="I122" s="52">
        <v>77</v>
      </c>
      <c r="J122" s="53">
        <f>+I122/I124</f>
        <v>0.22126436781609196</v>
      </c>
      <c r="L122" s="132"/>
      <c r="M122" s="190"/>
      <c r="N122" s="190"/>
    </row>
    <row r="123" spans="1:14" x14ac:dyDescent="0.25">
      <c r="A123" s="56" t="s">
        <v>54</v>
      </c>
      <c r="B123" s="66">
        <v>111</v>
      </c>
      <c r="C123" s="53">
        <f>+B123/B124</f>
        <v>0.31896551724137934</v>
      </c>
      <c r="H123" s="52" t="s">
        <v>66</v>
      </c>
      <c r="I123" s="52">
        <v>31</v>
      </c>
      <c r="J123" s="53">
        <f>+I123/I124</f>
        <v>8.9080459770114945E-2</v>
      </c>
    </row>
    <row r="124" spans="1:14" x14ac:dyDescent="0.25">
      <c r="A124" s="67" t="s">
        <v>55</v>
      </c>
      <c r="B124" s="191">
        <f>SUM(B120:B123)</f>
        <v>348</v>
      </c>
      <c r="C124" s="191"/>
      <c r="H124" s="65" t="s">
        <v>63</v>
      </c>
      <c r="I124" s="191">
        <f>SUM(I119:I123)</f>
        <v>348</v>
      </c>
      <c r="J124" s="191"/>
    </row>
    <row r="132" spans="19:19" x14ac:dyDescent="0.25">
      <c r="S132" t="e">
        <f>SUM(#REF!)</f>
        <v>#REF!</v>
      </c>
    </row>
    <row r="133" spans="19:19" x14ac:dyDescent="0.25">
      <c r="S133" t="e">
        <f>SUM(#REF!)</f>
        <v>#REF!</v>
      </c>
    </row>
    <row r="134" spans="19:19" x14ac:dyDescent="0.25">
      <c r="S134" t="e">
        <f>SUM(#REF!)</f>
        <v>#REF!</v>
      </c>
    </row>
    <row r="135" spans="19:19" x14ac:dyDescent="0.25">
      <c r="S135" t="e">
        <f>SUM(#REF!)</f>
        <v>#REF!</v>
      </c>
    </row>
    <row r="136" spans="19:19" x14ac:dyDescent="0.25">
      <c r="S136" t="e">
        <f>SUM(#REF!)</f>
        <v>#REF!</v>
      </c>
    </row>
  </sheetData>
  <mergeCells count="16">
    <mergeCell ref="L119:N119"/>
    <mergeCell ref="M122:N122"/>
    <mergeCell ref="A4:N4"/>
    <mergeCell ref="I124:J124"/>
    <mergeCell ref="A5:N5"/>
    <mergeCell ref="A36:N36"/>
    <mergeCell ref="A73:N73"/>
    <mergeCell ref="A110:N110"/>
    <mergeCell ref="B124:C124"/>
    <mergeCell ref="H112:J112"/>
    <mergeCell ref="L112:N112"/>
    <mergeCell ref="I115:J115"/>
    <mergeCell ref="H118:J118"/>
    <mergeCell ref="A37:N37"/>
    <mergeCell ref="A74:N74"/>
    <mergeCell ref="A111:N111"/>
  </mergeCells>
  <pageMargins left="0.7" right="0.7" top="0.75" bottom="0.75" header="0.3" footer="0.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58"/>
  <sheetViews>
    <sheetView topLeftCell="A10" workbookViewId="0">
      <selection activeCell="D20" sqref="D20"/>
    </sheetView>
  </sheetViews>
  <sheetFormatPr baseColWidth="10" defaultColWidth="9.140625" defaultRowHeight="15" x14ac:dyDescent="0.25"/>
  <cols>
    <col min="1" max="1" width="5" customWidth="1"/>
    <col min="2" max="2" width="19.140625" customWidth="1"/>
    <col min="3" max="3" width="10.85546875" customWidth="1"/>
    <col min="4" max="4" width="9.85546875" customWidth="1"/>
    <col min="18" max="18" width="9.140625" style="112"/>
  </cols>
  <sheetData>
    <row r="1" spans="2:25" s="118" customFormat="1" x14ac:dyDescent="0.25"/>
    <row r="2" spans="2:25" s="118" customFormat="1" ht="15.75" x14ac:dyDescent="0.25">
      <c r="C2" s="158" t="s">
        <v>87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</row>
    <row r="3" spans="2:25" s="118" customFormat="1" x14ac:dyDescent="0.25"/>
    <row r="4" spans="2:25" s="118" customFormat="1" x14ac:dyDescent="0.25"/>
    <row r="10" spans="2:25" ht="54" customHeight="1" x14ac:dyDescent="0.25">
      <c r="B10" s="136"/>
      <c r="C10" s="137" t="s">
        <v>25</v>
      </c>
      <c r="D10" s="137" t="s">
        <v>1</v>
      </c>
      <c r="E10" s="137" t="s">
        <v>2</v>
      </c>
      <c r="F10" s="137" t="s">
        <v>3</v>
      </c>
      <c r="G10" s="137" t="s">
        <v>4</v>
      </c>
      <c r="H10" s="137" t="s">
        <v>5</v>
      </c>
    </row>
    <row r="11" spans="2:25" x14ac:dyDescent="0.25">
      <c r="B11" s="63" t="s">
        <v>52</v>
      </c>
      <c r="C11" s="78">
        <f>'Tabla encuesta 2015'!I7</f>
        <v>0.27586206896551724</v>
      </c>
      <c r="D11" s="79">
        <f>'Tabla encuesta 2015'!J7</f>
        <v>0.4942528735632184</v>
      </c>
      <c r="E11" s="79">
        <f>'Tabla encuesta 2015'!K7</f>
        <v>0.18390804597701149</v>
      </c>
      <c r="F11" s="79">
        <f>'Tabla encuesta 2015'!L7</f>
        <v>2.2988505747126436E-2</v>
      </c>
      <c r="G11" s="79">
        <f>'Tabla encuesta 2015'!M7</f>
        <v>1.1494252873563218E-2</v>
      </c>
      <c r="H11" s="79">
        <f>'Tabla encuesta 2015'!N7</f>
        <v>1.1494252873563218E-2</v>
      </c>
    </row>
    <row r="12" spans="2:25" x14ac:dyDescent="0.25">
      <c r="B12" s="55" t="s">
        <v>53</v>
      </c>
      <c r="C12" s="80">
        <f>'Tabla encuesta 2015'!I8</f>
        <v>0.6</v>
      </c>
      <c r="D12" s="81">
        <f>'Tabla encuesta 2015'!J8</f>
        <v>0.30666666666666664</v>
      </c>
      <c r="E12" s="81">
        <f>'Tabla encuesta 2015'!K8</f>
        <v>0.04</v>
      </c>
      <c r="F12" s="81">
        <f>'Tabla encuesta 2015'!L8</f>
        <v>5.3333333333333337E-2</v>
      </c>
      <c r="G12" s="81">
        <f>'Tabla encuesta 2015'!M8</f>
        <v>0</v>
      </c>
      <c r="H12" s="81">
        <f>'Tabla encuesta 2015'!N8</f>
        <v>0</v>
      </c>
    </row>
    <row r="13" spans="2:25" x14ac:dyDescent="0.25">
      <c r="B13" s="56" t="s">
        <v>22</v>
      </c>
      <c r="C13" s="80">
        <f>'Tabla encuesta 2015'!I9</f>
        <v>0.2</v>
      </c>
      <c r="D13" s="81">
        <f>'Tabla encuesta 2015'!J9</f>
        <v>0.4</v>
      </c>
      <c r="E13" s="81">
        <f>'Tabla encuesta 2015'!K9</f>
        <v>0.32</v>
      </c>
      <c r="F13" s="81">
        <f>'Tabla encuesta 2015'!L9</f>
        <v>6.6666666666666666E-2</v>
      </c>
      <c r="G13" s="81">
        <f>'Tabla encuesta 2015'!M9</f>
        <v>0</v>
      </c>
      <c r="H13" s="81">
        <f>'Tabla encuesta 2015'!N9</f>
        <v>1.3333333333333334E-2</v>
      </c>
    </row>
    <row r="14" spans="2:25" x14ac:dyDescent="0.25">
      <c r="B14" s="56" t="s">
        <v>54</v>
      </c>
      <c r="C14" s="82">
        <f>'Tabla encuesta 2015'!I10</f>
        <v>0.32432432432432434</v>
      </c>
      <c r="D14" s="83">
        <f>'Tabla encuesta 2015'!J10</f>
        <v>0.25225225225225223</v>
      </c>
      <c r="E14" s="83">
        <f>'Tabla encuesta 2015'!K10</f>
        <v>0.34234234234234234</v>
      </c>
      <c r="F14" s="83">
        <f>'Tabla encuesta 2015'!L10</f>
        <v>7.2072072072072071E-2</v>
      </c>
      <c r="G14" s="83">
        <f>'Tabla encuesta 2015'!M10</f>
        <v>9.0090090090090089E-3</v>
      </c>
      <c r="H14" s="83">
        <f>'Tabla encuesta 2015'!N10</f>
        <v>0</v>
      </c>
    </row>
    <row r="15" spans="2:25" x14ac:dyDescent="0.25">
      <c r="B15" s="67" t="s">
        <v>68</v>
      </c>
      <c r="C15" s="76">
        <f>'Tabla encuesta 2015'!I11</f>
        <v>0.34482758620689657</v>
      </c>
      <c r="D15" s="77">
        <f>'Tabla encuesta 2015'!J11</f>
        <v>0.35632183908045978</v>
      </c>
      <c r="E15" s="77">
        <f>'Tabla encuesta 2015'!K11</f>
        <v>0.23275862068965517</v>
      </c>
      <c r="F15" s="77">
        <f>'Tabla encuesta 2015'!L11</f>
        <v>5.459770114942529E-2</v>
      </c>
      <c r="G15" s="77">
        <f>'Tabla encuesta 2015'!M11</f>
        <v>5.7471264367816091E-3</v>
      </c>
      <c r="H15" s="77">
        <f>'Tabla encuesta 2015'!N11</f>
        <v>5.7471264367816091E-3</v>
      </c>
      <c r="I15" s="104">
        <f>SUM(C15:H15)</f>
        <v>1</v>
      </c>
    </row>
    <row r="16" spans="2:25" x14ac:dyDescent="0.25">
      <c r="H16">
        <v>1</v>
      </c>
    </row>
    <row r="17" spans="2:19" s="103" customFormat="1" x14ac:dyDescent="0.25">
      <c r="R17" s="112"/>
    </row>
    <row r="18" spans="2:19" s="103" customFormat="1" x14ac:dyDescent="0.25">
      <c r="R18" s="112"/>
    </row>
    <row r="19" spans="2:19" s="103" customFormat="1" x14ac:dyDescent="0.25">
      <c r="R19" s="112"/>
    </row>
    <row r="20" spans="2:19" s="103" customFormat="1" x14ac:dyDescent="0.25">
      <c r="R20" s="112"/>
    </row>
    <row r="21" spans="2:19" s="112" customFormat="1" x14ac:dyDescent="0.25">
      <c r="G21" s="114"/>
      <c r="H21" s="114"/>
      <c r="I21" s="115" t="s">
        <v>69</v>
      </c>
      <c r="J21" s="114"/>
      <c r="K21" s="114"/>
      <c r="S21" s="114" t="s">
        <v>71</v>
      </c>
    </row>
    <row r="22" spans="2:19" s="112" customFormat="1" x14ac:dyDescent="0.25"/>
    <row r="23" spans="2:19" ht="15.75" thickBot="1" x14ac:dyDescent="0.3"/>
    <row r="24" spans="2:19" ht="15.75" thickBot="1" x14ac:dyDescent="0.3">
      <c r="B24" s="84"/>
    </row>
    <row r="25" spans="2:19" ht="77.25" thickBot="1" x14ac:dyDescent="0.3">
      <c r="B25" s="138" t="s">
        <v>57</v>
      </c>
      <c r="C25" s="137" t="s">
        <v>25</v>
      </c>
      <c r="D25" s="137" t="s">
        <v>1</v>
      </c>
      <c r="E25" s="137" t="s">
        <v>2</v>
      </c>
      <c r="F25" s="137" t="s">
        <v>3</v>
      </c>
      <c r="G25" s="137" t="s">
        <v>4</v>
      </c>
      <c r="H25" s="137" t="s">
        <v>5</v>
      </c>
    </row>
    <row r="26" spans="2:19" ht="15.75" thickBot="1" x14ac:dyDescent="0.3">
      <c r="B26" s="63" t="s">
        <v>52</v>
      </c>
      <c r="C26" s="69">
        <f>'Tabla encuesta 2015'!I14</f>
        <v>0.22988505747126436</v>
      </c>
      <c r="D26" s="69">
        <f>'Tabla encuesta 2015'!J14</f>
        <v>0.4942528735632184</v>
      </c>
      <c r="E26" s="70">
        <f>'Tabla encuesta 2015'!K14</f>
        <v>0.20689655172413793</v>
      </c>
      <c r="F26" s="69">
        <f>'Tabla encuesta 2015'!L14</f>
        <v>6.8965517241379309E-2</v>
      </c>
      <c r="G26" s="69">
        <f>'Tabla encuesta 2015'!M14</f>
        <v>0</v>
      </c>
      <c r="H26" s="69">
        <f>'Tabla encuesta 2015'!N14</f>
        <v>0</v>
      </c>
    </row>
    <row r="27" spans="2:19" ht="15.75" thickBot="1" x14ac:dyDescent="0.3">
      <c r="B27" s="55" t="s">
        <v>53</v>
      </c>
      <c r="C27" s="68">
        <f>'Tabla encuesta 2015'!I15</f>
        <v>0.50666666666666671</v>
      </c>
      <c r="D27" s="71">
        <f>'Tabla encuesta 2015'!J15</f>
        <v>0.4</v>
      </c>
      <c r="E27" s="70">
        <f>'Tabla encuesta 2015'!K15</f>
        <v>6.6666666666666666E-2</v>
      </c>
      <c r="F27" s="69">
        <f>'Tabla encuesta 2015'!L15</f>
        <v>2.6666666666666668E-2</v>
      </c>
      <c r="G27" s="69">
        <f>'Tabla encuesta 2015'!M15</f>
        <v>0</v>
      </c>
      <c r="H27" s="69">
        <f>'Tabla encuesta 2015'!N15</f>
        <v>0</v>
      </c>
    </row>
    <row r="28" spans="2:19" ht="15.75" thickBot="1" x14ac:dyDescent="0.3">
      <c r="B28" s="56" t="s">
        <v>22</v>
      </c>
      <c r="C28" s="68">
        <f>'Tabla encuesta 2015'!I16</f>
        <v>0.18666666666666668</v>
      </c>
      <c r="D28" s="72">
        <f>'Tabla encuesta 2015'!J16</f>
        <v>0.42666666666666669</v>
      </c>
      <c r="E28" s="73">
        <f>'Tabla encuesta 2015'!K16</f>
        <v>0.33333333333333331</v>
      </c>
      <c r="F28" s="69">
        <f>'Tabla encuesta 2015'!L16</f>
        <v>0.04</v>
      </c>
      <c r="G28" s="69">
        <f>'Tabla encuesta 2015'!M16</f>
        <v>1.3333333333333334E-2</v>
      </c>
      <c r="H28" s="69">
        <f>'Tabla encuesta 2015'!N16</f>
        <v>0</v>
      </c>
    </row>
    <row r="29" spans="2:19" ht="15.75" thickBot="1" x14ac:dyDescent="0.3">
      <c r="B29" s="56" t="s">
        <v>54</v>
      </c>
      <c r="C29" s="68">
        <f>'Tabla encuesta 2015'!I17</f>
        <v>0.21621621621621623</v>
      </c>
      <c r="D29" s="69">
        <f>'Tabla encuesta 2015'!J17</f>
        <v>0.32432432432432434</v>
      </c>
      <c r="E29" s="70">
        <f>'Tabla encuesta 2015'!K17</f>
        <v>0.33333333333333331</v>
      </c>
      <c r="F29" s="69">
        <f>'Tabla encuesta 2015'!L17</f>
        <v>0.11711711711711711</v>
      </c>
      <c r="G29" s="69">
        <f>'Tabla encuesta 2015'!M17</f>
        <v>9.0090090090090089E-3</v>
      </c>
      <c r="H29" s="69">
        <f>'Tabla encuesta 2015'!N17</f>
        <v>0</v>
      </c>
    </row>
    <row r="30" spans="2:19" x14ac:dyDescent="0.25">
      <c r="B30" s="67" t="s">
        <v>55</v>
      </c>
      <c r="C30" s="61">
        <f>'Tabla encuesta 2015'!I18</f>
        <v>0.27011494252873564</v>
      </c>
      <c r="D30" s="62">
        <f>'Tabla encuesta 2015'!J18</f>
        <v>0.40517241379310343</v>
      </c>
      <c r="E30" s="62">
        <f>'Tabla encuesta 2015'!K18</f>
        <v>0.23850574712643677</v>
      </c>
      <c r="F30" s="62">
        <f>'Tabla encuesta 2015'!L18</f>
        <v>8.3333333333333329E-2</v>
      </c>
      <c r="G30" s="62">
        <f>'Tabla encuesta 2015'!M18</f>
        <v>2.8735632183908046E-3</v>
      </c>
      <c r="H30" s="62">
        <f>'Tabla encuesta 2015'!N18</f>
        <v>0</v>
      </c>
    </row>
    <row r="32" spans="2:19" s="103" customFormat="1" x14ac:dyDescent="0.25">
      <c r="R32" s="112"/>
    </row>
    <row r="33" spans="2:18" s="103" customFormat="1" x14ac:dyDescent="0.25">
      <c r="R33" s="112"/>
    </row>
    <row r="35" spans="2:18" s="112" customFormat="1" x14ac:dyDescent="0.25">
      <c r="R35" s="114" t="s">
        <v>71</v>
      </c>
    </row>
    <row r="36" spans="2:18" x14ac:dyDescent="0.25">
      <c r="G36" s="115"/>
      <c r="H36" s="114"/>
      <c r="I36" s="115" t="s">
        <v>69</v>
      </c>
      <c r="J36" s="114"/>
      <c r="K36" s="114"/>
    </row>
    <row r="37" spans="2:18" ht="15.75" thickBot="1" x14ac:dyDescent="0.3"/>
    <row r="38" spans="2:18" ht="39" thickBot="1" x14ac:dyDescent="0.3">
      <c r="B38" s="84" t="s">
        <v>58</v>
      </c>
    </row>
    <row r="39" spans="2:18" ht="15.75" thickBot="1" x14ac:dyDescent="0.3">
      <c r="B39" s="138"/>
      <c r="C39" s="139" t="s">
        <v>25</v>
      </c>
      <c r="D39" s="137" t="s">
        <v>1</v>
      </c>
      <c r="E39" s="137" t="s">
        <v>2</v>
      </c>
      <c r="F39" s="137" t="s">
        <v>3</v>
      </c>
      <c r="G39" s="137" t="s">
        <v>4</v>
      </c>
      <c r="H39" s="137" t="s">
        <v>5</v>
      </c>
    </row>
    <row r="40" spans="2:18" ht="15.75" thickBot="1" x14ac:dyDescent="0.3">
      <c r="B40" s="63" t="s">
        <v>52</v>
      </c>
      <c r="C40" s="70">
        <f>'Tabla encuesta 2015'!I21</f>
        <v>0.31034482758620691</v>
      </c>
      <c r="D40" s="69">
        <f>'Tabla encuesta 2015'!J21</f>
        <v>0.42528735632183906</v>
      </c>
      <c r="E40" s="70">
        <f>'Tabla encuesta 2015'!K21</f>
        <v>0.17241379310344829</v>
      </c>
      <c r="F40" s="69">
        <f>'Tabla encuesta 2015'!L21</f>
        <v>9.1954022988505746E-2</v>
      </c>
      <c r="G40" s="69">
        <f>'Tabla encuesta 2015'!M21</f>
        <v>0</v>
      </c>
      <c r="H40" s="69">
        <f>'Tabla encuesta 2015'!N21</f>
        <v>0</v>
      </c>
    </row>
    <row r="41" spans="2:18" ht="15.75" thickBot="1" x14ac:dyDescent="0.3">
      <c r="B41" s="55" t="s">
        <v>53</v>
      </c>
      <c r="C41" s="68">
        <f>'Tabla encuesta 2015'!I22</f>
        <v>0.50666666666666671</v>
      </c>
      <c r="D41" s="71">
        <f>'Tabla encuesta 2015'!J22</f>
        <v>0.42666666666666669</v>
      </c>
      <c r="E41" s="70">
        <f>'Tabla encuesta 2015'!K22</f>
        <v>5.3333333333333337E-2</v>
      </c>
      <c r="F41" s="69">
        <f>'Tabla encuesta 2015'!L22</f>
        <v>1.3333333333333334E-2</v>
      </c>
      <c r="G41" s="69">
        <f>'Tabla encuesta 2015'!M22</f>
        <v>0</v>
      </c>
      <c r="H41" s="69">
        <f>'Tabla encuesta 2015'!N22</f>
        <v>0</v>
      </c>
    </row>
    <row r="42" spans="2:18" ht="15.75" thickBot="1" x14ac:dyDescent="0.3">
      <c r="B42" s="56" t="s">
        <v>22</v>
      </c>
      <c r="C42" s="68">
        <f>'Tabla encuesta 2015'!I23</f>
        <v>0.18666666666666668</v>
      </c>
      <c r="D42" s="72">
        <f>'Tabla encuesta 2015'!J23</f>
        <v>0.42666666666666669</v>
      </c>
      <c r="E42" s="73">
        <f>'Tabla encuesta 2015'!K23</f>
        <v>0.33333333333333331</v>
      </c>
      <c r="F42" s="69">
        <f>'Tabla encuesta 2015'!L23</f>
        <v>0.04</v>
      </c>
      <c r="G42" s="69">
        <f>'Tabla encuesta 2015'!M23</f>
        <v>1.3333333333333334E-2</v>
      </c>
      <c r="H42" s="69">
        <f>'Tabla encuesta 2015'!N23</f>
        <v>0</v>
      </c>
    </row>
    <row r="43" spans="2:18" ht="15.75" thickBot="1" x14ac:dyDescent="0.3">
      <c r="B43" s="56" t="s">
        <v>54</v>
      </c>
      <c r="C43" s="68">
        <f>'Tabla encuesta 2015'!I24</f>
        <v>0.15315315315315314</v>
      </c>
      <c r="D43" s="69">
        <f>'Tabla encuesta 2015'!J24</f>
        <v>0.29729729729729731</v>
      </c>
      <c r="E43" s="70">
        <f>'Tabla encuesta 2015'!K24</f>
        <v>0.42342342342342343</v>
      </c>
      <c r="F43" s="69">
        <f>'Tabla encuesta 2015'!L24</f>
        <v>0.11711711711711711</v>
      </c>
      <c r="G43" s="69">
        <f>'Tabla encuesta 2015'!M24</f>
        <v>9.0090090090090089E-3</v>
      </c>
      <c r="H43" s="69">
        <f>'Tabla encuesta 2015'!N24</f>
        <v>0</v>
      </c>
    </row>
    <row r="44" spans="2:18" x14ac:dyDescent="0.25">
      <c r="B44" s="67" t="s">
        <v>55</v>
      </c>
      <c r="C44" s="61">
        <f>'Tabla encuesta 2015'!I25</f>
        <v>0.27586206896551724</v>
      </c>
      <c r="D44" s="62">
        <f>'Tabla encuesta 2015'!J25</f>
        <v>0.38505747126436779</v>
      </c>
      <c r="E44" s="62">
        <f>'Tabla encuesta 2015'!K25</f>
        <v>0.2614942528735632</v>
      </c>
      <c r="F44" s="62">
        <f>'Tabla encuesta 2015'!L25</f>
        <v>7.183908045977011E-2</v>
      </c>
      <c r="G44" s="62">
        <f>'Tabla encuesta 2015'!M25</f>
        <v>5.7471264367816091E-3</v>
      </c>
      <c r="H44" s="62">
        <f>'Tabla encuesta 2015'!N25</f>
        <v>0</v>
      </c>
    </row>
    <row r="46" spans="2:18" s="103" customFormat="1" x14ac:dyDescent="0.25">
      <c r="R46" s="112"/>
    </row>
    <row r="47" spans="2:18" s="103" customFormat="1" x14ac:dyDescent="0.25">
      <c r="R47" s="112"/>
    </row>
    <row r="48" spans="2:18" s="103" customFormat="1" x14ac:dyDescent="0.25">
      <c r="R48" s="112"/>
    </row>
    <row r="49" spans="2:19" s="103" customFormat="1" x14ac:dyDescent="0.25">
      <c r="R49" s="112"/>
    </row>
    <row r="50" spans="2:19" s="103" customFormat="1" x14ac:dyDescent="0.25">
      <c r="R50" s="112"/>
    </row>
    <row r="51" spans="2:19" s="112" customFormat="1" x14ac:dyDescent="0.25">
      <c r="H51" s="114" t="s">
        <v>70</v>
      </c>
      <c r="I51" s="114"/>
      <c r="S51" s="114" t="s">
        <v>71</v>
      </c>
    </row>
    <row r="52" spans="2:19" s="103" customFormat="1" x14ac:dyDescent="0.25">
      <c r="R52" s="112"/>
    </row>
    <row r="53" spans="2:19" s="103" customFormat="1" x14ac:dyDescent="0.25">
      <c r="R53" s="112"/>
    </row>
    <row r="54" spans="2:19" s="103" customFormat="1" ht="6.75" customHeight="1" x14ac:dyDescent="0.25">
      <c r="R54" s="112"/>
    </row>
    <row r="55" spans="2:19" s="103" customFormat="1" ht="6.75" customHeight="1" x14ac:dyDescent="0.25">
      <c r="R55" s="112"/>
    </row>
    <row r="56" spans="2:19" s="103" customFormat="1" ht="6.75" customHeight="1" x14ac:dyDescent="0.25">
      <c r="R56" s="112"/>
    </row>
    <row r="57" spans="2:19" s="103" customFormat="1" ht="6.75" customHeight="1" x14ac:dyDescent="0.25">
      <c r="R57" s="112"/>
    </row>
    <row r="58" spans="2:19" s="103" customFormat="1" ht="6.75" customHeight="1" x14ac:dyDescent="0.25">
      <c r="R58" s="112"/>
    </row>
    <row r="59" spans="2:19" s="103" customFormat="1" ht="6.75" customHeight="1" x14ac:dyDescent="0.25">
      <c r="R59" s="112"/>
    </row>
    <row r="60" spans="2:19" ht="6.75" customHeight="1" x14ac:dyDescent="0.25"/>
    <row r="62" spans="2:19" ht="25.5" x14ac:dyDescent="0.25">
      <c r="B62" s="85" t="s">
        <v>59</v>
      </c>
    </row>
    <row r="63" spans="2:19" x14ac:dyDescent="0.25">
      <c r="B63" s="136"/>
      <c r="C63" s="137" t="s">
        <v>25</v>
      </c>
      <c r="D63" s="137" t="s">
        <v>1</v>
      </c>
      <c r="E63" s="137" t="s">
        <v>2</v>
      </c>
      <c r="F63" s="137" t="s">
        <v>3</v>
      </c>
      <c r="G63" s="137" t="s">
        <v>4</v>
      </c>
      <c r="H63" s="137" t="s">
        <v>5</v>
      </c>
    </row>
    <row r="64" spans="2:19" x14ac:dyDescent="0.25">
      <c r="B64" s="55" t="s">
        <v>52</v>
      </c>
      <c r="C64" s="99">
        <f>'Tabla encuesta 2015'!I39</f>
        <v>0.2413793103448276</v>
      </c>
      <c r="D64" s="99">
        <f>'Tabla encuesta 2015'!J39</f>
        <v>0.40229885057471265</v>
      </c>
      <c r="E64" s="99">
        <f>'Tabla encuesta 2015'!K39</f>
        <v>0.25287356321839083</v>
      </c>
      <c r="F64" s="99">
        <f>'Tabla encuesta 2015'!L39</f>
        <v>0.10344827586206896</v>
      </c>
      <c r="G64" s="99">
        <f>'Tabla encuesta 2015'!M39</f>
        <v>0</v>
      </c>
      <c r="H64" s="99">
        <f>'Tabla encuesta 2015'!N39</f>
        <v>0</v>
      </c>
    </row>
    <row r="65" spans="2:19" x14ac:dyDescent="0.25">
      <c r="B65" s="55" t="s">
        <v>53</v>
      </c>
      <c r="C65" s="99">
        <f>'Tabla encuesta 2015'!I40</f>
        <v>0.45333333333333331</v>
      </c>
      <c r="D65" s="71">
        <f>'Tabla encuesta 2015'!J40</f>
        <v>0.41333333333333333</v>
      </c>
      <c r="E65" s="99">
        <f>'Tabla encuesta 2015'!K40</f>
        <v>0.12</v>
      </c>
      <c r="F65" s="99">
        <f>'Tabla encuesta 2015'!L40</f>
        <v>1.3333333333333334E-2</v>
      </c>
      <c r="G65" s="99">
        <f>'Tabla encuesta 2015'!M40</f>
        <v>0</v>
      </c>
      <c r="H65" s="99">
        <f>'Tabla encuesta 2015'!N40</f>
        <v>0</v>
      </c>
    </row>
    <row r="66" spans="2:19" x14ac:dyDescent="0.25">
      <c r="B66" s="56" t="s">
        <v>22</v>
      </c>
      <c r="C66" s="99">
        <f>'Tabla encuesta 2015'!I41</f>
        <v>0.2</v>
      </c>
      <c r="D66" s="71">
        <f>'Tabla encuesta 2015'!J41</f>
        <v>0.49333333333333335</v>
      </c>
      <c r="E66" s="99">
        <f>'Tabla encuesta 2015'!K41</f>
        <v>0.16</v>
      </c>
      <c r="F66" s="99">
        <f>'Tabla encuesta 2015'!L41</f>
        <v>0.13333333333333333</v>
      </c>
      <c r="G66" s="99">
        <f>'Tabla encuesta 2015'!M41</f>
        <v>1.3333333333333334E-2</v>
      </c>
      <c r="H66" s="99">
        <f>'Tabla encuesta 2015'!N41</f>
        <v>0</v>
      </c>
    </row>
    <row r="67" spans="2:19" x14ac:dyDescent="0.25">
      <c r="B67" s="56" t="s">
        <v>54</v>
      </c>
      <c r="C67" s="99">
        <f>'Tabla encuesta 2015'!I42</f>
        <v>0.14414414414414414</v>
      </c>
      <c r="D67" s="99">
        <f>'Tabla encuesta 2015'!J42</f>
        <v>0.36036036036036034</v>
      </c>
      <c r="E67" s="99">
        <f>'Tabla encuesta 2015'!K42</f>
        <v>0.3783783783783784</v>
      </c>
      <c r="F67" s="99">
        <f>'Tabla encuesta 2015'!L42</f>
        <v>0.11711711711711711</v>
      </c>
      <c r="G67" s="99">
        <f>'Tabla encuesta 2015'!M42</f>
        <v>0</v>
      </c>
      <c r="H67" s="99">
        <f>'Tabla encuesta 2015'!N42</f>
        <v>0</v>
      </c>
    </row>
    <row r="68" spans="2:19" x14ac:dyDescent="0.25">
      <c r="B68" s="67" t="s">
        <v>55</v>
      </c>
      <c r="C68" s="77">
        <f>'Tabla encuesta 2015'!I43</f>
        <v>0.2471264367816092</v>
      </c>
      <c r="D68" s="77">
        <f>'Tabla encuesta 2015'!J43</f>
        <v>0.41091954022988508</v>
      </c>
      <c r="E68" s="77">
        <f>'Tabla encuesta 2015'!K43</f>
        <v>0.2442528735632184</v>
      </c>
      <c r="F68" s="77">
        <f>'Tabla encuesta 2015'!L43</f>
        <v>9.4827586206896547E-2</v>
      </c>
      <c r="G68" s="77">
        <f>'Tabla encuesta 2015'!M43</f>
        <v>2.8735632183908046E-3</v>
      </c>
      <c r="H68" s="77">
        <f>'Tabla encuesta 2015'!N43</f>
        <v>0</v>
      </c>
    </row>
    <row r="69" spans="2:19" s="103" customFormat="1" x14ac:dyDescent="0.25">
      <c r="B69" s="86"/>
      <c r="C69" s="89"/>
      <c r="D69" s="89"/>
      <c r="E69" s="89"/>
      <c r="F69" s="89"/>
      <c r="G69" s="89"/>
      <c r="H69" s="89"/>
      <c r="R69" s="112"/>
    </row>
    <row r="70" spans="2:19" s="103" customFormat="1" x14ac:dyDescent="0.25">
      <c r="B70" s="86"/>
      <c r="C70" s="89"/>
      <c r="D70" s="89"/>
      <c r="E70" s="89"/>
      <c r="F70" s="89"/>
      <c r="G70" s="89"/>
      <c r="H70" s="89"/>
      <c r="R70" s="112"/>
    </row>
    <row r="71" spans="2:19" s="103" customFormat="1" x14ac:dyDescent="0.25">
      <c r="B71" s="86"/>
      <c r="C71" s="89"/>
      <c r="D71" s="89"/>
      <c r="E71" s="89"/>
      <c r="F71" s="89"/>
      <c r="G71" s="89"/>
      <c r="H71" s="89"/>
      <c r="R71" s="112"/>
    </row>
    <row r="72" spans="2:19" x14ac:dyDescent="0.25">
      <c r="S72" s="114" t="s">
        <v>71</v>
      </c>
    </row>
    <row r="73" spans="2:19" s="112" customFormat="1" x14ac:dyDescent="0.25">
      <c r="I73" s="114" t="s">
        <v>70</v>
      </c>
    </row>
    <row r="74" spans="2:19" s="103" customFormat="1" x14ac:dyDescent="0.25">
      <c r="R74" s="112"/>
    </row>
    <row r="75" spans="2:19" s="103" customFormat="1" x14ac:dyDescent="0.25">
      <c r="R75" s="112"/>
    </row>
    <row r="76" spans="2:19" s="103" customFormat="1" x14ac:dyDescent="0.25">
      <c r="R76" s="112"/>
    </row>
    <row r="77" spans="2:19" s="103" customFormat="1" x14ac:dyDescent="0.25">
      <c r="R77" s="112"/>
    </row>
    <row r="78" spans="2:19" s="103" customFormat="1" x14ac:dyDescent="0.25">
      <c r="R78" s="112"/>
    </row>
    <row r="79" spans="2:19" s="103" customFormat="1" x14ac:dyDescent="0.25">
      <c r="R79" s="112"/>
    </row>
    <row r="82" spans="2:19" ht="25.5" x14ac:dyDescent="0.25">
      <c r="B82" s="85" t="s">
        <v>73</v>
      </c>
    </row>
    <row r="83" spans="2:19" x14ac:dyDescent="0.25">
      <c r="B83" s="136"/>
      <c r="C83" s="137" t="s">
        <v>25</v>
      </c>
      <c r="D83" s="137" t="s">
        <v>1</v>
      </c>
      <c r="E83" s="137" t="s">
        <v>2</v>
      </c>
      <c r="F83" s="137" t="s">
        <v>3</v>
      </c>
      <c r="G83" s="137" t="s">
        <v>4</v>
      </c>
      <c r="H83" s="137" t="s">
        <v>5</v>
      </c>
    </row>
    <row r="84" spans="2:19" x14ac:dyDescent="0.25">
      <c r="B84" s="55" t="s">
        <v>52</v>
      </c>
      <c r="C84" s="99">
        <f>'Tabla encuesta 2015'!I46</f>
        <v>0.19540229885057472</v>
      </c>
      <c r="D84" s="99">
        <f>'Tabla encuesta 2015'!J46</f>
        <v>0.39080459770114945</v>
      </c>
      <c r="E84" s="99">
        <f>'Tabla encuesta 2015'!K46</f>
        <v>0.28735632183908044</v>
      </c>
      <c r="F84" s="99">
        <f>'Tabla encuesta 2015'!L46</f>
        <v>0.12643678160919541</v>
      </c>
      <c r="G84" s="99">
        <f>'Tabla encuesta 2015'!M46</f>
        <v>0</v>
      </c>
      <c r="H84" s="99">
        <f>'Tabla encuesta 2015'!N46</f>
        <v>0</v>
      </c>
    </row>
    <row r="85" spans="2:19" x14ac:dyDescent="0.25">
      <c r="B85" s="55" t="s">
        <v>53</v>
      </c>
      <c r="C85" s="99">
        <f>'Tabla encuesta 2015'!I47</f>
        <v>0.36</v>
      </c>
      <c r="D85" s="71">
        <f>'Tabla encuesta 2015'!J47</f>
        <v>0.26666666666666666</v>
      </c>
      <c r="E85" s="99">
        <f>'Tabla encuesta 2015'!K47</f>
        <v>0.26666666666666666</v>
      </c>
      <c r="F85" s="99">
        <f>'Tabla encuesta 2015'!L47</f>
        <v>0.10666666666666667</v>
      </c>
      <c r="G85" s="99">
        <f>'Tabla encuesta 2015'!M47</f>
        <v>0</v>
      </c>
      <c r="H85" s="99">
        <f>'Tabla encuesta 2015'!N47</f>
        <v>0</v>
      </c>
    </row>
    <row r="86" spans="2:19" x14ac:dyDescent="0.25">
      <c r="B86" s="56" t="s">
        <v>22</v>
      </c>
      <c r="C86" s="99">
        <f>'Tabla encuesta 2015'!I48</f>
        <v>0.17333333333333334</v>
      </c>
      <c r="D86" s="71">
        <f>'Tabla encuesta 2015'!J48</f>
        <v>0.30666666666666664</v>
      </c>
      <c r="E86" s="99">
        <f>'Tabla encuesta 2015'!K48</f>
        <v>0.30666666666666664</v>
      </c>
      <c r="F86" s="99">
        <f>'Tabla encuesta 2015'!L48</f>
        <v>0.21333333333333335</v>
      </c>
      <c r="G86" s="99">
        <f>'Tabla encuesta 2015'!M48</f>
        <v>0</v>
      </c>
      <c r="H86" s="99">
        <f>'Tabla encuesta 2015'!N48</f>
        <v>0</v>
      </c>
    </row>
    <row r="87" spans="2:19" x14ac:dyDescent="0.25">
      <c r="B87" s="56" t="s">
        <v>54</v>
      </c>
      <c r="C87" s="99">
        <f>'Tabla encuesta 2015'!I49</f>
        <v>0.16216216216216217</v>
      </c>
      <c r="D87" s="99">
        <f>'Tabla encuesta 2015'!J49</f>
        <v>0.21621621621621623</v>
      </c>
      <c r="E87" s="99">
        <f>'Tabla encuesta 2015'!K49</f>
        <v>0.28828828828828829</v>
      </c>
      <c r="F87" s="99">
        <f>'Tabla encuesta 2015'!L49</f>
        <v>0.33333333333333331</v>
      </c>
      <c r="G87" s="99">
        <f>'Tabla encuesta 2015'!M49</f>
        <v>0</v>
      </c>
      <c r="H87" s="99">
        <f>'Tabla encuesta 2015'!N49</f>
        <v>0</v>
      </c>
    </row>
    <row r="88" spans="2:19" x14ac:dyDescent="0.25">
      <c r="B88" s="67" t="s">
        <v>55</v>
      </c>
      <c r="C88" s="77">
        <f>'Tabla encuesta 2015'!I50</f>
        <v>0.21551724137931033</v>
      </c>
      <c r="D88" s="77">
        <f>'Tabla encuesta 2015'!J50</f>
        <v>0.29022988505747127</v>
      </c>
      <c r="E88" s="77">
        <f>'Tabla encuesta 2015'!K50</f>
        <v>0.28735632183908044</v>
      </c>
      <c r="F88" s="77">
        <f>'Tabla encuesta 2015'!L50</f>
        <v>0.20689655172413793</v>
      </c>
      <c r="G88" s="77">
        <f>'Tabla encuesta 2015'!M50</f>
        <v>0</v>
      </c>
      <c r="H88" s="77">
        <f>'Tabla encuesta 2015'!N50</f>
        <v>0</v>
      </c>
    </row>
    <row r="89" spans="2:19" s="111" customFormat="1" x14ac:dyDescent="0.25">
      <c r="B89" s="86"/>
      <c r="C89" s="89"/>
      <c r="D89" s="89"/>
      <c r="E89" s="89"/>
      <c r="F89" s="89"/>
      <c r="G89" s="89"/>
      <c r="H89" s="89"/>
      <c r="I89" s="114" t="s">
        <v>70</v>
      </c>
      <c r="R89" s="112"/>
      <c r="S89" s="114" t="s">
        <v>71</v>
      </c>
    </row>
    <row r="90" spans="2:19" s="111" customFormat="1" x14ac:dyDescent="0.25">
      <c r="B90" s="86"/>
      <c r="C90" s="89"/>
      <c r="D90" s="89"/>
      <c r="E90" s="89"/>
      <c r="F90" s="89"/>
      <c r="G90" s="89"/>
      <c r="H90" s="89"/>
      <c r="R90" s="112"/>
    </row>
    <row r="91" spans="2:19" s="111" customFormat="1" x14ac:dyDescent="0.25">
      <c r="B91" s="86"/>
      <c r="C91" s="89"/>
      <c r="D91" s="89"/>
      <c r="E91" s="89"/>
      <c r="F91" s="89"/>
      <c r="G91" s="89"/>
      <c r="H91" s="89"/>
      <c r="R91" s="112"/>
    </row>
    <row r="92" spans="2:19" s="111" customFormat="1" x14ac:dyDescent="0.25">
      <c r="B92" s="86"/>
      <c r="C92" s="89"/>
      <c r="D92" s="89"/>
      <c r="E92" s="89"/>
      <c r="F92" s="89"/>
      <c r="G92" s="89"/>
      <c r="H92" s="89"/>
      <c r="R92" s="112"/>
    </row>
    <row r="93" spans="2:19" s="103" customFormat="1" ht="21.75" customHeight="1" x14ac:dyDescent="0.25">
      <c r="B93" s="86"/>
      <c r="C93" s="89"/>
      <c r="D93" s="89"/>
      <c r="E93" s="89"/>
      <c r="F93" s="89"/>
      <c r="G93" s="89"/>
      <c r="H93" s="89"/>
      <c r="R93" s="112"/>
    </row>
    <row r="94" spans="2:19" s="103" customFormat="1" x14ac:dyDescent="0.25">
      <c r="B94" s="86"/>
      <c r="C94" s="89"/>
      <c r="D94" s="89"/>
      <c r="E94" s="89"/>
      <c r="F94" s="89"/>
      <c r="G94" s="89"/>
      <c r="H94" s="89"/>
      <c r="R94" s="112"/>
    </row>
    <row r="95" spans="2:19" s="103" customFormat="1" x14ac:dyDescent="0.25">
      <c r="B95" s="86"/>
      <c r="C95" s="89"/>
      <c r="D95" s="89"/>
      <c r="E95" s="89"/>
      <c r="F95" s="89"/>
      <c r="G95" s="89"/>
      <c r="H95" s="89"/>
      <c r="R95" s="112"/>
    </row>
    <row r="96" spans="2:19" s="103" customFormat="1" x14ac:dyDescent="0.25">
      <c r="B96" s="86"/>
      <c r="C96" s="89"/>
      <c r="D96" s="89"/>
      <c r="E96" s="89"/>
      <c r="F96" s="89"/>
      <c r="G96" s="89"/>
      <c r="H96" s="89"/>
      <c r="R96" s="112"/>
    </row>
    <row r="97" spans="2:18" s="103" customFormat="1" ht="14.25" customHeight="1" x14ac:dyDescent="0.25">
      <c r="B97" s="86"/>
      <c r="C97" s="89"/>
      <c r="D97" s="89"/>
      <c r="E97" s="89"/>
      <c r="F97" s="89"/>
      <c r="G97" s="89"/>
      <c r="H97" s="89"/>
      <c r="R97" s="112"/>
    </row>
    <row r="98" spans="2:18" ht="38.25" x14ac:dyDescent="0.25">
      <c r="B98" s="85" t="s">
        <v>74</v>
      </c>
    </row>
    <row r="99" spans="2:18" x14ac:dyDescent="0.25">
      <c r="B99" s="136"/>
      <c r="C99" s="137" t="s">
        <v>25</v>
      </c>
      <c r="D99" s="137" t="s">
        <v>1</v>
      </c>
      <c r="E99" s="137" t="s">
        <v>2</v>
      </c>
      <c r="F99" s="137" t="s">
        <v>3</v>
      </c>
      <c r="G99" s="137" t="s">
        <v>4</v>
      </c>
      <c r="H99" s="137" t="s">
        <v>5</v>
      </c>
    </row>
    <row r="100" spans="2:18" x14ac:dyDescent="0.25">
      <c r="B100" s="55" t="s">
        <v>52</v>
      </c>
      <c r="C100" s="99">
        <f>'Tabla encuesta 2015'!I53</f>
        <v>0.16091954022988506</v>
      </c>
      <c r="D100" s="99">
        <f>'Tabla encuesta 2015'!J53</f>
        <v>0.41379310344827586</v>
      </c>
      <c r="E100" s="99">
        <f>'Tabla encuesta 2015'!K53</f>
        <v>0.22988505747126436</v>
      </c>
      <c r="F100" s="99">
        <f>'Tabla encuesta 2015'!L53</f>
        <v>0.18390804597701149</v>
      </c>
      <c r="G100" s="99">
        <f>'Tabla encuesta 2015'!M53</f>
        <v>1.1494252873563218E-2</v>
      </c>
      <c r="H100" s="99">
        <f>'Tabla encuesta 2015'!N53</f>
        <v>0</v>
      </c>
    </row>
    <row r="101" spans="2:18" x14ac:dyDescent="0.25">
      <c r="B101" s="55" t="s">
        <v>53</v>
      </c>
      <c r="C101" s="99">
        <f>'Tabla encuesta 2015'!I54</f>
        <v>0.34666666666666668</v>
      </c>
      <c r="D101" s="71">
        <f>'Tabla encuesta 2015'!J54</f>
        <v>0.32</v>
      </c>
      <c r="E101" s="99">
        <f>'Tabla encuesta 2015'!K54</f>
        <v>0.2</v>
      </c>
      <c r="F101" s="99">
        <f>'Tabla encuesta 2015'!L54</f>
        <v>0.13333333333333333</v>
      </c>
      <c r="G101" s="99">
        <f>'Tabla encuesta 2015'!M54</f>
        <v>0</v>
      </c>
      <c r="H101" s="99">
        <f>'Tabla encuesta 2015'!N54</f>
        <v>0</v>
      </c>
    </row>
    <row r="102" spans="2:18" x14ac:dyDescent="0.25">
      <c r="B102" s="56" t="s">
        <v>22</v>
      </c>
      <c r="C102" s="99">
        <f>'Tabla encuesta 2015'!I55</f>
        <v>0.18666666666666668</v>
      </c>
      <c r="D102" s="71">
        <f>'Tabla encuesta 2015'!J55</f>
        <v>0.32</v>
      </c>
      <c r="E102" s="99">
        <f>'Tabla encuesta 2015'!K55</f>
        <v>0.24</v>
      </c>
      <c r="F102" s="99">
        <f>'Tabla encuesta 2015'!L55</f>
        <v>0.22666666666666666</v>
      </c>
      <c r="G102" s="99">
        <f>'Tabla encuesta 2015'!M55</f>
        <v>2.6666666666666668E-2</v>
      </c>
      <c r="H102" s="99">
        <f>'Tabla encuesta 2015'!N55</f>
        <v>0</v>
      </c>
    </row>
    <row r="103" spans="2:18" x14ac:dyDescent="0.25">
      <c r="B103" s="56" t="s">
        <v>54</v>
      </c>
      <c r="C103" s="99">
        <f>'Tabla encuesta 2015'!I56</f>
        <v>0.12612612612612611</v>
      </c>
      <c r="D103" s="99">
        <f>'Tabla encuesta 2015'!J56</f>
        <v>0.1981981981981982</v>
      </c>
      <c r="E103" s="99">
        <f>'Tabla encuesta 2015'!K56</f>
        <v>0.26126126126126126</v>
      </c>
      <c r="F103" s="99">
        <f>'Tabla encuesta 2015'!L56</f>
        <v>0.4144144144144144</v>
      </c>
      <c r="G103" s="99">
        <f>'Tabla encuesta 2015'!M56</f>
        <v>0</v>
      </c>
      <c r="H103" s="99">
        <f>'Tabla encuesta 2015'!N56</f>
        <v>0</v>
      </c>
    </row>
    <row r="104" spans="2:18" ht="22.5" customHeight="1" x14ac:dyDescent="0.25">
      <c r="B104" s="67" t="s">
        <v>68</v>
      </c>
      <c r="C104" s="77">
        <f>'Tabla encuesta 2015'!I57</f>
        <v>0.19540229885057472</v>
      </c>
      <c r="D104" s="77">
        <f>'Tabla encuesta 2015'!J57</f>
        <v>0.3045977011494253</v>
      </c>
      <c r="E104" s="77">
        <f>'Tabla encuesta 2015'!K57</f>
        <v>0.23563218390804597</v>
      </c>
      <c r="F104" s="77">
        <f>'Tabla encuesta 2015'!L57</f>
        <v>0.2557471264367816</v>
      </c>
      <c r="G104" s="77">
        <f>'Tabla encuesta 2015'!M57</f>
        <v>8.6206896551724137E-3</v>
      </c>
      <c r="H104" s="77">
        <f>'Tabla encuesta 2015'!N57</f>
        <v>0</v>
      </c>
    </row>
    <row r="105" spans="2:18" s="112" customFormat="1" x14ac:dyDescent="0.25">
      <c r="B105" s="116"/>
      <c r="C105" s="117"/>
      <c r="D105" s="117"/>
      <c r="E105" s="117"/>
      <c r="F105" s="117"/>
      <c r="G105" s="117"/>
      <c r="H105" s="117"/>
      <c r="I105" s="114" t="s">
        <v>70</v>
      </c>
      <c r="R105" s="114" t="s">
        <v>71</v>
      </c>
    </row>
    <row r="106" spans="2:18" s="112" customFormat="1" x14ac:dyDescent="0.25">
      <c r="B106" s="116"/>
      <c r="C106" s="117"/>
      <c r="D106" s="117"/>
      <c r="E106" s="117"/>
      <c r="F106" s="117"/>
      <c r="G106" s="117"/>
      <c r="H106" s="117"/>
    </row>
    <row r="112" spans="2:18" ht="38.25" x14ac:dyDescent="0.25">
      <c r="B112" s="85" t="s">
        <v>75</v>
      </c>
    </row>
    <row r="113" spans="2:18" x14ac:dyDescent="0.25">
      <c r="B113" s="136"/>
      <c r="C113" s="137" t="s">
        <v>25</v>
      </c>
      <c r="D113" s="137" t="s">
        <v>1</v>
      </c>
      <c r="E113" s="137" t="s">
        <v>2</v>
      </c>
      <c r="F113" s="137" t="s">
        <v>3</v>
      </c>
      <c r="G113" s="137" t="s">
        <v>4</v>
      </c>
      <c r="H113" s="137" t="s">
        <v>5</v>
      </c>
    </row>
    <row r="114" spans="2:18" x14ac:dyDescent="0.25">
      <c r="B114" s="55" t="s">
        <v>52</v>
      </c>
      <c r="C114" s="99">
        <f>'Tabla encuesta 2015'!I60</f>
        <v>0.75862068965517238</v>
      </c>
      <c r="D114" s="99">
        <f>'Tabla encuesta 2015'!J60</f>
        <v>0.17241379310344829</v>
      </c>
      <c r="E114" s="99">
        <f>'Tabla encuesta 2015'!K60</f>
        <v>5.7471264367816091E-2</v>
      </c>
      <c r="F114" s="99">
        <f>'Tabla encuesta 2015'!L60</f>
        <v>1.1494252873563218E-2</v>
      </c>
      <c r="G114" s="99">
        <f>'Tabla encuesta 2015'!M60</f>
        <v>0</v>
      </c>
      <c r="H114" s="99">
        <f>'Tabla encuesta 2015'!N60</f>
        <v>0</v>
      </c>
    </row>
    <row r="115" spans="2:18" x14ac:dyDescent="0.25">
      <c r="B115" s="55" t="s">
        <v>53</v>
      </c>
      <c r="C115" s="99">
        <f>'Tabla encuesta 2015'!I61</f>
        <v>0.90666666666666662</v>
      </c>
      <c r="D115" s="71">
        <f>'Tabla encuesta 2015'!J61</f>
        <v>6.6666666666666666E-2</v>
      </c>
      <c r="E115" s="99">
        <f>'Tabla encuesta 2015'!K61</f>
        <v>1.3333333333333334E-2</v>
      </c>
      <c r="F115" s="99">
        <f>'Tabla encuesta 2015'!L61</f>
        <v>1.3333333333333334E-2</v>
      </c>
      <c r="G115" s="99">
        <f>'Tabla encuesta 2015'!M61</f>
        <v>0</v>
      </c>
      <c r="H115" s="99">
        <f>'Tabla encuesta 2015'!N61</f>
        <v>0</v>
      </c>
    </row>
    <row r="116" spans="2:18" x14ac:dyDescent="0.25">
      <c r="B116" s="56" t="s">
        <v>22</v>
      </c>
      <c r="C116" s="99">
        <f>'Tabla encuesta 2015'!I62</f>
        <v>0.58666666666666667</v>
      </c>
      <c r="D116" s="71">
        <f>'Tabla encuesta 2015'!J62</f>
        <v>0.25333333333333335</v>
      </c>
      <c r="E116" s="99">
        <f>'Tabla encuesta 2015'!K62</f>
        <v>0.12</v>
      </c>
      <c r="F116" s="99">
        <f>'Tabla encuesta 2015'!L62</f>
        <v>2.6666666666666668E-2</v>
      </c>
      <c r="G116" s="99">
        <f>'Tabla encuesta 2015'!M62</f>
        <v>1.3333333333333334E-2</v>
      </c>
      <c r="H116" s="99">
        <f>'Tabla encuesta 2015'!N62</f>
        <v>0</v>
      </c>
    </row>
    <row r="117" spans="2:18" x14ac:dyDescent="0.25">
      <c r="B117" s="56" t="s">
        <v>54</v>
      </c>
      <c r="C117" s="99">
        <f>'Tabla encuesta 2015'!I63</f>
        <v>0.72072072072072069</v>
      </c>
      <c r="D117" s="99">
        <f>'Tabla encuesta 2015'!J63</f>
        <v>0.18018018018018017</v>
      </c>
      <c r="E117" s="99">
        <f>'Tabla encuesta 2015'!K63</f>
        <v>6.3063063063063057E-2</v>
      </c>
      <c r="F117" s="99">
        <f>'Tabla encuesta 2015'!L63</f>
        <v>2.7027027027027029E-2</v>
      </c>
      <c r="G117" s="99">
        <f>'Tabla encuesta 2015'!M63</f>
        <v>9.0090090090090089E-3</v>
      </c>
      <c r="H117" s="99">
        <f>'Tabla encuesta 2015'!N63</f>
        <v>0</v>
      </c>
    </row>
    <row r="118" spans="2:18" x14ac:dyDescent="0.25">
      <c r="B118" s="67" t="s">
        <v>68</v>
      </c>
      <c r="C118" s="77">
        <f>'Tabla encuesta 2015'!I64</f>
        <v>0.74137931034482762</v>
      </c>
      <c r="D118" s="77">
        <f>'Tabla encuesta 2015'!J64</f>
        <v>0.16954022988505746</v>
      </c>
      <c r="E118" s="77">
        <f>'Tabla encuesta 2015'!K64</f>
        <v>6.3218390804597707E-2</v>
      </c>
      <c r="F118" s="77">
        <f>'Tabla encuesta 2015'!L64</f>
        <v>2.0114942528735632E-2</v>
      </c>
      <c r="G118" s="77">
        <f>'Tabla encuesta 2015'!M64</f>
        <v>5.7471264367816091E-3</v>
      </c>
      <c r="H118" s="77">
        <f>'Tabla encuesta 2015'!N64</f>
        <v>0</v>
      </c>
    </row>
    <row r="120" spans="2:18" x14ac:dyDescent="0.25">
      <c r="R120" s="114" t="s">
        <v>71</v>
      </c>
    </row>
    <row r="121" spans="2:18" x14ac:dyDescent="0.25">
      <c r="I121" s="114" t="s">
        <v>70</v>
      </c>
    </row>
    <row r="123" spans="2:18" ht="25.5" x14ac:dyDescent="0.25">
      <c r="B123" s="85" t="s">
        <v>76</v>
      </c>
    </row>
    <row r="124" spans="2:18" x14ac:dyDescent="0.25">
      <c r="B124" s="136"/>
      <c r="C124" s="137" t="s">
        <v>25</v>
      </c>
      <c r="D124" s="137" t="s">
        <v>1</v>
      </c>
      <c r="E124" s="137" t="s">
        <v>2</v>
      </c>
      <c r="F124" s="137" t="s">
        <v>3</v>
      </c>
      <c r="G124" s="137" t="s">
        <v>4</v>
      </c>
      <c r="H124" s="137" t="s">
        <v>5</v>
      </c>
    </row>
    <row r="125" spans="2:18" x14ac:dyDescent="0.25">
      <c r="B125" s="55" t="s">
        <v>52</v>
      </c>
      <c r="C125" s="99">
        <f>'Tabla encuesta 2015'!I76</f>
        <v>0.55172413793103448</v>
      </c>
      <c r="D125" s="99">
        <f>'Tabla encuesta 2015'!J76</f>
        <v>0.26436781609195403</v>
      </c>
      <c r="E125" s="99">
        <f>'Tabla encuesta 2015'!K76</f>
        <v>0.18390804597701149</v>
      </c>
      <c r="F125" s="99">
        <f>'Tabla encuesta 2015'!L76</f>
        <v>0</v>
      </c>
      <c r="G125" s="99">
        <f>'Tabla encuesta 2015'!M76</f>
        <v>0</v>
      </c>
      <c r="H125" s="99">
        <f>'Tabla encuesta 2015'!N76</f>
        <v>0</v>
      </c>
    </row>
    <row r="126" spans="2:18" x14ac:dyDescent="0.25">
      <c r="B126" s="55" t="s">
        <v>53</v>
      </c>
      <c r="C126" s="99">
        <f>'Tabla encuesta 2015'!I77</f>
        <v>0.73333333333333328</v>
      </c>
      <c r="D126" s="71">
        <f>'Tabla encuesta 2015'!J77</f>
        <v>0.14666666666666667</v>
      </c>
      <c r="E126" s="99">
        <f>'Tabla encuesta 2015'!K77</f>
        <v>0.10666666666666667</v>
      </c>
      <c r="F126" s="99">
        <f>'Tabla encuesta 2015'!L77</f>
        <v>1.3333333333333334E-2</v>
      </c>
      <c r="G126" s="99">
        <f>'Tabla encuesta 2015'!M77</f>
        <v>0</v>
      </c>
      <c r="H126" s="99">
        <f>'Tabla encuesta 2015'!N77</f>
        <v>0</v>
      </c>
    </row>
    <row r="127" spans="2:18" x14ac:dyDescent="0.25">
      <c r="B127" s="56" t="s">
        <v>22</v>
      </c>
      <c r="C127" s="99">
        <f>'Tabla encuesta 2015'!I78</f>
        <v>0.41333333333333333</v>
      </c>
      <c r="D127" s="71">
        <f>'Tabla encuesta 2015'!J78</f>
        <v>0.33333333333333331</v>
      </c>
      <c r="E127" s="99">
        <f>'Tabla encuesta 2015'!K78</f>
        <v>0.21333333333333335</v>
      </c>
      <c r="F127" s="99">
        <f>'Tabla encuesta 2015'!L78</f>
        <v>0.04</v>
      </c>
      <c r="G127" s="99">
        <f>'Tabla encuesta 2015'!M78</f>
        <v>0</v>
      </c>
      <c r="H127" s="99">
        <f>'Tabla encuesta 2015'!N78</f>
        <v>0</v>
      </c>
    </row>
    <row r="128" spans="2:18" x14ac:dyDescent="0.25">
      <c r="B128" s="56" t="s">
        <v>54</v>
      </c>
      <c r="C128" s="99">
        <f>'Tabla encuesta 2015'!I79</f>
        <v>0.11711711711711711</v>
      </c>
      <c r="D128" s="99">
        <f>'Tabla encuesta 2015'!J79</f>
        <v>0.34234234234234234</v>
      </c>
      <c r="E128" s="99">
        <f>'Tabla encuesta 2015'!K79</f>
        <v>0.42342342342342343</v>
      </c>
      <c r="F128" s="99">
        <f>'Tabla encuesta 2015'!L79</f>
        <v>0.11711711711711711</v>
      </c>
      <c r="G128" s="99">
        <f>'Tabla encuesta 2015'!M79</f>
        <v>0</v>
      </c>
      <c r="H128" s="99">
        <f>'Tabla encuesta 2015'!N79</f>
        <v>0</v>
      </c>
    </row>
    <row r="129" spans="2:19" x14ac:dyDescent="0.25">
      <c r="B129" s="67" t="s">
        <v>68</v>
      </c>
      <c r="C129" s="77">
        <f>'Tabla encuesta 2015'!I80</f>
        <v>0.42241379310344829</v>
      </c>
      <c r="D129" s="77">
        <f>'Tabla encuesta 2015'!J80</f>
        <v>0.27873563218390807</v>
      </c>
      <c r="E129" s="77">
        <f>'Tabla encuesta 2015'!K80</f>
        <v>0.25</v>
      </c>
      <c r="F129" s="77">
        <f>'Tabla encuesta 2015'!L80</f>
        <v>4.8850574712643681E-2</v>
      </c>
      <c r="G129" s="77">
        <f>'Tabla encuesta 2015'!M80</f>
        <v>0</v>
      </c>
      <c r="H129" s="77">
        <f>'Tabla encuesta 2015'!N80</f>
        <v>0</v>
      </c>
    </row>
    <row r="131" spans="2:19" s="111" customFormat="1" x14ac:dyDescent="0.25">
      <c r="R131" s="112"/>
    </row>
    <row r="132" spans="2:19" s="111" customFormat="1" x14ac:dyDescent="0.25">
      <c r="R132" s="112"/>
    </row>
    <row r="133" spans="2:19" s="111" customFormat="1" x14ac:dyDescent="0.25">
      <c r="R133" s="112"/>
    </row>
    <row r="134" spans="2:19" s="111" customFormat="1" x14ac:dyDescent="0.25">
      <c r="R134" s="112"/>
    </row>
    <row r="135" spans="2:19" s="111" customFormat="1" x14ac:dyDescent="0.25">
      <c r="R135" s="112"/>
    </row>
    <row r="136" spans="2:19" s="111" customFormat="1" x14ac:dyDescent="0.25">
      <c r="R136" s="112"/>
      <c r="S136" s="114" t="s">
        <v>71</v>
      </c>
    </row>
    <row r="138" spans="2:19" x14ac:dyDescent="0.25">
      <c r="I138" s="114" t="s">
        <v>70</v>
      </c>
    </row>
    <row r="140" spans="2:19" ht="25.5" x14ac:dyDescent="0.25">
      <c r="B140" s="85" t="s">
        <v>77</v>
      </c>
    </row>
    <row r="141" spans="2:19" x14ac:dyDescent="0.25">
      <c r="B141" s="136"/>
      <c r="C141" s="137" t="s">
        <v>25</v>
      </c>
      <c r="D141" s="137" t="s">
        <v>1</v>
      </c>
      <c r="E141" s="137" t="s">
        <v>2</v>
      </c>
      <c r="F141" s="137" t="s">
        <v>3</v>
      </c>
      <c r="G141" s="137" t="s">
        <v>4</v>
      </c>
      <c r="H141" s="137" t="s">
        <v>5</v>
      </c>
    </row>
    <row r="142" spans="2:19" x14ac:dyDescent="0.25">
      <c r="B142" s="55" t="s">
        <v>52</v>
      </c>
      <c r="C142" s="99">
        <f>'Tabla encuesta 2015'!I83</f>
        <v>0.60919540229885061</v>
      </c>
      <c r="D142" s="99">
        <f>'Tabla encuesta 2015'!J83</f>
        <v>0.27586206896551724</v>
      </c>
      <c r="E142" s="99">
        <f>'Tabla encuesta 2015'!K83</f>
        <v>6.8965517241379309E-2</v>
      </c>
      <c r="F142" s="99">
        <f>'Tabla encuesta 2015'!L83</f>
        <v>4.5977011494252873E-2</v>
      </c>
      <c r="G142" s="99">
        <f>'Tabla encuesta 2015'!M83</f>
        <v>0</v>
      </c>
      <c r="H142" s="99">
        <f>'Tabla encuesta 2015'!N83</f>
        <v>0</v>
      </c>
    </row>
    <row r="143" spans="2:19" x14ac:dyDescent="0.25">
      <c r="B143" s="55" t="s">
        <v>53</v>
      </c>
      <c r="C143" s="99">
        <f>'Tabla encuesta 2015'!I84</f>
        <v>0.82666666666666666</v>
      </c>
      <c r="D143" s="71">
        <f>'Tabla encuesta 2015'!J84</f>
        <v>0.16</v>
      </c>
      <c r="E143" s="99">
        <f>'Tabla encuesta 2015'!K84</f>
        <v>1.3333333333333334E-2</v>
      </c>
      <c r="F143" s="99">
        <f>'Tabla encuesta 2015'!L84</f>
        <v>0</v>
      </c>
      <c r="G143" s="99">
        <f>'Tabla encuesta 2015'!M84</f>
        <v>0</v>
      </c>
      <c r="H143" s="99">
        <f>'Tabla encuesta 2015'!N84</f>
        <v>0</v>
      </c>
    </row>
    <row r="144" spans="2:19" x14ac:dyDescent="0.25">
      <c r="B144" s="56" t="s">
        <v>22</v>
      </c>
      <c r="C144" s="99">
        <f>'Tabla encuesta 2015'!I85</f>
        <v>0.46666666666666667</v>
      </c>
      <c r="D144" s="71">
        <f>'Tabla encuesta 2015'!J85</f>
        <v>0.41333333333333333</v>
      </c>
      <c r="E144" s="99">
        <f>'Tabla encuesta 2015'!K85</f>
        <v>0.10666666666666667</v>
      </c>
      <c r="F144" s="99">
        <f>'Tabla encuesta 2015'!L85</f>
        <v>1.3333333333333334E-2</v>
      </c>
      <c r="G144" s="99">
        <f>'Tabla encuesta 2015'!M85</f>
        <v>0</v>
      </c>
      <c r="H144" s="99">
        <f>'Tabla encuesta 2015'!N85</f>
        <v>0</v>
      </c>
    </row>
    <row r="145" spans="2:19" x14ac:dyDescent="0.25">
      <c r="B145" s="56" t="s">
        <v>54</v>
      </c>
      <c r="C145" s="99">
        <f>'Tabla encuesta 2015'!I86</f>
        <v>0.30630630630630629</v>
      </c>
      <c r="D145" s="99">
        <f>'Tabla encuesta 2015'!J86</f>
        <v>0.44144144144144143</v>
      </c>
      <c r="E145" s="99">
        <f>'Tabla encuesta 2015'!K86</f>
        <v>0.25225225225225223</v>
      </c>
      <c r="F145" s="99">
        <f>'Tabla encuesta 2015'!L86</f>
        <v>0</v>
      </c>
      <c r="G145" s="99">
        <f>'Tabla encuesta 2015'!M86</f>
        <v>0</v>
      </c>
      <c r="H145" s="99">
        <f>'Tabla encuesta 2015'!N86</f>
        <v>0</v>
      </c>
    </row>
    <row r="146" spans="2:19" x14ac:dyDescent="0.25">
      <c r="B146" s="67" t="s">
        <v>68</v>
      </c>
      <c r="C146" s="77">
        <f>'Tabla encuesta 2015'!I87</f>
        <v>0.52873563218390807</v>
      </c>
      <c r="D146" s="77">
        <f>'Tabla encuesta 2015'!J87</f>
        <v>0.33333333333333331</v>
      </c>
      <c r="E146" s="77">
        <f>'Tabla encuesta 2015'!K87</f>
        <v>0.1235632183908046</v>
      </c>
      <c r="F146" s="77">
        <f>'Tabla encuesta 2015'!L87</f>
        <v>1.4367816091954023E-2</v>
      </c>
      <c r="G146" s="77">
        <f>'Tabla encuesta 2015'!M87</f>
        <v>0</v>
      </c>
      <c r="H146" s="77">
        <f>'Tabla encuesta 2015'!N87</f>
        <v>0</v>
      </c>
    </row>
    <row r="148" spans="2:19" s="111" customFormat="1" x14ac:dyDescent="0.25">
      <c r="R148" s="112"/>
    </row>
    <row r="149" spans="2:19" s="111" customFormat="1" x14ac:dyDescent="0.25">
      <c r="R149" s="112"/>
    </row>
    <row r="150" spans="2:19" s="111" customFormat="1" x14ac:dyDescent="0.25">
      <c r="R150" s="112"/>
    </row>
    <row r="152" spans="2:19" s="111" customFormat="1" x14ac:dyDescent="0.25">
      <c r="R152" s="112"/>
    </row>
    <row r="153" spans="2:19" s="111" customFormat="1" x14ac:dyDescent="0.25">
      <c r="R153" s="112"/>
      <c r="S153" s="114" t="s">
        <v>71</v>
      </c>
    </row>
    <row r="154" spans="2:19" s="111" customFormat="1" x14ac:dyDescent="0.25">
      <c r="I154" s="114" t="s">
        <v>70</v>
      </c>
      <c r="R154" s="112"/>
    </row>
    <row r="157" spans="2:19" x14ac:dyDescent="0.25">
      <c r="B157" s="85" t="s">
        <v>78</v>
      </c>
    </row>
    <row r="158" spans="2:19" x14ac:dyDescent="0.25">
      <c r="B158" s="136"/>
      <c r="C158" s="137" t="s">
        <v>25</v>
      </c>
      <c r="D158" s="137" t="s">
        <v>1</v>
      </c>
      <c r="E158" s="137" t="s">
        <v>2</v>
      </c>
      <c r="F158" s="137" t="s">
        <v>3</v>
      </c>
      <c r="G158" s="137" t="s">
        <v>4</v>
      </c>
      <c r="H158" s="137" t="s">
        <v>5</v>
      </c>
    </row>
    <row r="159" spans="2:19" x14ac:dyDescent="0.25">
      <c r="B159" s="55" t="s">
        <v>52</v>
      </c>
      <c r="C159" s="99">
        <f>'Tabla encuesta 2015'!I90</f>
        <v>0.44827586206896552</v>
      </c>
      <c r="D159" s="99">
        <f>'Tabla encuesta 2015'!J90</f>
        <v>0.25287356321839083</v>
      </c>
      <c r="E159" s="99">
        <f>'Tabla encuesta 2015'!K90</f>
        <v>9.1954022988505746E-2</v>
      </c>
      <c r="F159" s="99">
        <f>'Tabla encuesta 2015'!L90</f>
        <v>0.10344827586206896</v>
      </c>
      <c r="G159" s="99">
        <f>'Tabla encuesta 2015'!M90</f>
        <v>5.7471264367816091E-2</v>
      </c>
      <c r="H159" s="99">
        <f>'Tabla encuesta 2015'!N90</f>
        <v>4.5977011494252873E-2</v>
      </c>
    </row>
    <row r="160" spans="2:19" x14ac:dyDescent="0.25">
      <c r="B160" s="55" t="s">
        <v>53</v>
      </c>
      <c r="C160" s="99">
        <f>'Tabla encuesta 2015'!I91</f>
        <v>0.70666666666666667</v>
      </c>
      <c r="D160" s="71">
        <f>'Tabla encuesta 2015'!J91</f>
        <v>0.13333333333333333</v>
      </c>
      <c r="E160" s="99">
        <f>'Tabla encuesta 2015'!K91</f>
        <v>0.08</v>
      </c>
      <c r="F160" s="99">
        <f>'Tabla encuesta 2015'!L91</f>
        <v>0.08</v>
      </c>
      <c r="G160" s="99">
        <f>'Tabla encuesta 2015'!M91</f>
        <v>0</v>
      </c>
      <c r="H160" s="99">
        <f>'Tabla encuesta 2015'!N91</f>
        <v>0</v>
      </c>
    </row>
    <row r="161" spans="2:19" x14ac:dyDescent="0.25">
      <c r="B161" s="56" t="s">
        <v>22</v>
      </c>
      <c r="C161" s="99">
        <f>'Tabla encuesta 2015'!I92</f>
        <v>0.36</v>
      </c>
      <c r="D161" s="71">
        <f>'Tabla encuesta 2015'!J92</f>
        <v>0.41333333333333333</v>
      </c>
      <c r="E161" s="99">
        <f>'Tabla encuesta 2015'!K92</f>
        <v>0.10666666666666667</v>
      </c>
      <c r="F161" s="99">
        <f>'Tabla encuesta 2015'!L92</f>
        <v>9.3333333333333338E-2</v>
      </c>
      <c r="G161" s="99">
        <f>'Tabla encuesta 2015'!M92</f>
        <v>2.6666666666666668E-2</v>
      </c>
      <c r="H161" s="99">
        <f>'Tabla encuesta 2015'!N92</f>
        <v>0</v>
      </c>
    </row>
    <row r="162" spans="2:19" x14ac:dyDescent="0.25">
      <c r="B162" s="56" t="s">
        <v>54</v>
      </c>
      <c r="C162" s="99">
        <f>'Tabla encuesta 2015'!I93</f>
        <v>0.13513513513513514</v>
      </c>
      <c r="D162" s="99">
        <f>'Tabla encuesta 2015'!J93</f>
        <v>0.36936936936936937</v>
      </c>
      <c r="E162" s="99">
        <f>'Tabla encuesta 2015'!K93</f>
        <v>0.33333333333333331</v>
      </c>
      <c r="F162" s="99">
        <f>'Tabla encuesta 2015'!L93</f>
        <v>0.13513513513513514</v>
      </c>
      <c r="G162" s="99">
        <f>'Tabla encuesta 2015'!M93</f>
        <v>2.7027027027027029E-2</v>
      </c>
      <c r="H162" s="99">
        <f>'Tabla encuesta 2015'!N93</f>
        <v>0</v>
      </c>
    </row>
    <row r="163" spans="2:19" x14ac:dyDescent="0.25">
      <c r="B163" s="67" t="s">
        <v>68</v>
      </c>
      <c r="C163" s="77">
        <f>'Tabla encuesta 2015'!I94</f>
        <v>0.38505747126436779</v>
      </c>
      <c r="D163" s="77">
        <f>'Tabla encuesta 2015'!J94</f>
        <v>0.2988505747126437</v>
      </c>
      <c r="E163" s="77">
        <f>'Tabla encuesta 2015'!K94</f>
        <v>0.16954022988505746</v>
      </c>
      <c r="F163" s="77">
        <f>'Tabla encuesta 2015'!L94</f>
        <v>0.10632183908045977</v>
      </c>
      <c r="G163" s="77">
        <f>'Tabla encuesta 2015'!M94</f>
        <v>2.8735632183908046E-2</v>
      </c>
      <c r="H163" s="77">
        <f>'Tabla encuesta 2015'!N94</f>
        <v>1.1494252873563218E-2</v>
      </c>
    </row>
    <row r="168" spans="2:19" ht="36" customHeight="1" x14ac:dyDescent="0.25"/>
    <row r="169" spans="2:19" ht="30.75" customHeight="1" x14ac:dyDescent="0.25">
      <c r="B169" s="85" t="s">
        <v>79</v>
      </c>
      <c r="I169" s="114" t="s">
        <v>70</v>
      </c>
      <c r="S169" s="114" t="s">
        <v>71</v>
      </c>
    </row>
    <row r="170" spans="2:19" x14ac:dyDescent="0.25">
      <c r="B170" s="136"/>
      <c r="C170" s="137" t="s">
        <v>25</v>
      </c>
      <c r="D170" s="137" t="s">
        <v>1</v>
      </c>
      <c r="E170" s="137" t="s">
        <v>2</v>
      </c>
      <c r="F170" s="137" t="s">
        <v>3</v>
      </c>
      <c r="G170" s="137" t="s">
        <v>4</v>
      </c>
      <c r="H170" s="137" t="s">
        <v>5</v>
      </c>
    </row>
    <row r="171" spans="2:19" x14ac:dyDescent="0.25">
      <c r="B171" s="55" t="s">
        <v>52</v>
      </c>
      <c r="C171" s="99">
        <f>'Tabla encuesta 2015'!I97</f>
        <v>0.4942528735632184</v>
      </c>
      <c r="D171" s="99">
        <f>'Tabla encuesta 2015'!J97</f>
        <v>0.35632183908045978</v>
      </c>
      <c r="E171" s="99">
        <f>'Tabla encuesta 2015'!K97</f>
        <v>0.10344827586206896</v>
      </c>
      <c r="F171" s="99">
        <f>'Tabla encuesta 2015'!L97</f>
        <v>4.5977011494252873E-2</v>
      </c>
      <c r="G171" s="99">
        <f>'Tabla encuesta 2015'!M97</f>
        <v>0</v>
      </c>
      <c r="H171" s="99">
        <f>'Tabla encuesta 2015'!N97</f>
        <v>0</v>
      </c>
    </row>
    <row r="172" spans="2:19" x14ac:dyDescent="0.25">
      <c r="B172" s="55" t="s">
        <v>53</v>
      </c>
      <c r="C172" s="99">
        <f>'Tabla encuesta 2015'!I98</f>
        <v>0.7466666666666667</v>
      </c>
      <c r="D172" s="71">
        <f>'Tabla encuesta 2015'!J98</f>
        <v>0.17333333333333334</v>
      </c>
      <c r="E172" s="99">
        <f>'Tabla encuesta 2015'!K98</f>
        <v>5.3333333333333337E-2</v>
      </c>
      <c r="F172" s="99">
        <f>'Tabla encuesta 2015'!L98</f>
        <v>2.6666666666666668E-2</v>
      </c>
      <c r="G172" s="99">
        <f>'Tabla encuesta 2015'!M98</f>
        <v>0</v>
      </c>
      <c r="H172" s="99">
        <f>'Tabla encuesta 2015'!N98</f>
        <v>0</v>
      </c>
    </row>
    <row r="173" spans="2:19" x14ac:dyDescent="0.25">
      <c r="B173" s="56" t="s">
        <v>22</v>
      </c>
      <c r="C173" s="99">
        <f>'Tabla encuesta 2015'!I99</f>
        <v>0.42666666666666669</v>
      </c>
      <c r="D173" s="71">
        <f>'Tabla encuesta 2015'!J99</f>
        <v>0.28000000000000003</v>
      </c>
      <c r="E173" s="99">
        <f>'Tabla encuesta 2015'!K99</f>
        <v>0.2</v>
      </c>
      <c r="F173" s="99">
        <f>'Tabla encuesta 2015'!L99</f>
        <v>9.3333333333333338E-2</v>
      </c>
      <c r="G173" s="99">
        <f>'Tabla encuesta 2015'!M99</f>
        <v>0</v>
      </c>
      <c r="H173" s="99">
        <f>'Tabla encuesta 2015'!N99</f>
        <v>0</v>
      </c>
    </row>
    <row r="174" spans="2:19" x14ac:dyDescent="0.25">
      <c r="B174" s="56" t="s">
        <v>54</v>
      </c>
      <c r="C174" s="99">
        <f>'Tabla encuesta 2015'!I100</f>
        <v>0.29729729729729731</v>
      </c>
      <c r="D174" s="99">
        <f>'Tabla encuesta 2015'!J100</f>
        <v>0.34234234234234234</v>
      </c>
      <c r="E174" s="99">
        <f>'Tabla encuesta 2015'!K100</f>
        <v>0.32432432432432434</v>
      </c>
      <c r="F174" s="99">
        <f>'Tabla encuesta 2015'!L100</f>
        <v>1.8018018018018018E-2</v>
      </c>
      <c r="G174" s="99">
        <f>'Tabla encuesta 2015'!M100</f>
        <v>1.8018018018018018E-2</v>
      </c>
      <c r="H174" s="99">
        <f>'Tabla encuesta 2015'!N100</f>
        <v>0</v>
      </c>
    </row>
    <row r="175" spans="2:19" x14ac:dyDescent="0.25">
      <c r="B175" s="67" t="s">
        <v>68</v>
      </c>
      <c r="C175" s="77">
        <f>'Tabla encuesta 2015'!I101</f>
        <v>0.47126436781609193</v>
      </c>
      <c r="D175" s="77">
        <f>'Tabla encuesta 2015'!J101</f>
        <v>0.29597701149425287</v>
      </c>
      <c r="E175" s="77">
        <f>'Tabla encuesta 2015'!K101</f>
        <v>0.18390804597701149</v>
      </c>
      <c r="F175" s="77">
        <f>'Tabla encuesta 2015'!L101</f>
        <v>4.3103448275862072E-2</v>
      </c>
      <c r="G175" s="77">
        <f>'Tabla encuesta 2015'!M101</f>
        <v>5.7471264367816091E-3</v>
      </c>
      <c r="H175" s="77">
        <f>'Tabla encuesta 2015'!N101</f>
        <v>0</v>
      </c>
    </row>
    <row r="180" spans="2:19" ht="63.75" x14ac:dyDescent="0.25">
      <c r="B180" s="136" t="s">
        <v>80</v>
      </c>
      <c r="C180" s="140" t="s">
        <v>60</v>
      </c>
      <c r="D180" s="141" t="s">
        <v>51</v>
      </c>
      <c r="E180" s="106"/>
      <c r="F180" s="106"/>
      <c r="G180" s="106"/>
      <c r="H180" s="106"/>
    </row>
    <row r="181" spans="2:19" x14ac:dyDescent="0.25">
      <c r="B181" s="55" t="s">
        <v>52</v>
      </c>
      <c r="C181" s="104">
        <f>'Tabla encuesta 2015'!E113</f>
        <v>1</v>
      </c>
      <c r="D181" s="109">
        <f>'Tabla encuesta 2015'!F113</f>
        <v>0</v>
      </c>
      <c r="E181" s="107"/>
      <c r="F181" s="107"/>
      <c r="G181" s="107"/>
      <c r="H181" s="107"/>
    </row>
    <row r="182" spans="2:19" x14ac:dyDescent="0.25">
      <c r="B182" s="55" t="s">
        <v>53</v>
      </c>
      <c r="C182" s="104">
        <f>'Tabla encuesta 2015'!E114</f>
        <v>1</v>
      </c>
      <c r="D182" s="109">
        <f>'Tabla encuesta 2015'!F114</f>
        <v>0</v>
      </c>
      <c r="E182" s="107"/>
      <c r="F182" s="107"/>
      <c r="G182" s="107"/>
      <c r="H182" s="107"/>
    </row>
    <row r="183" spans="2:19" x14ac:dyDescent="0.25">
      <c r="B183" s="56" t="s">
        <v>22</v>
      </c>
      <c r="C183" s="120">
        <f>'Tabla encuesta 2015'!E115</f>
        <v>1</v>
      </c>
      <c r="D183" s="109">
        <f>'Tabla encuesta 2015'!F115</f>
        <v>0</v>
      </c>
      <c r="E183" s="107"/>
      <c r="F183" s="107"/>
      <c r="G183" s="107"/>
      <c r="H183" s="107"/>
      <c r="R183" s="114"/>
    </row>
    <row r="184" spans="2:19" x14ac:dyDescent="0.25">
      <c r="B184" s="56" t="s">
        <v>54</v>
      </c>
      <c r="C184" s="121">
        <f>'Tabla encuesta 2015'!E116</f>
        <v>0.98198198198198194</v>
      </c>
      <c r="D184" s="110">
        <f>'Tabla encuesta 2015'!F116</f>
        <v>1.8018018018018018E-2</v>
      </c>
      <c r="E184" s="107"/>
      <c r="F184" s="107"/>
      <c r="G184" s="107"/>
      <c r="H184" s="107"/>
    </row>
    <row r="185" spans="2:19" x14ac:dyDescent="0.25">
      <c r="B185" s="67" t="s">
        <v>68</v>
      </c>
      <c r="C185" s="105">
        <f>AVERAGE(C181:C184)</f>
        <v>0.99549549549549554</v>
      </c>
      <c r="D185" s="77">
        <f>AVERAGE(D181:D184)</f>
        <v>4.5045045045045045E-3</v>
      </c>
      <c r="E185" s="89"/>
      <c r="F185" s="89"/>
      <c r="G185" s="89"/>
      <c r="H185" s="89"/>
      <c r="S185" s="114" t="s">
        <v>71</v>
      </c>
    </row>
    <row r="186" spans="2:19" x14ac:dyDescent="0.25">
      <c r="E186" s="108"/>
      <c r="F186" s="108"/>
      <c r="G186" s="108"/>
      <c r="H186" s="108"/>
    </row>
    <row r="187" spans="2:19" x14ac:dyDescent="0.25">
      <c r="Q187" s="104"/>
      <c r="R187" s="104"/>
    </row>
    <row r="188" spans="2:19" x14ac:dyDescent="0.25">
      <c r="P188" s="112"/>
      <c r="Q188" s="104"/>
      <c r="R188" s="104"/>
    </row>
    <row r="189" spans="2:19" x14ac:dyDescent="0.25">
      <c r="G189" s="125" t="s">
        <v>70</v>
      </c>
      <c r="Q189" s="125" t="s">
        <v>71</v>
      </c>
    </row>
    <row r="200" spans="2:7" x14ac:dyDescent="0.25">
      <c r="B200" s="124"/>
    </row>
    <row r="201" spans="2:7" x14ac:dyDescent="0.25">
      <c r="B201" s="123"/>
    </row>
    <row r="202" spans="2:7" x14ac:dyDescent="0.25">
      <c r="B202" s="123"/>
    </row>
    <row r="203" spans="2:7" x14ac:dyDescent="0.25">
      <c r="B203" s="123"/>
    </row>
    <row r="204" spans="2:7" x14ac:dyDescent="0.25">
      <c r="B204" s="196" t="s">
        <v>30</v>
      </c>
      <c r="C204" s="196"/>
      <c r="D204" s="126"/>
      <c r="G204" s="125" t="s">
        <v>71</v>
      </c>
    </row>
    <row r="205" spans="2:7" x14ac:dyDescent="0.25">
      <c r="B205" s="94" t="s">
        <v>31</v>
      </c>
      <c r="C205" s="53">
        <v>0.67</v>
      </c>
      <c r="D205" s="127"/>
    </row>
    <row r="206" spans="2:7" x14ac:dyDescent="0.25">
      <c r="B206" s="94" t="s">
        <v>32</v>
      </c>
      <c r="C206" s="53">
        <v>0.33</v>
      </c>
      <c r="D206" s="127"/>
    </row>
    <row r="213" spans="2:7" x14ac:dyDescent="0.25">
      <c r="B213" s="142" t="s">
        <v>61</v>
      </c>
    </row>
    <row r="214" spans="2:7" x14ac:dyDescent="0.25">
      <c r="B214" s="55" t="s">
        <v>52</v>
      </c>
      <c r="C214" s="146">
        <f>'Tabla encuesta 2015'!C120</f>
        <v>0.25</v>
      </c>
    </row>
    <row r="215" spans="2:7" x14ac:dyDescent="0.25">
      <c r="B215" s="55" t="s">
        <v>53</v>
      </c>
      <c r="C215" s="146">
        <f>'Tabla encuesta 2015'!C121</f>
        <v>0.21551724137931033</v>
      </c>
    </row>
    <row r="216" spans="2:7" x14ac:dyDescent="0.25">
      <c r="B216" s="56" t="s">
        <v>22</v>
      </c>
      <c r="C216" s="146">
        <f>'Tabla encuesta 2015'!C122</f>
        <v>0.21551724137931033</v>
      </c>
    </row>
    <row r="217" spans="2:7" x14ac:dyDescent="0.25">
      <c r="B217" s="56" t="s">
        <v>54</v>
      </c>
      <c r="C217" s="146">
        <f>'Tabla encuesta 2015'!C123</f>
        <v>0.31896551724137934</v>
      </c>
    </row>
    <row r="219" spans="2:7" x14ac:dyDescent="0.25">
      <c r="B219" s="142" t="s">
        <v>81</v>
      </c>
    </row>
    <row r="220" spans="2:7" x14ac:dyDescent="0.25">
      <c r="B220" s="52" t="s">
        <v>34</v>
      </c>
      <c r="C220" s="109">
        <f>'Tabla encuesta 2015'!J119</f>
        <v>0.14080459770114942</v>
      </c>
    </row>
    <row r="221" spans="2:7" x14ac:dyDescent="0.25">
      <c r="B221" s="52" t="s">
        <v>35</v>
      </c>
      <c r="C221" s="109">
        <f>'Tabla encuesta 2015'!J120</f>
        <v>0.28448275862068967</v>
      </c>
    </row>
    <row r="222" spans="2:7" x14ac:dyDescent="0.25">
      <c r="B222" s="52" t="s">
        <v>36</v>
      </c>
      <c r="C222" s="109">
        <f>'Tabla encuesta 2015'!J121</f>
        <v>0.26436781609195403</v>
      </c>
      <c r="G222" s="125" t="s">
        <v>71</v>
      </c>
    </row>
    <row r="223" spans="2:7" x14ac:dyDescent="0.25">
      <c r="B223" s="52" t="s">
        <v>37</v>
      </c>
      <c r="C223" s="109">
        <f>'Tabla encuesta 2015'!J122</f>
        <v>0.22126436781609196</v>
      </c>
    </row>
    <row r="224" spans="2:7" x14ac:dyDescent="0.25">
      <c r="B224" s="52" t="s">
        <v>66</v>
      </c>
      <c r="C224" s="109">
        <f>'Tabla encuesta 2015'!J123</f>
        <v>8.9080459770114945E-2</v>
      </c>
    </row>
    <row r="236" spans="2:3" x14ac:dyDescent="0.25">
      <c r="B236" s="36"/>
      <c r="C236" s="36"/>
    </row>
    <row r="237" spans="2:3" x14ac:dyDescent="0.25">
      <c r="B237" s="200" t="s">
        <v>39</v>
      </c>
      <c r="C237" s="201"/>
    </row>
    <row r="238" spans="2:3" x14ac:dyDescent="0.25">
      <c r="B238" s="93" t="s">
        <v>64</v>
      </c>
      <c r="C238" s="53">
        <f>'Tabla encuesta 2015'!N113</f>
        <v>0.27298850574712646</v>
      </c>
    </row>
    <row r="239" spans="2:3" x14ac:dyDescent="0.25">
      <c r="B239" s="93" t="s">
        <v>41</v>
      </c>
      <c r="C239" s="53">
        <f>'Tabla encuesta 2015'!N114</f>
        <v>0.4942528735632184</v>
      </c>
    </row>
    <row r="240" spans="2:3" x14ac:dyDescent="0.25">
      <c r="B240" s="113" t="s">
        <v>65</v>
      </c>
      <c r="C240" s="53">
        <f>'Tabla encuesta 2015'!N115</f>
        <v>0.16666666666666666</v>
      </c>
    </row>
    <row r="241" spans="2:4" x14ac:dyDescent="0.25">
      <c r="B241" s="147" t="s">
        <v>91</v>
      </c>
      <c r="C241" s="109">
        <f>'Tabla encuesta 2015'!N116</f>
        <v>6.6091954022988508E-2</v>
      </c>
    </row>
    <row r="246" spans="2:4" x14ac:dyDescent="0.25">
      <c r="B246" s="197" t="s">
        <v>82</v>
      </c>
      <c r="C246" s="198"/>
      <c r="D246" s="199"/>
    </row>
    <row r="247" spans="2:4" x14ac:dyDescent="0.25">
      <c r="B247" s="94" t="s">
        <v>51</v>
      </c>
      <c r="C247" s="52">
        <v>177</v>
      </c>
      <c r="D247" s="53">
        <f>+C247/C249</f>
        <v>0.50862068965517238</v>
      </c>
    </row>
    <row r="248" spans="2:4" x14ac:dyDescent="0.25">
      <c r="B248" s="94" t="s">
        <v>83</v>
      </c>
      <c r="C248" s="52">
        <v>171</v>
      </c>
      <c r="D248" s="53">
        <f>+C248/C249</f>
        <v>0.49137931034482757</v>
      </c>
    </row>
    <row r="249" spans="2:4" x14ac:dyDescent="0.25">
      <c r="B249" s="65" t="s">
        <v>63</v>
      </c>
      <c r="C249" s="193">
        <f>SUM(C247:C248)</f>
        <v>348</v>
      </c>
      <c r="D249" s="195"/>
    </row>
    <row r="256" spans="2:4" x14ac:dyDescent="0.25">
      <c r="B256" s="153" t="s">
        <v>94</v>
      </c>
      <c r="C256">
        <v>159</v>
      </c>
    </row>
    <row r="257" spans="2:3" x14ac:dyDescent="0.25">
      <c r="B257" s="153" t="s">
        <v>96</v>
      </c>
      <c r="C257">
        <v>171</v>
      </c>
    </row>
    <row r="258" spans="2:3" x14ac:dyDescent="0.25">
      <c r="B258" s="153" t="s">
        <v>95</v>
      </c>
      <c r="C258">
        <v>18</v>
      </c>
    </row>
  </sheetData>
  <mergeCells count="5">
    <mergeCell ref="C2:Y2"/>
    <mergeCell ref="B204:C204"/>
    <mergeCell ref="B246:D246"/>
    <mergeCell ref="C249:D249"/>
    <mergeCell ref="B237:C2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workbookViewId="0">
      <selection activeCell="I7" sqref="I7"/>
    </sheetView>
  </sheetViews>
  <sheetFormatPr baseColWidth="10" defaultColWidth="9.140625" defaultRowHeight="15" x14ac:dyDescent="0.25"/>
  <sheetData>
    <row r="1" spans="1:21" s="154" customFormat="1" ht="23.25" customHeight="1" x14ac:dyDescent="0.25">
      <c r="C1" s="205" t="s">
        <v>97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1:21" ht="23.25" x14ac:dyDescent="0.25">
      <c r="C2" s="145"/>
    </row>
    <row r="3" spans="1:21" ht="24" x14ac:dyDescent="0.25">
      <c r="C3" s="137" t="s">
        <v>25</v>
      </c>
      <c r="D3" s="137" t="s">
        <v>1</v>
      </c>
      <c r="E3" s="137" t="s">
        <v>2</v>
      </c>
      <c r="F3" s="137" t="s">
        <v>3</v>
      </c>
      <c r="G3" s="137" t="s">
        <v>4</v>
      </c>
      <c r="H3" s="137" t="s">
        <v>5</v>
      </c>
    </row>
    <row r="4" spans="1:21" x14ac:dyDescent="0.25">
      <c r="A4">
        <v>1</v>
      </c>
      <c r="B4" t="s">
        <v>88</v>
      </c>
      <c r="C4" s="53">
        <f>'Gráficos 2015'!C15</f>
        <v>0.34482758620689657</v>
      </c>
      <c r="D4" s="53">
        <f>'Gráficos 2015'!D15</f>
        <v>0.35632183908045978</v>
      </c>
      <c r="E4" s="53">
        <f>'Gráficos 2015'!E15</f>
        <v>0.23275862068965517</v>
      </c>
      <c r="F4" s="53">
        <f>'Gráficos 2015'!F15</f>
        <v>5.459770114942529E-2</v>
      </c>
      <c r="G4" s="53">
        <f>'Gráficos 2015'!G15</f>
        <v>5.7471264367816091E-3</v>
      </c>
      <c r="H4" s="53">
        <f>'Gráficos 2015'!H15</f>
        <v>5.7471264367816091E-3</v>
      </c>
    </row>
    <row r="5" spans="1:21" x14ac:dyDescent="0.25">
      <c r="B5" s="143" t="s">
        <v>89</v>
      </c>
      <c r="C5" s="109">
        <v>0.22797927461139897</v>
      </c>
      <c r="D5" s="109">
        <v>0.41709844559585491</v>
      </c>
      <c r="E5" s="109">
        <v>0.30051813471502592</v>
      </c>
      <c r="F5" s="109">
        <v>3.8860103626943004E-2</v>
      </c>
      <c r="G5" s="109">
        <v>5.1813471502590676E-3</v>
      </c>
      <c r="H5" s="109">
        <v>1.0362694300518135E-2</v>
      </c>
    </row>
    <row r="6" spans="1:21" x14ac:dyDescent="0.25">
      <c r="B6" t="s">
        <v>90</v>
      </c>
      <c r="C6" s="109">
        <v>0.44</v>
      </c>
      <c r="D6" s="53">
        <v>0.4</v>
      </c>
      <c r="E6" s="53">
        <v>0.12</v>
      </c>
      <c r="F6" s="53">
        <v>0.03</v>
      </c>
      <c r="G6" s="53">
        <v>0</v>
      </c>
      <c r="H6" s="53">
        <v>0</v>
      </c>
    </row>
    <row r="8" spans="1:21" x14ac:dyDescent="0.25">
      <c r="A8" t="s">
        <v>57</v>
      </c>
    </row>
    <row r="9" spans="1:21" ht="24" x14ac:dyDescent="0.25">
      <c r="C9" s="137" t="s">
        <v>25</v>
      </c>
      <c r="D9" s="137" t="s">
        <v>1</v>
      </c>
      <c r="E9" s="137" t="s">
        <v>2</v>
      </c>
      <c r="F9" s="137" t="s">
        <v>3</v>
      </c>
      <c r="G9" s="137" t="s">
        <v>4</v>
      </c>
      <c r="H9" s="137" t="s">
        <v>5</v>
      </c>
    </row>
    <row r="10" spans="1:21" x14ac:dyDescent="0.25">
      <c r="A10">
        <v>2</v>
      </c>
      <c r="B10" s="135" t="s">
        <v>88</v>
      </c>
      <c r="C10" s="53">
        <f>'Gráficos 2015'!C30</f>
        <v>0.27011494252873564</v>
      </c>
      <c r="D10" s="53">
        <f>'Gráficos 2015'!D30</f>
        <v>0.40517241379310343</v>
      </c>
      <c r="E10" s="53">
        <f>'Gráficos 2015'!E30</f>
        <v>0.23850574712643677</v>
      </c>
      <c r="F10" s="53">
        <f>'Gráficos 2015'!F30</f>
        <v>8.3333333333333329E-2</v>
      </c>
      <c r="G10" s="53">
        <f>'Gráficos 2015'!G30</f>
        <v>2.8735632183908046E-3</v>
      </c>
      <c r="H10" s="53">
        <f>'Gráficos 2015'!H30</f>
        <v>0</v>
      </c>
      <c r="I10" s="134"/>
    </row>
    <row r="11" spans="1:21" x14ac:dyDescent="0.25">
      <c r="B11" s="143" t="s">
        <v>89</v>
      </c>
      <c r="C11" s="109">
        <v>0.14766839378238342</v>
      </c>
      <c r="D11" s="109">
        <v>0.44041450777202074</v>
      </c>
      <c r="E11" s="109">
        <v>0.3393782383419689</v>
      </c>
      <c r="F11" s="109">
        <v>5.6994818652849742E-2</v>
      </c>
      <c r="G11" s="109">
        <v>1.2953367875647668E-2</v>
      </c>
      <c r="H11" s="109">
        <v>2.5906735751295338E-3</v>
      </c>
      <c r="I11" s="143"/>
    </row>
    <row r="12" spans="1:21" x14ac:dyDescent="0.25">
      <c r="B12" s="135" t="s">
        <v>90</v>
      </c>
      <c r="C12" s="53">
        <v>0.35</v>
      </c>
      <c r="D12" s="53">
        <v>0.43</v>
      </c>
      <c r="E12" s="53">
        <v>0.17</v>
      </c>
      <c r="F12" s="53">
        <v>0.03</v>
      </c>
      <c r="G12" s="53">
        <v>0.01</v>
      </c>
      <c r="H12" s="53">
        <v>0</v>
      </c>
      <c r="I12" s="134"/>
    </row>
    <row r="13" spans="1:21" x14ac:dyDescent="0.25">
      <c r="I13" s="134"/>
    </row>
    <row r="16" spans="1:21" ht="24" x14ac:dyDescent="0.25">
      <c r="C16" s="137" t="s">
        <v>25</v>
      </c>
      <c r="D16" s="137" t="s">
        <v>1</v>
      </c>
      <c r="E16" s="137" t="s">
        <v>2</v>
      </c>
      <c r="F16" s="137" t="s">
        <v>3</v>
      </c>
      <c r="G16" s="137" t="s">
        <v>4</v>
      </c>
      <c r="H16" s="137" t="s">
        <v>5</v>
      </c>
    </row>
    <row r="17" spans="1:9" x14ac:dyDescent="0.25">
      <c r="A17">
        <v>3</v>
      </c>
      <c r="B17" s="135" t="s">
        <v>88</v>
      </c>
      <c r="C17" s="53">
        <f>'Gráficos 2015'!C44</f>
        <v>0.27586206896551724</v>
      </c>
      <c r="D17" s="53">
        <f>'Gráficos 2015'!D44</f>
        <v>0.38505747126436779</v>
      </c>
      <c r="E17" s="53">
        <f>'Gráficos 2015'!E44</f>
        <v>0.2614942528735632</v>
      </c>
      <c r="F17" s="53">
        <f>'Gráficos 2015'!F44</f>
        <v>7.183908045977011E-2</v>
      </c>
      <c r="G17" s="53">
        <f>'Gráficos 2015'!G44</f>
        <v>5.7471264367816091E-3</v>
      </c>
      <c r="H17" s="53">
        <f>'Gráficos 2015'!H44</f>
        <v>0</v>
      </c>
      <c r="I17" s="134"/>
    </row>
    <row r="18" spans="1:9" x14ac:dyDescent="0.25">
      <c r="B18" s="143" t="s">
        <v>89</v>
      </c>
      <c r="C18" s="109">
        <v>0.11917098445595854</v>
      </c>
      <c r="D18" s="109">
        <v>0.33678756476683935</v>
      </c>
      <c r="E18" s="109">
        <v>0.41450777202072536</v>
      </c>
      <c r="F18" s="109">
        <v>9.8445595854922283E-2</v>
      </c>
      <c r="G18" s="109">
        <v>2.3316062176165803E-2</v>
      </c>
      <c r="H18" s="109">
        <v>7.7720207253886009E-3</v>
      </c>
      <c r="I18" s="143"/>
    </row>
    <row r="19" spans="1:9" x14ac:dyDescent="0.25">
      <c r="B19" s="135" t="s">
        <v>90</v>
      </c>
      <c r="C19" s="53">
        <v>0.32</v>
      </c>
      <c r="D19" s="109">
        <v>0.32</v>
      </c>
      <c r="E19" s="109">
        <v>0.24</v>
      </c>
      <c r="F19" s="109">
        <v>0.1</v>
      </c>
      <c r="G19" s="109">
        <v>0.01</v>
      </c>
      <c r="H19" s="109">
        <v>0</v>
      </c>
      <c r="I19" s="134"/>
    </row>
    <row r="20" spans="1:9" x14ac:dyDescent="0.25">
      <c r="I20" s="134"/>
    </row>
    <row r="21" spans="1:9" ht="24" x14ac:dyDescent="0.25">
      <c r="C21" s="137" t="s">
        <v>25</v>
      </c>
      <c r="D21" s="137" t="s">
        <v>1</v>
      </c>
      <c r="E21" s="137" t="s">
        <v>2</v>
      </c>
      <c r="F21" s="137" t="s">
        <v>3</v>
      </c>
      <c r="G21" s="137" t="s">
        <v>4</v>
      </c>
      <c r="H21" s="137" t="s">
        <v>5</v>
      </c>
    </row>
    <row r="22" spans="1:9" x14ac:dyDescent="0.25">
      <c r="A22">
        <v>4</v>
      </c>
      <c r="B22" s="135" t="s">
        <v>88</v>
      </c>
      <c r="C22" s="53">
        <f>'Gráficos 2015'!C68</f>
        <v>0.2471264367816092</v>
      </c>
      <c r="D22" s="53">
        <f>'Gráficos 2015'!D68</f>
        <v>0.41091954022988508</v>
      </c>
      <c r="E22" s="53">
        <f>'Gráficos 2015'!E68</f>
        <v>0.2442528735632184</v>
      </c>
      <c r="F22" s="53">
        <f>'Gráficos 2015'!F68</f>
        <v>9.4827586206896547E-2</v>
      </c>
      <c r="G22" s="53">
        <f>'Gráficos 2015'!G68</f>
        <v>2.8735632183908046E-3</v>
      </c>
      <c r="H22" s="53">
        <f>'Gráficos 2015'!H68</f>
        <v>0</v>
      </c>
      <c r="I22" s="134"/>
    </row>
    <row r="23" spans="1:9" x14ac:dyDescent="0.25">
      <c r="B23" s="143" t="s">
        <v>89</v>
      </c>
      <c r="C23" s="109">
        <v>0.21354166666666666</v>
      </c>
      <c r="D23" s="109">
        <v>0.41666666666666669</v>
      </c>
      <c r="E23" s="109">
        <v>0.31770833333333331</v>
      </c>
      <c r="F23" s="109">
        <v>3.90625E-2</v>
      </c>
      <c r="G23" s="109">
        <v>1.0416666666666666E-2</v>
      </c>
      <c r="H23" s="109">
        <v>2.6041666666666665E-3</v>
      </c>
      <c r="I23" s="143"/>
    </row>
    <row r="24" spans="1:9" x14ac:dyDescent="0.25">
      <c r="B24" s="135" t="s">
        <v>90</v>
      </c>
      <c r="C24" s="53">
        <v>0.45</v>
      </c>
      <c r="D24" s="53">
        <v>0.35</v>
      </c>
      <c r="E24" s="53">
        <v>0.18</v>
      </c>
      <c r="F24" s="53">
        <v>0.01</v>
      </c>
      <c r="G24" s="53">
        <v>0</v>
      </c>
      <c r="H24" s="53">
        <v>0</v>
      </c>
      <c r="I24" s="134"/>
    </row>
    <row r="25" spans="1:9" x14ac:dyDescent="0.25">
      <c r="I25" s="134"/>
    </row>
    <row r="28" spans="1:9" ht="24" x14ac:dyDescent="0.25">
      <c r="C28" s="137" t="s">
        <v>25</v>
      </c>
      <c r="D28" s="137" t="s">
        <v>1</v>
      </c>
      <c r="E28" s="137" t="s">
        <v>2</v>
      </c>
      <c r="F28" s="137" t="s">
        <v>3</v>
      </c>
      <c r="G28" s="137" t="s">
        <v>4</v>
      </c>
      <c r="H28" s="137" t="s">
        <v>5</v>
      </c>
    </row>
    <row r="29" spans="1:9" x14ac:dyDescent="0.25">
      <c r="A29">
        <v>5</v>
      </c>
      <c r="B29" s="135" t="s">
        <v>88</v>
      </c>
      <c r="C29" s="53">
        <f>'Gráficos 2015'!C88</f>
        <v>0.21551724137931033</v>
      </c>
      <c r="D29" s="53">
        <f>'Gráficos 2015'!D88</f>
        <v>0.29022988505747127</v>
      </c>
      <c r="E29" s="53">
        <f>'Gráficos 2015'!E88</f>
        <v>0.28735632183908044</v>
      </c>
      <c r="F29" s="53">
        <f>'Gráficos 2015'!F88</f>
        <v>0.20689655172413793</v>
      </c>
      <c r="G29" s="53">
        <f>'Gráficos 2015'!G88</f>
        <v>0</v>
      </c>
      <c r="H29" s="53">
        <f>'Gráficos 2015'!H88</f>
        <v>0</v>
      </c>
      <c r="I29" s="134"/>
    </row>
    <row r="30" spans="1:9" x14ac:dyDescent="0.25">
      <c r="B30" s="143" t="s">
        <v>89</v>
      </c>
      <c r="C30" s="109">
        <v>0.12467532467532468</v>
      </c>
      <c r="D30" s="109">
        <v>0.39480519480519483</v>
      </c>
      <c r="E30" s="109">
        <v>0.27012987012987011</v>
      </c>
      <c r="F30" s="109">
        <v>0.18961038961038962</v>
      </c>
      <c r="G30" s="109">
        <v>1.8181818181818181E-2</v>
      </c>
      <c r="H30" s="109">
        <v>2.5974025974025974E-3</v>
      </c>
      <c r="I30" s="143"/>
    </row>
    <row r="31" spans="1:9" x14ac:dyDescent="0.25">
      <c r="B31" s="135" t="s">
        <v>90</v>
      </c>
      <c r="C31" s="53">
        <v>0.21</v>
      </c>
      <c r="D31" s="53">
        <v>0.34</v>
      </c>
      <c r="E31" s="53">
        <v>0.26</v>
      </c>
      <c r="F31" s="53">
        <v>0.18</v>
      </c>
      <c r="G31" s="53">
        <v>0.02</v>
      </c>
      <c r="H31" s="53">
        <v>0</v>
      </c>
      <c r="I31" s="134"/>
    </row>
    <row r="32" spans="1:9" x14ac:dyDescent="0.25">
      <c r="I32" s="134"/>
    </row>
    <row r="33" spans="1:9" ht="24" x14ac:dyDescent="0.25">
      <c r="C33" s="137" t="s">
        <v>25</v>
      </c>
      <c r="D33" s="137" t="s">
        <v>1</v>
      </c>
      <c r="E33" s="137" t="s">
        <v>2</v>
      </c>
      <c r="F33" s="137" t="s">
        <v>3</v>
      </c>
      <c r="G33" s="137" t="s">
        <v>4</v>
      </c>
      <c r="H33" s="137" t="s">
        <v>5</v>
      </c>
    </row>
    <row r="34" spans="1:9" x14ac:dyDescent="0.25">
      <c r="A34">
        <v>6</v>
      </c>
      <c r="B34" s="135" t="s">
        <v>88</v>
      </c>
      <c r="C34" s="53">
        <f>'Gráficos 2015'!C104</f>
        <v>0.19540229885057472</v>
      </c>
      <c r="D34" s="53">
        <f>'Gráficos 2015'!D104</f>
        <v>0.3045977011494253</v>
      </c>
      <c r="E34" s="53">
        <f>'Gráficos 2015'!E104</f>
        <v>0.23563218390804597</v>
      </c>
      <c r="F34" s="53">
        <f>'Gráficos 2015'!F104</f>
        <v>0.2557471264367816</v>
      </c>
      <c r="G34" s="53">
        <f>'Gráficos 2015'!G104</f>
        <v>8.6206896551724137E-3</v>
      </c>
      <c r="H34" s="53">
        <f>'Gráficos 2015'!H104</f>
        <v>0</v>
      </c>
      <c r="I34" s="134"/>
    </row>
    <row r="35" spans="1:9" x14ac:dyDescent="0.25">
      <c r="B35" s="143" t="s">
        <v>89</v>
      </c>
      <c r="C35" s="109">
        <v>0.12207792207792208</v>
      </c>
      <c r="D35" s="109">
        <v>0.36883116883116884</v>
      </c>
      <c r="E35" s="109">
        <v>0.32207792207792207</v>
      </c>
      <c r="F35" s="109">
        <v>0.17142857142857143</v>
      </c>
      <c r="G35" s="109">
        <v>1.5584415584415584E-2</v>
      </c>
      <c r="H35" s="109">
        <v>0</v>
      </c>
      <c r="I35" s="143"/>
    </row>
    <row r="36" spans="1:9" x14ac:dyDescent="0.25">
      <c r="B36" s="135" t="s">
        <v>90</v>
      </c>
      <c r="C36" s="109">
        <v>0.24</v>
      </c>
      <c r="D36" s="109">
        <v>0.26</v>
      </c>
      <c r="E36" s="109">
        <v>0.28000000000000003</v>
      </c>
      <c r="F36" s="109">
        <v>0.19</v>
      </c>
      <c r="G36" s="109">
        <v>0.02</v>
      </c>
      <c r="H36" s="109">
        <v>0</v>
      </c>
      <c r="I36" s="134"/>
    </row>
    <row r="37" spans="1:9" x14ac:dyDescent="0.25">
      <c r="I37" s="134"/>
    </row>
    <row r="39" spans="1:9" ht="24" x14ac:dyDescent="0.25">
      <c r="C39" s="137" t="s">
        <v>25</v>
      </c>
      <c r="D39" s="137" t="s">
        <v>1</v>
      </c>
      <c r="E39" s="137" t="s">
        <v>2</v>
      </c>
      <c r="F39" s="137" t="s">
        <v>3</v>
      </c>
      <c r="G39" s="137" t="s">
        <v>4</v>
      </c>
      <c r="H39" s="137" t="s">
        <v>5</v>
      </c>
    </row>
    <row r="40" spans="1:9" x14ac:dyDescent="0.25">
      <c r="A40">
        <v>7</v>
      </c>
      <c r="B40" s="135" t="s">
        <v>88</v>
      </c>
      <c r="C40" s="53">
        <f>'Gráficos 2015'!C118</f>
        <v>0.74137931034482762</v>
      </c>
      <c r="D40" s="53">
        <f>'Gráficos 2015'!D118</f>
        <v>0.16954022988505746</v>
      </c>
      <c r="E40" s="53">
        <f>'Gráficos 2015'!E118</f>
        <v>6.3218390804597707E-2</v>
      </c>
      <c r="F40" s="53">
        <f>'Gráficos 2015'!F118</f>
        <v>2.0114942528735632E-2</v>
      </c>
      <c r="G40" s="53">
        <f>'Gráficos 2015'!G118</f>
        <v>5.7471264367816091E-3</v>
      </c>
      <c r="H40" s="53">
        <f>'Gráficos 2015'!H118</f>
        <v>0</v>
      </c>
      <c r="I40" s="134"/>
    </row>
    <row r="41" spans="1:9" x14ac:dyDescent="0.25">
      <c r="B41" s="143" t="s">
        <v>89</v>
      </c>
      <c r="C41" s="109">
        <v>0.48167539267015708</v>
      </c>
      <c r="D41" s="109">
        <v>0.3219895287958115</v>
      </c>
      <c r="E41" s="109">
        <v>0.15183246073298429</v>
      </c>
      <c r="F41" s="109">
        <v>2.8795811518324606E-2</v>
      </c>
      <c r="G41" s="109">
        <v>7.8534031413612562E-3</v>
      </c>
      <c r="H41" s="109">
        <v>7.8534031413612562E-3</v>
      </c>
      <c r="I41" s="143"/>
    </row>
    <row r="42" spans="1:9" x14ac:dyDescent="0.25">
      <c r="B42" s="135" t="s">
        <v>90</v>
      </c>
      <c r="C42" s="104">
        <v>0.79</v>
      </c>
      <c r="D42" s="104">
        <v>0.08</v>
      </c>
      <c r="E42" s="104">
        <v>0.11</v>
      </c>
      <c r="F42" s="104">
        <v>0.01</v>
      </c>
      <c r="G42" s="104">
        <v>0</v>
      </c>
      <c r="H42" s="104">
        <v>0</v>
      </c>
      <c r="I42" s="134"/>
    </row>
    <row r="43" spans="1:9" x14ac:dyDescent="0.25">
      <c r="I43" s="134"/>
    </row>
    <row r="44" spans="1:9" ht="24" x14ac:dyDescent="0.25">
      <c r="B44" s="134"/>
      <c r="C44" s="137" t="s">
        <v>25</v>
      </c>
      <c r="D44" s="137" t="s">
        <v>1</v>
      </c>
      <c r="E44" s="137" t="s">
        <v>2</v>
      </c>
      <c r="F44" s="137" t="s">
        <v>3</v>
      </c>
      <c r="G44" s="137" t="s">
        <v>4</v>
      </c>
      <c r="H44" s="137" t="s">
        <v>5</v>
      </c>
    </row>
    <row r="45" spans="1:9" x14ac:dyDescent="0.25">
      <c r="A45">
        <v>8</v>
      </c>
      <c r="B45" s="135" t="s">
        <v>88</v>
      </c>
      <c r="C45" s="53">
        <v>0.37931034482758619</v>
      </c>
      <c r="D45" s="53">
        <v>0.28352490421455939</v>
      </c>
      <c r="E45" s="53">
        <v>0.27203065134099619</v>
      </c>
      <c r="F45" s="53">
        <v>6.5134099616858232E-2</v>
      </c>
      <c r="G45" s="53">
        <v>0</v>
      </c>
      <c r="H45" s="53">
        <v>0</v>
      </c>
      <c r="I45" s="134"/>
    </row>
    <row r="46" spans="1:9" x14ac:dyDescent="0.25">
      <c r="B46" s="143" t="s">
        <v>89</v>
      </c>
      <c r="C46" s="109">
        <v>0.20779220779220781</v>
      </c>
      <c r="D46" s="109">
        <v>0.45714285714285713</v>
      </c>
      <c r="E46" s="109">
        <v>0.2857142857142857</v>
      </c>
      <c r="F46" s="109">
        <v>4.9350649350649353E-2</v>
      </c>
      <c r="G46" s="109">
        <v>0</v>
      </c>
      <c r="H46" s="109">
        <v>0</v>
      </c>
      <c r="I46" s="143"/>
    </row>
    <row r="47" spans="1:9" x14ac:dyDescent="0.25">
      <c r="B47" s="135" t="s">
        <v>90</v>
      </c>
      <c r="C47" s="104">
        <v>0.56000000000000005</v>
      </c>
      <c r="D47" s="104">
        <v>0.25</v>
      </c>
      <c r="E47" s="104">
        <v>0.15</v>
      </c>
      <c r="F47" s="104">
        <v>0.03</v>
      </c>
      <c r="G47" s="109">
        <v>0</v>
      </c>
      <c r="H47" s="109">
        <v>0</v>
      </c>
      <c r="I47" s="134"/>
    </row>
    <row r="48" spans="1:9" s="134" customFormat="1" x14ac:dyDescent="0.25"/>
    <row r="49" spans="1:9" x14ac:dyDescent="0.25">
      <c r="I49" s="134"/>
    </row>
    <row r="51" spans="1:9" ht="24" x14ac:dyDescent="0.25">
      <c r="C51" s="137" t="s">
        <v>25</v>
      </c>
      <c r="D51" s="137" t="s">
        <v>1</v>
      </c>
      <c r="E51" s="137" t="s">
        <v>2</v>
      </c>
      <c r="F51" s="137" t="s">
        <v>3</v>
      </c>
      <c r="G51" s="137" t="s">
        <v>4</v>
      </c>
      <c r="H51" s="137" t="s">
        <v>5</v>
      </c>
    </row>
    <row r="52" spans="1:9" x14ac:dyDescent="0.25">
      <c r="A52">
        <v>9</v>
      </c>
      <c r="B52" s="135" t="s">
        <v>88</v>
      </c>
      <c r="C52" s="53">
        <f>'Gráficos 2015'!C146</f>
        <v>0.52873563218390807</v>
      </c>
      <c r="D52" s="53">
        <f>'Gráficos 2015'!D146</f>
        <v>0.33333333333333331</v>
      </c>
      <c r="E52" s="53">
        <f>'Gráficos 2015'!E146</f>
        <v>0.1235632183908046</v>
      </c>
      <c r="F52" s="53">
        <f>'Gráficos 2015'!F146</f>
        <v>1.4367816091954023E-2</v>
      </c>
      <c r="G52" s="53">
        <f>'Gráficos 2015'!G146</f>
        <v>0</v>
      </c>
      <c r="H52" s="53">
        <f>'Gráficos 2015'!H146</f>
        <v>0</v>
      </c>
      <c r="I52" s="134"/>
    </row>
    <row r="53" spans="1:9" x14ac:dyDescent="0.25">
      <c r="B53" s="143" t="s">
        <v>89</v>
      </c>
      <c r="C53" s="109">
        <v>0.26370757180156656</v>
      </c>
      <c r="D53" s="109">
        <v>0.44125326370757179</v>
      </c>
      <c r="E53" s="109">
        <v>0.25848563968668409</v>
      </c>
      <c r="F53" s="109">
        <v>2.8720626631853787E-2</v>
      </c>
      <c r="G53" s="109">
        <v>7.832898172323759E-3</v>
      </c>
      <c r="H53" s="109">
        <v>0</v>
      </c>
      <c r="I53" s="143"/>
    </row>
    <row r="54" spans="1:9" x14ac:dyDescent="0.25">
      <c r="B54" s="135" t="s">
        <v>90</v>
      </c>
      <c r="C54" s="109">
        <v>0.68</v>
      </c>
      <c r="D54" s="109">
        <v>0.19</v>
      </c>
      <c r="E54" s="109">
        <v>0.1</v>
      </c>
      <c r="F54" s="109">
        <v>0.01</v>
      </c>
      <c r="G54" s="109">
        <v>0</v>
      </c>
      <c r="H54" s="109">
        <v>0</v>
      </c>
      <c r="I54" s="134"/>
    </row>
    <row r="55" spans="1:9" x14ac:dyDescent="0.25">
      <c r="I55" s="134"/>
    </row>
    <row r="56" spans="1:9" ht="24" x14ac:dyDescent="0.25">
      <c r="C56" s="137" t="s">
        <v>25</v>
      </c>
      <c r="D56" s="137" t="s">
        <v>1</v>
      </c>
      <c r="E56" s="137" t="s">
        <v>2</v>
      </c>
      <c r="F56" s="137" t="s">
        <v>3</v>
      </c>
      <c r="G56" s="137" t="s">
        <v>4</v>
      </c>
      <c r="H56" s="137" t="s">
        <v>5</v>
      </c>
    </row>
    <row r="57" spans="1:9" x14ac:dyDescent="0.25">
      <c r="A57">
        <v>10</v>
      </c>
      <c r="B57" s="135" t="s">
        <v>88</v>
      </c>
      <c r="C57" s="53">
        <f>'Gráficos 2015'!C163</f>
        <v>0.38505747126436779</v>
      </c>
      <c r="D57" s="53">
        <f>'Gráficos 2015'!D163</f>
        <v>0.2988505747126437</v>
      </c>
      <c r="E57" s="53">
        <f>'Gráficos 2015'!E163</f>
        <v>0.16954022988505746</v>
      </c>
      <c r="F57" s="53">
        <f>'Gráficos 2015'!F163</f>
        <v>0.10632183908045977</v>
      </c>
      <c r="G57" s="53">
        <f>'Gráficos 2015'!G163</f>
        <v>2.8735632183908046E-2</v>
      </c>
      <c r="H57" s="53">
        <f>'Gráficos 2015'!H163</f>
        <v>1.1494252873563218E-2</v>
      </c>
      <c r="I57" s="134"/>
    </row>
    <row r="58" spans="1:9" x14ac:dyDescent="0.25">
      <c r="B58" s="143" t="s">
        <v>89</v>
      </c>
      <c r="C58" s="109">
        <v>0.12727272727272726</v>
      </c>
      <c r="D58" s="109">
        <v>0.25714285714285712</v>
      </c>
      <c r="E58" s="109">
        <v>0.31688311688311688</v>
      </c>
      <c r="F58" s="109">
        <v>0.25974025974025972</v>
      </c>
      <c r="G58" s="109">
        <v>3.3766233766233764E-2</v>
      </c>
      <c r="H58" s="109">
        <v>5.1948051948051948E-3</v>
      </c>
      <c r="I58" s="143"/>
    </row>
    <row r="59" spans="1:9" ht="19.5" customHeight="1" x14ac:dyDescent="0.25">
      <c r="B59" s="135" t="s">
        <v>90</v>
      </c>
      <c r="C59" s="104">
        <v>0.34</v>
      </c>
      <c r="D59" s="104">
        <v>0.19</v>
      </c>
      <c r="E59" s="104">
        <v>0.17</v>
      </c>
      <c r="F59" s="104">
        <v>0.23</v>
      </c>
      <c r="G59" s="104">
        <v>0.06</v>
      </c>
      <c r="H59" s="104">
        <v>0.01</v>
      </c>
      <c r="I59" s="134"/>
    </row>
    <row r="60" spans="1:9" ht="21" customHeight="1" x14ac:dyDescent="0.25">
      <c r="I60" s="134"/>
    </row>
    <row r="61" spans="1:9" ht="16.5" customHeight="1" x14ac:dyDescent="0.25">
      <c r="C61" s="137" t="s">
        <v>25</v>
      </c>
      <c r="D61" s="137" t="s">
        <v>1</v>
      </c>
      <c r="E61" s="137" t="s">
        <v>2</v>
      </c>
      <c r="F61" s="137" t="s">
        <v>3</v>
      </c>
      <c r="G61" s="137" t="s">
        <v>4</v>
      </c>
      <c r="H61" s="137" t="s">
        <v>5</v>
      </c>
    </row>
    <row r="62" spans="1:9" x14ac:dyDescent="0.25">
      <c r="A62">
        <v>11</v>
      </c>
      <c r="B62" s="135" t="s">
        <v>88</v>
      </c>
      <c r="C62" s="53">
        <f>'Gráficos 2015'!C175</f>
        <v>0.47126436781609193</v>
      </c>
      <c r="D62" s="53">
        <f>'Gráficos 2015'!D175</f>
        <v>0.29597701149425287</v>
      </c>
      <c r="E62" s="53">
        <f>'Gráficos 2015'!E175</f>
        <v>0.18390804597701149</v>
      </c>
      <c r="F62" s="53">
        <f>'Gráficos 2015'!F175</f>
        <v>4.3103448275862072E-2</v>
      </c>
      <c r="G62" s="53">
        <f>'Gráficos 2015'!G175</f>
        <v>5.7471264367816091E-3</v>
      </c>
      <c r="H62" s="53">
        <f>'Gráficos 2015'!H175</f>
        <v>0</v>
      </c>
      <c r="I62" s="134"/>
    </row>
    <row r="63" spans="1:9" ht="18" customHeight="1" x14ac:dyDescent="0.25">
      <c r="B63" s="143" t="s">
        <v>89</v>
      </c>
      <c r="C63" s="109">
        <v>0.25906735751295334</v>
      </c>
      <c r="D63" s="109">
        <v>0.41191709844559588</v>
      </c>
      <c r="E63" s="109">
        <v>0.26943005181347152</v>
      </c>
      <c r="F63" s="109">
        <v>4.9222797927461141E-2</v>
      </c>
      <c r="G63" s="109">
        <v>5.1813471502590676E-3</v>
      </c>
      <c r="H63" s="109">
        <v>5.1813471502590676E-3</v>
      </c>
      <c r="I63" s="144"/>
    </row>
    <row r="64" spans="1:9" x14ac:dyDescent="0.25">
      <c r="B64" s="135" t="s">
        <v>90</v>
      </c>
      <c r="C64" s="109">
        <v>0.47</v>
      </c>
      <c r="D64" s="109">
        <v>0.34</v>
      </c>
      <c r="E64" s="109">
        <v>0.16</v>
      </c>
      <c r="F64" s="109">
        <v>0.03</v>
      </c>
      <c r="G64" s="109">
        <v>0</v>
      </c>
      <c r="H64" s="109">
        <v>0</v>
      </c>
      <c r="I64" s="134"/>
    </row>
    <row r="65" spans="9:9" x14ac:dyDescent="0.25">
      <c r="I65" s="134"/>
    </row>
    <row r="94" spans="2:4" ht="57" customHeight="1" x14ac:dyDescent="0.25">
      <c r="B94" s="202" t="s">
        <v>80</v>
      </c>
      <c r="C94" s="203"/>
      <c r="D94" s="204"/>
    </row>
    <row r="95" spans="2:4" s="148" customFormat="1" x14ac:dyDescent="0.25">
      <c r="B95" s="136"/>
      <c r="C95" s="140" t="s">
        <v>60</v>
      </c>
      <c r="D95" s="141" t="s">
        <v>92</v>
      </c>
    </row>
    <row r="96" spans="2:4" x14ac:dyDescent="0.25">
      <c r="B96" s="52" t="s">
        <v>88</v>
      </c>
      <c r="C96" s="151">
        <v>0.99549549549549554</v>
      </c>
      <c r="D96" s="151">
        <v>4.5045045045045045E-3</v>
      </c>
    </row>
    <row r="97" spans="2:8" x14ac:dyDescent="0.25">
      <c r="B97" s="150" t="s">
        <v>89</v>
      </c>
      <c r="C97" s="152">
        <v>0.98634326550387597</v>
      </c>
      <c r="D97" s="152">
        <v>1.3656734496124031E-2</v>
      </c>
    </row>
    <row r="98" spans="2:8" x14ac:dyDescent="0.25">
      <c r="B98" s="52" t="s">
        <v>90</v>
      </c>
      <c r="C98" s="152">
        <v>0.98634326550387597</v>
      </c>
      <c r="D98" s="152">
        <v>1.3656734496124031E-2</v>
      </c>
      <c r="G98" s="149"/>
      <c r="H98" s="149"/>
    </row>
    <row r="103" spans="2:8" x14ac:dyDescent="0.25">
      <c r="B103" t="s">
        <v>93</v>
      </c>
    </row>
    <row r="104" spans="2:8" x14ac:dyDescent="0.25">
      <c r="B104" s="136"/>
      <c r="C104" s="141" t="s">
        <v>92</v>
      </c>
      <c r="D104" s="140" t="s">
        <v>60</v>
      </c>
    </row>
    <row r="105" spans="2:8" x14ac:dyDescent="0.25">
      <c r="B105" s="52" t="s">
        <v>88</v>
      </c>
      <c r="C105" s="151">
        <v>0.51</v>
      </c>
      <c r="D105" s="151">
        <v>0.49</v>
      </c>
    </row>
    <row r="106" spans="2:8" x14ac:dyDescent="0.25">
      <c r="B106" s="150" t="s">
        <v>89</v>
      </c>
      <c r="C106" s="152">
        <v>0.64</v>
      </c>
      <c r="D106" s="152">
        <v>0.36</v>
      </c>
    </row>
    <row r="107" spans="2:8" x14ac:dyDescent="0.25">
      <c r="B107" s="52" t="s">
        <v>90</v>
      </c>
      <c r="C107" s="152">
        <v>0.54</v>
      </c>
      <c r="D107" s="152">
        <v>0.46</v>
      </c>
    </row>
  </sheetData>
  <mergeCells count="2">
    <mergeCell ref="B94:D94"/>
    <mergeCell ref="C1:U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</vt:lpstr>
      <vt:lpstr>Tabla encuesta 2015</vt:lpstr>
      <vt:lpstr>Gráficos 2015</vt:lpstr>
      <vt:lpstr>GRAF. SEGUN 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Yuneyris Contreras</dc:creator>
  <cp:lastModifiedBy>Evelyn Santana</cp:lastModifiedBy>
  <cp:lastPrinted>2015-12-03T17:19:08Z</cp:lastPrinted>
  <dcterms:created xsi:type="dcterms:W3CDTF">2013-10-04T19:26:56Z</dcterms:created>
  <dcterms:modified xsi:type="dcterms:W3CDTF">2016-02-05T12:06:20Z</dcterms:modified>
</cp:coreProperties>
</file>