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Abril-Junio\"/>
    </mc:Choice>
  </mc:AlternateContent>
  <bookViews>
    <workbookView xWindow="0" yWindow="0" windowWidth="23310" windowHeight="9060" firstSheet="2" activeTab="2"/>
  </bookViews>
  <sheets>
    <sheet name="GRAFICAS 2022" sheetId="6" state="hidden" r:id="rId1"/>
    <sheet name="Data Buzones" sheetId="5" state="hidden" r:id="rId2"/>
    <sheet name="Quejas y reclamos-2022 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D19" i="2"/>
  <c r="E17" i="2"/>
  <c r="E11" i="2"/>
  <c r="F7" i="2" s="1"/>
  <c r="F4" i="2"/>
  <c r="F3" i="2"/>
  <c r="E5" i="2"/>
  <c r="F16" i="2" l="1"/>
  <c r="F13" i="2"/>
  <c r="F14" i="2"/>
  <c r="F8" i="2"/>
  <c r="F15" i="2"/>
  <c r="F10" i="2"/>
  <c r="F9" i="2"/>
  <c r="F11" i="2" l="1"/>
  <c r="H125" i="6"/>
  <c r="G125" i="6"/>
  <c r="I125" i="6"/>
  <c r="F125" i="6" s="1"/>
  <c r="R100" i="6"/>
  <c r="Q100" i="6"/>
  <c r="S100" i="6"/>
  <c r="P100" i="6" s="1"/>
  <c r="V76" i="6"/>
  <c r="Q76" i="6" s="1"/>
  <c r="H76" i="6"/>
  <c r="R49" i="6"/>
  <c r="Q49" i="6" s="1"/>
  <c r="G49" i="6"/>
  <c r="H49" i="6"/>
  <c r="F49" i="6" s="1"/>
  <c r="H28" i="6"/>
  <c r="G28" i="6" s="1"/>
  <c r="E28" i="6"/>
  <c r="Q9" i="6"/>
  <c r="P9" i="6" s="1"/>
  <c r="H9" i="6"/>
  <c r="F9" i="6" s="1"/>
  <c r="U76" i="6" l="1"/>
  <c r="R76" i="6"/>
  <c r="F28" i="6"/>
  <c r="E49" i="6"/>
  <c r="F76" i="6"/>
  <c r="E76" i="6"/>
  <c r="S76" i="6"/>
  <c r="N9" i="6"/>
  <c r="G76" i="6"/>
  <c r="T76" i="6"/>
  <c r="P49" i="6"/>
  <c r="O49" i="6"/>
  <c r="E9" i="6"/>
  <c r="G9" i="6"/>
  <c r="O9" i="6"/>
  <c r="P23" i="2" l="1"/>
  <c r="N23" i="2"/>
  <c r="L23" i="2"/>
  <c r="O21" i="2"/>
  <c r="P20" i="2" s="1"/>
  <c r="O15" i="2"/>
  <c r="P14" i="2" s="1"/>
  <c r="O10" i="2"/>
  <c r="P9" i="2" s="1"/>
  <c r="P8" i="2" l="1"/>
  <c r="P11" i="2"/>
  <c r="P19" i="2"/>
  <c r="P17" i="2"/>
  <c r="P18" i="2"/>
  <c r="P13" i="2"/>
  <c r="P7" i="2"/>
  <c r="P12" i="2"/>
  <c r="P10" i="2" l="1"/>
  <c r="P21" i="2"/>
  <c r="P15" i="2"/>
  <c r="U28" i="6" l="1"/>
  <c r="H100" i="6"/>
  <c r="F100" i="6" l="1"/>
  <c r="G100" i="6"/>
  <c r="S28" i="6"/>
  <c r="R28" i="6"/>
  <c r="Q28" i="6"/>
  <c r="T28" i="6"/>
  <c r="P28" i="6"/>
  <c r="E100" i="6"/>
</calcChain>
</file>

<file path=xl/sharedStrings.xml><?xml version="1.0" encoding="utf-8"?>
<sst xmlns="http://schemas.openxmlformats.org/spreadsheetml/2006/main" count="258" uniqueCount="122">
  <si>
    <t>Medio de Recepción de las Quejas, Reclamos, Sugerencias</t>
  </si>
  <si>
    <t>#</t>
  </si>
  <si>
    <t>%</t>
  </si>
  <si>
    <t xml:space="preserve">Portal Web /Correo Electrónico </t>
  </si>
  <si>
    <t xml:space="preserve">Línea Telefónica </t>
  </si>
  <si>
    <t>Presencial</t>
  </si>
  <si>
    <t xml:space="preserve"> Dependencias involucradas de las Quejas, Reclamos, Sugerencias </t>
  </si>
  <si>
    <t>Dirección de Farmacias ( F/P)</t>
  </si>
  <si>
    <t xml:space="preserve">Depto. Vigilancia y Control de Calidad Insumo para la Salud </t>
  </si>
  <si>
    <t xml:space="preserve">Total </t>
  </si>
  <si>
    <t xml:space="preserve">QRS Recibidas </t>
  </si>
  <si>
    <t>QRS respondidas en el tiempo establecido</t>
  </si>
  <si>
    <t>QRS En Proceso</t>
  </si>
  <si>
    <t>Total Q/R/S</t>
  </si>
  <si>
    <t>1.- ¿Es la primera vez que acude a esta farmacia?</t>
  </si>
  <si>
    <t>SI</t>
  </si>
  <si>
    <t>NO</t>
  </si>
  <si>
    <t>N/A</t>
  </si>
  <si>
    <t>SI %</t>
  </si>
  <si>
    <t>NO %</t>
  </si>
  <si>
    <t>TOTAL</t>
  </si>
  <si>
    <t>2.- ¿Encontró el medicamento que solicitó?</t>
  </si>
  <si>
    <t>3.- ¿Acudió a la FP con Receta Médica?</t>
  </si>
  <si>
    <t>4.- ¿Cuánto tiempo esperó por ser atendido?</t>
  </si>
  <si>
    <t>Menos de 15 Min</t>
  </si>
  <si>
    <t>Más de 15 Min.</t>
  </si>
  <si>
    <t>30 Min.</t>
  </si>
  <si>
    <t>Más de 30 Min.</t>
  </si>
  <si>
    <t>Menos de 15 Min %</t>
  </si>
  <si>
    <t>Más de 15 Min. %</t>
  </si>
  <si>
    <t>30 Min. %</t>
  </si>
  <si>
    <t>Más de 30 Min. %</t>
  </si>
  <si>
    <t>5.- ¿Recibió orientación sobre el uso correcto del medicamento que compró?</t>
  </si>
  <si>
    <t>7 ¿Le vendieron los medicamentos al precio que dice el listado?</t>
  </si>
  <si>
    <t>8.- ¿Cómo considera el trato recibido por el personal?</t>
  </si>
  <si>
    <t>Muy bueno</t>
  </si>
  <si>
    <t>Bueno</t>
  </si>
  <si>
    <t>Regular</t>
  </si>
  <si>
    <t>Deficiente</t>
  </si>
  <si>
    <t>Muy bueno %</t>
  </si>
  <si>
    <t>Bueno %</t>
  </si>
  <si>
    <t>Regular %</t>
  </si>
  <si>
    <t>Deficiente %</t>
  </si>
  <si>
    <t>9.- ¿Está conforme con el local de la Farmacia?</t>
  </si>
  <si>
    <t>10.- ¿Confía en la Calidad de nuestros medicamentos?</t>
  </si>
  <si>
    <t>11- ¿Recomendaría usted está Farmacia?</t>
  </si>
  <si>
    <t xml:space="preserve">Tabla Quejas, Reclamos, Sugerencias </t>
  </si>
  <si>
    <t>Periodo reportado</t>
  </si>
  <si>
    <t>Enero-Marzo 2022</t>
  </si>
  <si>
    <t>Elaborado por</t>
  </si>
  <si>
    <t xml:space="preserve">Licda. Evelyn Santana                                                                                                                                                                                                                                                       Analista Atención al Cliente                                                                                                                                              Dirección de Trámites y Servicios para la Salud                                                                                                                                                                                                                                            </t>
  </si>
  <si>
    <t>Q/R Recibidas y Atendidas</t>
  </si>
  <si>
    <t>Medios de Recepción de las Quejas, Reclamos, Sugerencias</t>
  </si>
  <si>
    <t xml:space="preserve">Dirección de  Operaciones y Logistica  (Despacho Almacén) </t>
  </si>
  <si>
    <t>Dirección de Trámites y Servicios para la Salud</t>
  </si>
  <si>
    <t xml:space="preserve">Causas de las Quejas, Reclamos, Sugerencias </t>
  </si>
  <si>
    <t>Trato Inapropiado F/P</t>
  </si>
  <si>
    <t>Calidad de las Especialidades Farmacéuticas:  Se dificulta la aspiración a los recién nacidos con la perita Nasal,  No cumple con el efecto esperado en los pacientes. Bupi</t>
  </si>
  <si>
    <t>Inconveniente en el Proceso Despacho de Hospital (Faltante, Cambio de presentacion de producto, Productos facturados y no entregado)</t>
  </si>
  <si>
    <t>Inconveniente al generar orden y Trato Inapropiado</t>
  </si>
  <si>
    <t xml:space="preserve">Total de las Quejas, Reclamos, Sugerencias </t>
  </si>
  <si>
    <t xml:space="preserve">Periodo de Quejas, Reclamos, Sugerencias (QRS) Ene-Mar 2022                                                                    </t>
  </si>
  <si>
    <t>QRS respondidas fuera del tiempo establecido</t>
  </si>
  <si>
    <t xml:space="preserve">(Ver Tabla y Gráfica No.  1.3) </t>
  </si>
  <si>
    <r>
      <t>Medios de Recepción de las Quejas/Reclamos/sugerencias</t>
    </r>
    <r>
      <rPr>
        <b/>
        <sz val="10"/>
        <color rgb="FF000000"/>
        <rFont val="Calibri"/>
        <family val="2"/>
      </rPr>
      <t xml:space="preserve">   (Ver </t>
    </r>
    <r>
      <rPr>
        <b/>
        <sz val="9"/>
        <color rgb="FF000000"/>
        <rFont val="Calibri"/>
        <family val="2"/>
      </rPr>
      <t>Tabla y Gráfica No. 1.0)</t>
    </r>
  </si>
  <si>
    <r>
      <t xml:space="preserve">Dependencias Involucradas                                                 </t>
    </r>
    <r>
      <rPr>
        <b/>
        <sz val="10"/>
        <color rgb="FF000000"/>
        <rFont val="Calibri"/>
        <family val="2"/>
      </rPr>
      <t>(Ver Tabla y Gráfica No. 1.1)</t>
    </r>
  </si>
  <si>
    <t>2.- ¿Encontro el medicamento que solicitó?</t>
  </si>
  <si>
    <t>Excelente</t>
  </si>
  <si>
    <t>Muy Bueno</t>
  </si>
  <si>
    <t>Malo</t>
  </si>
  <si>
    <t>Muy Malo</t>
  </si>
  <si>
    <t>1.El trato  y la disposición recibido por el personal para atender y ayudar</t>
  </si>
  <si>
    <t>3.- ¿Acudio a la FP con Recet a Médica?</t>
  </si>
  <si>
    <t>2.Orientación y Explicaciones Farmacéutica brindada por el personal ante dudas e inquietudes</t>
  </si>
  <si>
    <t>4.- ¿Cuanto tiempo esperó por ser atendido?</t>
  </si>
  <si>
    <t xml:space="preserve">3.Horario del servicio de las Farmacias </t>
  </si>
  <si>
    <t>4.El Tiempo de Atención</t>
  </si>
  <si>
    <t>6.- ¿Vió usted el listado de precios de medicamentos en la FP?</t>
  </si>
  <si>
    <t>5.Abastecimiento de las Farmacias</t>
  </si>
  <si>
    <t>7.- ¿Le vendieron los medicos al precio que dice el listado?</t>
  </si>
  <si>
    <t>6.El cumplimiento de la demanda de su medicamento</t>
  </si>
  <si>
    <t>8.- ¿Como considera el trato recibido por el personal?</t>
  </si>
  <si>
    <t>7.Precios de Venta de los medicamentos</t>
  </si>
  <si>
    <t>9.- ¿Esta conforme con el local de la Farmacia?</t>
  </si>
  <si>
    <t xml:space="preserve">8.Calidad de los productos </t>
  </si>
  <si>
    <t>9.Higiene y Estado físico del local</t>
  </si>
  <si>
    <t>11- ¿Recomendaría usted esta Farmacia l?</t>
  </si>
  <si>
    <t>11.En sentido general ¿Cómo evalúa usted el servicio que se le brinda?</t>
  </si>
  <si>
    <t>Si</t>
  </si>
  <si>
    <t>No</t>
  </si>
  <si>
    <t xml:space="preserve">¿Recomiendaría usted a otra persona comprar en las Farmacias del Pueblo? </t>
  </si>
  <si>
    <t>Femenino</t>
  </si>
  <si>
    <t>Masculino</t>
  </si>
  <si>
    <t>Sexo</t>
  </si>
  <si>
    <t>16-25</t>
  </si>
  <si>
    <t>26-35</t>
  </si>
  <si>
    <t>36-45</t>
  </si>
  <si>
    <t>46-55</t>
  </si>
  <si>
    <t>55 o más</t>
  </si>
  <si>
    <t>Edad</t>
  </si>
  <si>
    <t>Norte</t>
  </si>
  <si>
    <t>Sur</t>
  </si>
  <si>
    <t>Este</t>
  </si>
  <si>
    <t>Santo Domingo</t>
  </si>
  <si>
    <t xml:space="preserve">Región </t>
  </si>
  <si>
    <t>Basico</t>
  </si>
  <si>
    <t>Medio</t>
  </si>
  <si>
    <t>Universitario</t>
  </si>
  <si>
    <t>Escolaridad</t>
  </si>
  <si>
    <t xml:space="preserve">1-Es la primera vez que acude a esta farmacia   </t>
  </si>
  <si>
    <t>DIRECCIÓN DE TRÁMITES Y SERVICIOS PARA LA SALUD</t>
  </si>
  <si>
    <t>6- ¿Vio usted el listado de precios de medicamentos en la FP?</t>
  </si>
  <si>
    <t>TABLA DE DATOS DE LOS BUZONES DE SUGERENCIAS DE LAS FARMACIAS DEL PUEBLO ENE-MAR 2022</t>
  </si>
  <si>
    <t>QRS Respondida en tiempo el tiempo establecido</t>
  </si>
  <si>
    <t xml:space="preserve">Tabla Quejas, Reclamos, Sugerencias (QRS)   Abril-Junio 2022        </t>
  </si>
  <si>
    <t>Dirección de  Operaciones y Logística  (Despacho Almacén)</t>
  </si>
  <si>
    <t>Dirección Administrativa Financiera</t>
  </si>
  <si>
    <t>Depto. Vigilancia y Control de Calidad Insumo para la Salud</t>
  </si>
  <si>
    <t>Inconveniente en el proceso del despacho</t>
  </si>
  <si>
    <t>Variante de Precio</t>
  </si>
  <si>
    <t>Calidad de Especialidad Farmacéutica</t>
  </si>
  <si>
    <t>Desabastecimiento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</si>
</sst>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b/>
      <sz val="1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EF6FE"/>
        <bgColor rgb="FF99FFCC"/>
      </patternFill>
    </fill>
    <fill>
      <patternFill patternType="solid">
        <fgColor rgb="FFCEF6FE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rgb="FF99FFC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99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DB6"/>
        <bgColor indexed="64"/>
      </patternFill>
    </fill>
    <fill>
      <patternFill patternType="solid">
        <fgColor rgb="FFE2FA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9E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2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9" fontId="0" fillId="2" borderId="0" xfId="1" applyFont="1" applyFill="1"/>
    <xf numFmtId="0" fontId="0" fillId="0" borderId="1" xfId="0" applyBorder="1"/>
    <xf numFmtId="0" fontId="0" fillId="3" borderId="1" xfId="0" applyFill="1" applyBorder="1" applyAlignment="1">
      <alignment wrapText="1"/>
    </xf>
    <xf numFmtId="0" fontId="8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9" fontId="4" fillId="8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10" fontId="4" fillId="11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10" fontId="4" fillId="11" borderId="10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13" fillId="0" borderId="0" xfId="2" applyFont="1"/>
    <xf numFmtId="0" fontId="12" fillId="0" borderId="0" xfId="2" applyFont="1" applyAlignment="1"/>
    <xf numFmtId="0" fontId="15" fillId="0" borderId="0" xfId="2" applyFont="1" applyAlignment="1">
      <alignment horizontal="center" wrapText="1"/>
    </xf>
    <xf numFmtId="0" fontId="16" fillId="0" borderId="0" xfId="2" applyFont="1" applyAlignment="1"/>
    <xf numFmtId="0" fontId="16" fillId="13" borderId="0" xfId="2" applyFont="1" applyFill="1" applyAlignment="1"/>
    <xf numFmtId="0" fontId="17" fillId="0" borderId="0" xfId="2" applyFont="1"/>
    <xf numFmtId="0" fontId="20" fillId="15" borderId="29" xfId="0" applyFont="1" applyFill="1" applyBorder="1" applyAlignment="1">
      <alignment horizontal="center" vertical="center"/>
    </xf>
    <xf numFmtId="0" fontId="20" fillId="15" borderId="30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0" fontId="22" fillId="16" borderId="30" xfId="0" applyNumberFormat="1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0" fontId="17" fillId="0" borderId="0" xfId="2" applyNumberFormat="1" applyFont="1" applyFill="1" applyBorder="1" applyAlignment="1">
      <alignment horizontal="center" vertical="center"/>
    </xf>
    <xf numFmtId="0" fontId="20" fillId="15" borderId="29" xfId="0" applyFont="1" applyFill="1" applyBorder="1" applyAlignment="1">
      <alignment horizontal="center" vertical="center" wrapText="1"/>
    </xf>
    <xf numFmtId="0" fontId="20" fillId="15" borderId="30" xfId="0" applyFont="1" applyFill="1" applyBorder="1" applyAlignment="1">
      <alignment horizontal="center" vertical="center" wrapText="1"/>
    </xf>
    <xf numFmtId="0" fontId="22" fillId="15" borderId="30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0" fontId="21" fillId="16" borderId="30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22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9" fontId="22" fillId="16" borderId="1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0" xfId="0" applyAlignment="1"/>
    <xf numFmtId="0" fontId="0" fillId="0" borderId="0" xfId="0" applyAlignment="1">
      <alignment wrapText="1"/>
    </xf>
    <xf numFmtId="10" fontId="0" fillId="0" borderId="1" xfId="1" applyNumberFormat="1" applyFont="1" applyBorder="1"/>
    <xf numFmtId="0" fontId="0" fillId="2" borderId="0" xfId="0" applyFill="1" applyAlignment="1">
      <alignment horizontal="center"/>
    </xf>
    <xf numFmtId="0" fontId="25" fillId="0" borderId="0" xfId="0" applyFont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17" borderId="0" xfId="0" applyFill="1" applyAlignment="1">
      <alignment wrapText="1"/>
    </xf>
    <xf numFmtId="0" fontId="0" fillId="17" borderId="0" xfId="0" applyFill="1" applyAlignment="1">
      <alignment horizontal="center"/>
    </xf>
    <xf numFmtId="10" fontId="0" fillId="17" borderId="0" xfId="1" applyNumberFormat="1" applyFont="1" applyFill="1"/>
    <xf numFmtId="0" fontId="0" fillId="0" borderId="1" xfId="0" applyBorder="1" applyAlignment="1">
      <alignment horizontal="center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4" fillId="12" borderId="0" xfId="2" applyFont="1" applyFill="1" applyAlignment="1">
      <alignment horizontal="center" wrapText="1"/>
    </xf>
    <xf numFmtId="0" fontId="12" fillId="12" borderId="0" xfId="2" applyFont="1" applyFill="1" applyAlignment="1"/>
    <xf numFmtId="0" fontId="15" fillId="12" borderId="0" xfId="2" applyFont="1" applyFill="1" applyAlignment="1">
      <alignment horizontal="center" wrapText="1"/>
    </xf>
    <xf numFmtId="0" fontId="16" fillId="12" borderId="0" xfId="2" applyFont="1" applyFill="1" applyAlignment="1"/>
    <xf numFmtId="0" fontId="19" fillId="14" borderId="1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19" fillId="14" borderId="28" xfId="0" applyFont="1" applyFill="1" applyBorder="1" applyAlignment="1">
      <alignment horizontal="center" vertical="center"/>
    </xf>
    <xf numFmtId="0" fontId="23" fillId="14" borderId="26" xfId="0" applyFont="1" applyFill="1" applyBorder="1" applyAlignment="1">
      <alignment horizontal="center" vertical="center"/>
    </xf>
    <xf numFmtId="0" fontId="23" fillId="14" borderId="27" xfId="0" applyFont="1" applyFill="1" applyBorder="1" applyAlignment="1">
      <alignment horizontal="center" vertical="center"/>
    </xf>
    <xf numFmtId="0" fontId="23" fillId="14" borderId="28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0" fontId="3" fillId="9" borderId="5" xfId="0" applyFont="1" applyFill="1" applyBorder="1"/>
    <xf numFmtId="0" fontId="3" fillId="9" borderId="6" xfId="0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/>
    <xf numFmtId="0" fontId="0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0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0" fillId="2" borderId="0" xfId="0" applyFill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3" fillId="5" borderId="5" xfId="0" applyFont="1" applyFill="1" applyBorder="1"/>
    <xf numFmtId="0" fontId="3" fillId="5" borderId="6" xfId="0" applyFont="1" applyFill="1" applyBorder="1"/>
    <xf numFmtId="0" fontId="5" fillId="6" borderId="4" xfId="0" applyFont="1" applyFill="1" applyBorder="1" applyAlignment="1">
      <alignment horizontal="center" vertical="center"/>
    </xf>
    <xf numFmtId="0" fontId="3" fillId="7" borderId="5" xfId="0" applyFont="1" applyFill="1" applyBorder="1"/>
    <xf numFmtId="0" fontId="3" fillId="7" borderId="6" xfId="0" applyFont="1" applyFill="1" applyBorder="1"/>
    <xf numFmtId="0" fontId="0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9" fillId="6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</cellXfs>
  <cellStyles count="8">
    <cellStyle name="Normal" xfId="0" builtinId="0"/>
    <cellStyle name="Normal 2" xfId="2"/>
    <cellStyle name="Normal 3" xfId="3"/>
    <cellStyle name="Normal 4" xfId="4"/>
    <cellStyle name="Normal 5" xfId="5"/>
    <cellStyle name="Porcentaje" xfId="1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2-¿Encontro el medicamento que solicitó?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710857571374994E-2"/>
          <c:y val="0.33026037835235994"/>
          <c:w val="0.86411569982323633"/>
          <c:h val="0.603252776793904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explosion val="9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2022'!$N$8:$P$8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2022'!$N$9:$P$9</c:f>
              <c:numCache>
                <c:formatCode>0.00%</c:formatCode>
                <c:ptCount val="3"/>
                <c:pt idx="0">
                  <c:v>0.83050847457627119</c:v>
                </c:pt>
                <c:pt idx="1">
                  <c:v>0.10169491525423729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8491038620172474"/>
          <c:y val="0.14805074971164936"/>
          <c:w val="0.18392072419518987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635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11-  ¿Recomendaría usted esta Farmacia?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942601183276515E-2"/>
          <c:y val="0.36265664023830929"/>
          <c:w val="0.96355384880168671"/>
          <c:h val="0.63576129108428925"/>
        </c:manualLayout>
      </c:layout>
      <c:pie3DChart>
        <c:varyColors val="1"/>
        <c:ser>
          <c:idx val="0"/>
          <c:order val="0"/>
          <c:spPr>
            <a:solidFill>
              <a:srgbClr val="EDFECE"/>
            </a:solidFill>
            <a:ln>
              <a:solidFill>
                <a:schemeClr val="accent6"/>
              </a:solidFill>
            </a:ln>
          </c:spPr>
          <c:explosion val="20"/>
          <c:dPt>
            <c:idx val="0"/>
            <c:bubble3D val="0"/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2022'!$F$124:$H$124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2022'!$F$125:$H$125</c:f>
              <c:numCache>
                <c:formatCode>0.00%</c:formatCode>
                <c:ptCount val="3"/>
                <c:pt idx="0">
                  <c:v>0.98305084745762716</c:v>
                </c:pt>
                <c:pt idx="1">
                  <c:v>1.6949152542372881E-2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8.6309296981232617E-2"/>
          <c:y val="0.17153402537485582"/>
          <c:w val="0.21009186351706033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1.- ¿Es la primera vez que acude a esta farmacia?</a:t>
            </a:r>
          </a:p>
        </c:rich>
      </c:tx>
      <c:overlay val="0"/>
    </c:title>
    <c:autoTitleDeleted val="0"/>
    <c:view3D>
      <c:rotX val="40"/>
      <c:rotY val="26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72222222222223"/>
          <c:y val="0.23130121486195096"/>
          <c:w val="0.81388888888888888"/>
          <c:h val="0.6174020302336840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6"/>
              </a:solidFill>
            </a:ln>
          </c:spPr>
          <c:explosion val="25"/>
          <c:dPt>
            <c:idx val="0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1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2022'!$E$8:$G$8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2022'!$E$9:$G$9</c:f>
              <c:numCache>
                <c:formatCode>0.00%</c:formatCode>
                <c:ptCount val="3"/>
                <c:pt idx="0">
                  <c:v>6.7796610169491525E-2</c:v>
                </c:pt>
                <c:pt idx="1">
                  <c:v>0.9152542372881356</c:v>
                </c:pt>
                <c:pt idx="2">
                  <c:v>1.6949152542372881E-2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accent6"/>
      </a:solidFill>
    </a:ln>
    <a:effectLst>
      <a:glow rad="101600">
        <a:schemeClr val="accent5">
          <a:satMod val="175000"/>
          <a:alpha val="40000"/>
        </a:schemeClr>
      </a:glo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1100"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3-¿Acudio a la FP con Receta Médica?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834623139918669E-2"/>
          <c:y val="0.2979651073027636"/>
          <c:w val="0.87786151194619977"/>
          <c:h val="0.6170936072437311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2022'!$E$27:$G$27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2022'!$E$28:$G$28</c:f>
              <c:numCache>
                <c:formatCode>0.00%</c:formatCode>
                <c:ptCount val="3"/>
                <c:pt idx="0">
                  <c:v>0.42372881355932202</c:v>
                </c:pt>
                <c:pt idx="1">
                  <c:v>0.50847457627118642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8470548477577637"/>
          <c:y val="0.14343713956170706"/>
          <c:w val="0.19339303617090781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4-¿Cuanto tiempo esperó por ser atendido?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806602019058991E-2"/>
          <c:y val="0.32341116529983921"/>
          <c:w val="0.89629098757864845"/>
          <c:h val="0.64993742564186396"/>
        </c:manualLayout>
      </c:layout>
      <c:pie3D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99CCFF"/>
              </a:solidFill>
            </c:spPr>
          </c:dPt>
          <c:dLbls>
            <c:dLbl>
              <c:idx val="2"/>
              <c:layout>
                <c:manualLayout>
                  <c:x val="0.20625290102210278"/>
                  <c:y val="-1.3524416714346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622162499148685E-2"/>
                  <c:y val="-3.659246746405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2022'!$P$27:$T$27</c:f>
              <c:strCache>
                <c:ptCount val="5"/>
                <c:pt idx="0">
                  <c:v>Menos de 15 Min %</c:v>
                </c:pt>
                <c:pt idx="1">
                  <c:v>Más de 15 Min. %</c:v>
                </c:pt>
                <c:pt idx="2">
                  <c:v>30 Min. %</c:v>
                </c:pt>
                <c:pt idx="3">
                  <c:v>Más de 30 Min. %</c:v>
                </c:pt>
                <c:pt idx="4">
                  <c:v>N/A</c:v>
                </c:pt>
              </c:strCache>
            </c:strRef>
          </c:cat>
          <c:val>
            <c:numRef>
              <c:f>'GRAFICAS 2022'!$P$28:$T$28</c:f>
              <c:numCache>
                <c:formatCode>0.00%</c:formatCode>
                <c:ptCount val="5"/>
                <c:pt idx="0">
                  <c:v>0.93220338983050843</c:v>
                </c:pt>
                <c:pt idx="1">
                  <c:v>3.3898305084745763E-2</c:v>
                </c:pt>
                <c:pt idx="2">
                  <c:v>1.6949152542372881E-2</c:v>
                </c:pt>
                <c:pt idx="3">
                  <c:v>1.6949152542372881E-2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5-¿Recibió orientación sobre el uso correcto del medicamento que compró?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568739252421037E-2"/>
          <c:y val="0.33497497933865533"/>
          <c:w val="0.91083355959815371"/>
          <c:h val="0.6449885113841739"/>
        </c:manualLayout>
      </c:layout>
      <c:pie3DChart>
        <c:varyColors val="1"/>
        <c:ser>
          <c:idx val="0"/>
          <c:order val="0"/>
          <c:explosion val="34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dLbl>
              <c:idx val="1"/>
              <c:layout>
                <c:manualLayout>
                  <c:x val="-2.0209521223640149E-2"/>
                  <c:y val="4.59533734753743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2022'!$E$48:$G$48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2022'!$E$49:$G$49</c:f>
              <c:numCache>
                <c:formatCode>0.00%</c:formatCode>
                <c:ptCount val="3"/>
                <c:pt idx="0">
                  <c:v>0.88135593220338981</c:v>
                </c:pt>
                <c:pt idx="1">
                  <c:v>5.0847457627118647E-2</c:v>
                </c:pt>
                <c:pt idx="2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1023575386410027"/>
          <c:y val="0.21305651672433679"/>
          <c:w val="0.18841738116068824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6- ¿Vió usted el listado de precios de medicamentos en la  FP?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563796460926255E-2"/>
          <c:y val="0.33968958032495067"/>
          <c:w val="0.97424561758473982"/>
          <c:h val="0.57138399222588521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2022'!$O$48:$Q$48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2022'!$O$49:$Q$49</c:f>
              <c:numCache>
                <c:formatCode>0.00%</c:formatCode>
                <c:ptCount val="3"/>
                <c:pt idx="0">
                  <c:v>0.6271186440677966</c:v>
                </c:pt>
                <c:pt idx="1">
                  <c:v>0.33898305084745761</c:v>
                </c:pt>
                <c:pt idx="2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336077155237823"/>
          <c:y val="0.14426758938869669"/>
          <c:w val="0.19577655155310308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7- ¿Le vendieron los medicamentos al precio que dice el listado?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244975882468534E-2"/>
          <c:y val="0.33046236002506602"/>
          <c:w val="0.93231479911314474"/>
          <c:h val="0.58983843282565451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dLbl>
              <c:idx val="1"/>
              <c:layout>
                <c:manualLayout>
                  <c:x val="-1.6020144917782714E-2"/>
                  <c:y val="2.812849085905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2022'!$E$75:$G$75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2022'!$E$76:$G$76</c:f>
              <c:numCache>
                <c:formatCode>0.00%</c:formatCode>
                <c:ptCount val="3"/>
                <c:pt idx="0">
                  <c:v>0.93220338983050843</c:v>
                </c:pt>
                <c:pt idx="1">
                  <c:v>3.3898305084745763E-2</c:v>
                </c:pt>
                <c:pt idx="2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40068465800749264"/>
          <c:y val="0.18117647058823533"/>
          <c:w val="0.2075790190655698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8- ¿Como considera el trato recibido por el personal?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620553359683792E-2"/>
          <c:y val="0.34881580978848231"/>
          <c:w val="0.93412384716732544"/>
          <c:h val="0.58039796928498133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>
                <a:solidFill>
                  <a:srgbClr val="EDFECE"/>
                </a:solidFill>
              </a:ln>
            </c:spPr>
          </c:dPt>
          <c:dPt>
            <c:idx val="2"/>
            <c:bubble3D val="0"/>
            <c:spPr>
              <a:solidFill>
                <a:srgbClr val="99CCFF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2022'!$Q$75:$U$75</c:f>
              <c:strCache>
                <c:ptCount val="5"/>
                <c:pt idx="0">
                  <c:v>Muy bueno %</c:v>
                </c:pt>
                <c:pt idx="1">
                  <c:v>Bueno %</c:v>
                </c:pt>
                <c:pt idx="2">
                  <c:v>Regular %</c:v>
                </c:pt>
                <c:pt idx="3">
                  <c:v>Deficiente %</c:v>
                </c:pt>
                <c:pt idx="4">
                  <c:v>N/A</c:v>
                </c:pt>
              </c:strCache>
            </c:strRef>
          </c:cat>
          <c:val>
            <c:numRef>
              <c:f>'GRAFICAS 2022'!$Q$76:$U$76</c:f>
              <c:numCache>
                <c:formatCode>0.00%</c:formatCode>
                <c:ptCount val="5"/>
                <c:pt idx="0" formatCode="0%">
                  <c:v>0.64406779661016944</c:v>
                </c:pt>
                <c:pt idx="1">
                  <c:v>0.28813559322033899</c:v>
                </c:pt>
                <c:pt idx="2">
                  <c:v>6.7796610169491525E-2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9-¿ ¿Esta conforme con el local de la Farmacia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83747310556135E-3"/>
          <c:y val="0.35443970545348497"/>
          <c:w val="0.96094839609483962"/>
          <c:h val="0.621041484397783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EDFECE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2022'!$E$99:$G$99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2022'!$E$100:$G$100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10834690728036681"/>
          <c:y val="0.17212962962962963"/>
          <c:w val="0.20122645757146465"/>
          <c:h val="9.2976450860309132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10- ¿Confia en la Calidad de nuestros medicamentos? 
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26220362622036E-2"/>
          <c:y val="0.34430319047489299"/>
          <c:w val="0.92189679218967924"/>
          <c:h val="0.57138399222588521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rgbClr val="EDFECE"/>
              </a:solidFill>
              <a:ln>
                <a:solidFill>
                  <a:schemeClr val="accent6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'GRAFICAS 2022'!$P$99:$R$99</c:f>
              <c:strCache>
                <c:ptCount val="3"/>
                <c:pt idx="0">
                  <c:v>SI %</c:v>
                </c:pt>
                <c:pt idx="1">
                  <c:v>NO %</c:v>
                </c:pt>
                <c:pt idx="2">
                  <c:v>N/A</c:v>
                </c:pt>
              </c:strCache>
            </c:strRef>
          </c:cat>
          <c:val>
            <c:numRef>
              <c:f>'GRAFICAS 2022'!$P$100:$R$100</c:f>
              <c:numCache>
                <c:formatCode>0.00%</c:formatCode>
                <c:ptCount val="3"/>
                <c:pt idx="0">
                  <c:v>0.98305084745762716</c:v>
                </c:pt>
                <c:pt idx="1">
                  <c:v>1.6949152542372881E-2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1.8097991792596361E-2"/>
          <c:y val="0.21347174163783161"/>
          <c:w val="0.20024725480743477"/>
          <c:h val="8.34275127373784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  <a:ln>
      <a:solidFill>
        <a:schemeClr val="accent6"/>
      </a:solidFill>
    </a:ln>
    <a:effectLst>
      <a:glow rad="101600">
        <a:schemeClr val="accent6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j-lt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228600</xdr:rowOff>
    </xdr:from>
    <xdr:to>
      <xdr:col>17</xdr:col>
      <xdr:colOff>295275</xdr:colOff>
      <xdr:row>22</xdr:row>
      <xdr:rowOff>142875</xdr:rowOff>
    </xdr:to>
    <xdr:graphicFrame macro="">
      <xdr:nvGraphicFramePr>
        <xdr:cNvPr id="2" name="Chart 1" descr="Chart 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9525</xdr:colOff>
      <xdr:row>29</xdr:row>
      <xdr:rowOff>76200</xdr:rowOff>
    </xdr:from>
    <xdr:to>
      <xdr:col>8</xdr:col>
      <xdr:colOff>161926</xdr:colOff>
      <xdr:row>42</xdr:row>
      <xdr:rowOff>114300</xdr:rowOff>
    </xdr:to>
    <xdr:graphicFrame macro="">
      <xdr:nvGraphicFramePr>
        <xdr:cNvPr id="3" name="Chart 2" descr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</xdr:col>
      <xdr:colOff>638174</xdr:colOff>
      <xdr:row>29</xdr:row>
      <xdr:rowOff>38100</xdr:rowOff>
    </xdr:from>
    <xdr:to>
      <xdr:col>19</xdr:col>
      <xdr:colOff>380999</xdr:colOff>
      <xdr:row>42</xdr:row>
      <xdr:rowOff>76200</xdr:rowOff>
    </xdr:to>
    <xdr:graphicFrame macro="">
      <xdr:nvGraphicFramePr>
        <xdr:cNvPr id="4" name="Chart 3" descr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142874</xdr:colOff>
      <xdr:row>50</xdr:row>
      <xdr:rowOff>95250</xdr:rowOff>
    </xdr:from>
    <xdr:to>
      <xdr:col>7</xdr:col>
      <xdr:colOff>1009650</xdr:colOff>
      <xdr:row>68</xdr:row>
      <xdr:rowOff>28575</xdr:rowOff>
    </xdr:to>
    <xdr:graphicFrame macro="">
      <xdr:nvGraphicFramePr>
        <xdr:cNvPr id="5" name="Chart 4" descr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10</xdr:col>
      <xdr:colOff>657225</xdr:colOff>
      <xdr:row>50</xdr:row>
      <xdr:rowOff>57150</xdr:rowOff>
    </xdr:from>
    <xdr:to>
      <xdr:col>18</xdr:col>
      <xdr:colOff>390525</xdr:colOff>
      <xdr:row>67</xdr:row>
      <xdr:rowOff>57150</xdr:rowOff>
    </xdr:to>
    <xdr:graphicFrame macro="">
      <xdr:nvGraphicFramePr>
        <xdr:cNvPr id="6" name="Chart 5" descr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171450</xdr:colOff>
      <xdr:row>77</xdr:row>
      <xdr:rowOff>9526</xdr:rowOff>
    </xdr:from>
    <xdr:to>
      <xdr:col>8</xdr:col>
      <xdr:colOff>85724</xdr:colOff>
      <xdr:row>92</xdr:row>
      <xdr:rowOff>76201</xdr:rowOff>
    </xdr:to>
    <xdr:graphicFrame macro="">
      <xdr:nvGraphicFramePr>
        <xdr:cNvPr id="7" name="Chart 6" descr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11</xdr:col>
      <xdr:colOff>552450</xdr:colOff>
      <xdr:row>78</xdr:row>
      <xdr:rowOff>142875</xdr:rowOff>
    </xdr:from>
    <xdr:to>
      <xdr:col>19</xdr:col>
      <xdr:colOff>9525</xdr:colOff>
      <xdr:row>95</xdr:row>
      <xdr:rowOff>142875</xdr:rowOff>
    </xdr:to>
    <xdr:graphicFrame macro="">
      <xdr:nvGraphicFramePr>
        <xdr:cNvPr id="8" name="Chart 7" descr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400050</xdr:colOff>
      <xdr:row>102</xdr:row>
      <xdr:rowOff>104775</xdr:rowOff>
    </xdr:from>
    <xdr:to>
      <xdr:col>7</xdr:col>
      <xdr:colOff>1123950</xdr:colOff>
      <xdr:row>119</xdr:row>
      <xdr:rowOff>95250</xdr:rowOff>
    </xdr:to>
    <xdr:graphicFrame macro="">
      <xdr:nvGraphicFramePr>
        <xdr:cNvPr id="9" name="Chart 8" descr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12</xdr:col>
      <xdr:colOff>95250</xdr:colOff>
      <xdr:row>101</xdr:row>
      <xdr:rowOff>47625</xdr:rowOff>
    </xdr:from>
    <xdr:to>
      <xdr:col>18</xdr:col>
      <xdr:colOff>561975</xdr:colOff>
      <xdr:row>118</xdr:row>
      <xdr:rowOff>47625</xdr:rowOff>
    </xdr:to>
    <xdr:graphicFrame macro="">
      <xdr:nvGraphicFramePr>
        <xdr:cNvPr id="10" name="Chart 9" descr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2</xdr:col>
      <xdr:colOff>104774</xdr:colOff>
      <xdr:row>125</xdr:row>
      <xdr:rowOff>152400</xdr:rowOff>
    </xdr:from>
    <xdr:to>
      <xdr:col>8</xdr:col>
      <xdr:colOff>276225</xdr:colOff>
      <xdr:row>142</xdr:row>
      <xdr:rowOff>152400</xdr:rowOff>
    </xdr:to>
    <xdr:graphicFrame macro="">
      <xdr:nvGraphicFramePr>
        <xdr:cNvPr id="11" name="Chart 10" descr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400050</xdr:colOff>
      <xdr:row>0</xdr:row>
      <xdr:rowOff>57150</xdr:rowOff>
    </xdr:from>
    <xdr:to>
      <xdr:col>1</xdr:col>
      <xdr:colOff>1771650</xdr:colOff>
      <xdr:row>2</xdr:row>
      <xdr:rowOff>133350</xdr:rowOff>
    </xdr:to>
    <xdr:pic>
      <xdr:nvPicPr>
        <xdr:cNvPr id="12" name="image01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00050" y="57150"/>
          <a:ext cx="1790700" cy="400050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2686050</xdr:colOff>
      <xdr:row>0</xdr:row>
      <xdr:rowOff>57149</xdr:rowOff>
    </xdr:from>
    <xdr:to>
      <xdr:col>10</xdr:col>
      <xdr:colOff>238125</xdr:colOff>
      <xdr:row>2</xdr:row>
      <xdr:rowOff>104774</xdr:rowOff>
    </xdr:to>
    <xdr:pic>
      <xdr:nvPicPr>
        <xdr:cNvPr id="13" name="image00.jp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115425" y="57149"/>
          <a:ext cx="1885950" cy="3714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266700</xdr:colOff>
      <xdr:row>9</xdr:row>
      <xdr:rowOff>128588</xdr:rowOff>
    </xdr:from>
    <xdr:to>
      <xdr:col>7</xdr:col>
      <xdr:colOff>1123950</xdr:colOff>
      <xdr:row>24</xdr:row>
      <xdr:rowOff>38100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topLeftCell="A118" workbookViewId="0">
      <selection activeCell="M129" sqref="M129"/>
    </sheetView>
  </sheetViews>
  <sheetFormatPr baseColWidth="10" defaultColWidth="17.28515625" defaultRowHeight="15" customHeight="1" x14ac:dyDescent="0.2"/>
  <cols>
    <col min="1" max="1" width="6.28515625" style="34" customWidth="1"/>
    <col min="2" max="2" width="7.28515625" style="34" customWidth="1"/>
    <col min="3" max="3" width="10.5703125" style="34" customWidth="1"/>
    <col min="4" max="4" width="9.7109375" style="34" customWidth="1"/>
    <col min="5" max="5" width="9.140625" style="34" customWidth="1"/>
    <col min="6" max="6" width="9.85546875" style="34" customWidth="1"/>
    <col min="7" max="7" width="9.140625" style="34" customWidth="1"/>
    <col min="8" max="8" width="17.28515625" style="34" customWidth="1"/>
    <col min="9" max="10" width="9.140625" style="34" customWidth="1"/>
    <col min="11" max="11" width="10.85546875" style="34" customWidth="1"/>
    <col min="12" max="20" width="9.140625" style="34" customWidth="1"/>
    <col min="21" max="26" width="10" style="34" customWidth="1"/>
    <col min="27" max="16384" width="17.28515625" style="34"/>
  </cols>
  <sheetData>
    <row r="1" spans="1:26" ht="12.7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customHeight="1" x14ac:dyDescent="0.25">
      <c r="A3" s="33"/>
      <c r="B3" s="82" t="s">
        <v>110</v>
      </c>
      <c r="C3" s="83"/>
      <c r="D3" s="83"/>
      <c r="E3" s="83"/>
      <c r="F3" s="83"/>
      <c r="G3" s="83"/>
      <c r="H3" s="83"/>
      <c r="I3" s="83"/>
      <c r="J3" s="83"/>
      <c r="K3" s="8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.75" customHeight="1" x14ac:dyDescent="0.25">
      <c r="A4" s="33"/>
      <c r="B4" s="84" t="s">
        <v>112</v>
      </c>
      <c r="C4" s="85"/>
      <c r="D4" s="85"/>
      <c r="E4" s="85"/>
      <c r="F4" s="85"/>
      <c r="G4" s="85"/>
      <c r="H4" s="85"/>
      <c r="I4" s="85"/>
      <c r="J4" s="85"/>
      <c r="K4" s="85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 x14ac:dyDescent="0.25">
      <c r="A5" s="33"/>
      <c r="B5" s="35"/>
      <c r="C5" s="36"/>
      <c r="D5" s="36"/>
      <c r="E5" s="36"/>
      <c r="F5" s="36"/>
      <c r="G5" s="36"/>
      <c r="H5" s="36"/>
      <c r="I5" s="36"/>
      <c r="J5" s="36"/>
      <c r="K5" s="36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 thickBot="1" x14ac:dyDescent="0.3">
      <c r="A6" s="33"/>
      <c r="B6" s="35"/>
      <c r="C6" s="36"/>
      <c r="D6" s="36"/>
      <c r="E6" s="36"/>
      <c r="F6" s="36"/>
      <c r="G6" s="36"/>
      <c r="H6" s="36"/>
      <c r="I6" s="36"/>
      <c r="J6" s="36"/>
      <c r="K6" s="36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8.5" customHeight="1" thickBot="1" x14ac:dyDescent="0.25">
      <c r="A7" s="33"/>
      <c r="B7" s="86" t="s">
        <v>14</v>
      </c>
      <c r="C7" s="86"/>
      <c r="D7" s="86"/>
      <c r="E7" s="86"/>
      <c r="F7" s="86"/>
      <c r="G7" s="86"/>
      <c r="H7" s="86"/>
      <c r="K7" s="87" t="s">
        <v>21</v>
      </c>
      <c r="L7" s="88"/>
      <c r="M7" s="88"/>
      <c r="N7" s="88"/>
      <c r="O7" s="88"/>
      <c r="P7" s="88"/>
      <c r="Q7" s="89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 thickBot="1" x14ac:dyDescent="0.25">
      <c r="A8" s="33"/>
      <c r="B8" s="55" t="s">
        <v>15</v>
      </c>
      <c r="C8" s="55" t="s">
        <v>16</v>
      </c>
      <c r="D8" s="55" t="s">
        <v>17</v>
      </c>
      <c r="E8" s="55" t="s">
        <v>18</v>
      </c>
      <c r="F8" s="55" t="s">
        <v>19</v>
      </c>
      <c r="G8" s="55" t="s">
        <v>17</v>
      </c>
      <c r="H8" s="55" t="s">
        <v>20</v>
      </c>
      <c r="K8" s="39" t="s">
        <v>15</v>
      </c>
      <c r="L8" s="40" t="s">
        <v>16</v>
      </c>
      <c r="M8" s="40" t="s">
        <v>17</v>
      </c>
      <c r="N8" s="40" t="s">
        <v>18</v>
      </c>
      <c r="O8" s="40" t="s">
        <v>19</v>
      </c>
      <c r="P8" s="40" t="s">
        <v>17</v>
      </c>
      <c r="Q8" s="40" t="s">
        <v>20</v>
      </c>
      <c r="R8" s="33"/>
      <c r="S8" s="33"/>
      <c r="T8" s="33"/>
      <c r="U8" s="33"/>
      <c r="V8" s="33"/>
      <c r="W8" s="33"/>
      <c r="X8" s="33"/>
      <c r="Y8" s="33"/>
      <c r="Z8" s="33"/>
    </row>
    <row r="9" spans="1:26" ht="15.75" customHeight="1" x14ac:dyDescent="0.25">
      <c r="A9" s="33"/>
      <c r="B9" s="5">
        <v>4</v>
      </c>
      <c r="C9" s="5">
        <v>54</v>
      </c>
      <c r="D9" s="56">
        <v>1</v>
      </c>
      <c r="E9" s="57">
        <f>+B9/H9</f>
        <v>6.7796610169491525E-2</v>
      </c>
      <c r="F9" s="57">
        <f>+C9/H9</f>
        <v>0.9152542372881356</v>
      </c>
      <c r="G9" s="57">
        <f>+D9/H9</f>
        <v>1.6949152542372881E-2</v>
      </c>
      <c r="H9" s="58">
        <f>+B9+C9+D9</f>
        <v>59</v>
      </c>
      <c r="K9" s="5">
        <v>49</v>
      </c>
      <c r="L9" s="5">
        <v>6</v>
      </c>
      <c r="M9" s="56">
        <v>4</v>
      </c>
      <c r="N9" s="57">
        <f>+K9/Q9</f>
        <v>0.83050847457627119</v>
      </c>
      <c r="O9" s="57">
        <f>+L9/Q9</f>
        <v>0.10169491525423729</v>
      </c>
      <c r="P9" s="57">
        <f>+M9/Q9</f>
        <v>6.7796610169491525E-2</v>
      </c>
      <c r="Q9" s="58">
        <f>+K9+L9+M9</f>
        <v>59</v>
      </c>
      <c r="R9" s="33"/>
      <c r="S9" s="33"/>
      <c r="T9" s="33"/>
      <c r="U9" s="33"/>
      <c r="V9" s="33"/>
      <c r="W9" s="33"/>
      <c r="X9" s="33"/>
      <c r="Y9" s="33"/>
      <c r="Z9" s="33"/>
    </row>
    <row r="10" spans="1:26" ht="34.5" customHeight="1" x14ac:dyDescent="0.25">
      <c r="A10" s="33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 x14ac:dyDescent="0.25">
      <c r="A11" s="33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 x14ac:dyDescent="0.25">
      <c r="A12" s="33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 x14ac:dyDescent="0.25">
      <c r="A13" s="33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 x14ac:dyDescent="0.25">
      <c r="A14" s="33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 x14ac:dyDescent="0.25">
      <c r="A15" s="33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 x14ac:dyDescent="0.25">
      <c r="A16" s="33"/>
      <c r="B16" s="35"/>
      <c r="C16" s="36"/>
      <c r="D16" s="36"/>
      <c r="E16" s="36"/>
      <c r="F16" s="36"/>
      <c r="G16" s="36"/>
      <c r="H16" s="36"/>
      <c r="I16" s="37"/>
      <c r="J16" s="36"/>
      <c r="K16" s="36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 x14ac:dyDescent="0.25">
      <c r="A17" s="33"/>
      <c r="B17" s="35"/>
      <c r="C17" s="36"/>
      <c r="D17" s="36"/>
      <c r="E17" s="36"/>
      <c r="F17" s="36"/>
      <c r="G17" s="36"/>
      <c r="H17" s="36"/>
      <c r="I17" s="37"/>
      <c r="J17" s="36"/>
      <c r="K17" s="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 x14ac:dyDescent="0.25">
      <c r="A18" s="33"/>
      <c r="B18" s="35"/>
      <c r="C18" s="36"/>
      <c r="D18" s="36"/>
      <c r="E18" s="36"/>
      <c r="F18" s="36"/>
      <c r="G18" s="36"/>
      <c r="H18" s="36"/>
      <c r="I18" s="37"/>
      <c r="J18" s="36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 x14ac:dyDescent="0.25">
      <c r="A19" s="33"/>
      <c r="B19" s="35"/>
      <c r="C19" s="36"/>
      <c r="D19" s="36"/>
      <c r="E19" s="36"/>
      <c r="F19" s="36"/>
      <c r="G19" s="36"/>
      <c r="H19" s="36"/>
      <c r="I19" s="37"/>
      <c r="J19" s="36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 x14ac:dyDescent="0.25">
      <c r="A20" s="33"/>
      <c r="B20" s="35"/>
      <c r="C20" s="36"/>
      <c r="D20" s="36"/>
      <c r="E20" s="36"/>
      <c r="F20" s="36"/>
      <c r="G20" s="36"/>
      <c r="H20" s="36"/>
      <c r="I20" s="37"/>
      <c r="J20" s="36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25">
      <c r="A21" s="33"/>
      <c r="B21" s="35"/>
      <c r="C21" s="36"/>
      <c r="D21" s="36"/>
      <c r="E21" s="36"/>
      <c r="F21" s="36"/>
      <c r="G21" s="36"/>
      <c r="H21" s="36"/>
      <c r="I21" s="37"/>
      <c r="J21" s="36"/>
      <c r="K21" s="3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25">
      <c r="A22" s="33"/>
      <c r="B22" s="35"/>
      <c r="C22" s="36"/>
      <c r="D22" s="36"/>
      <c r="E22" s="36"/>
      <c r="F22" s="36"/>
      <c r="G22" s="36"/>
      <c r="H22" s="36"/>
      <c r="I22" s="37"/>
      <c r="J22" s="36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 x14ac:dyDescent="0.25">
      <c r="A23" s="33"/>
      <c r="B23" s="35"/>
      <c r="C23" s="36"/>
      <c r="D23" s="36"/>
      <c r="E23" s="36"/>
      <c r="F23" s="36"/>
      <c r="G23" s="36"/>
      <c r="H23" s="36"/>
      <c r="I23" s="37"/>
      <c r="J23" s="36"/>
      <c r="K23" s="3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 x14ac:dyDescent="0.25">
      <c r="A24" s="33"/>
      <c r="B24" s="35"/>
      <c r="C24" s="36"/>
      <c r="D24" s="36"/>
      <c r="E24" s="36"/>
      <c r="F24" s="36"/>
      <c r="G24" s="36"/>
      <c r="H24" s="36"/>
      <c r="I24" s="37"/>
      <c r="J24" s="36"/>
      <c r="K24" s="3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 thickBot="1" x14ac:dyDescent="0.3">
      <c r="A25" s="33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 thickBot="1" x14ac:dyDescent="0.25">
      <c r="A26" s="33"/>
      <c r="B26" s="87" t="s">
        <v>22</v>
      </c>
      <c r="C26" s="88"/>
      <c r="D26" s="88"/>
      <c r="E26" s="88"/>
      <c r="F26" s="88"/>
      <c r="G26" s="88"/>
      <c r="H26" s="89"/>
      <c r="K26" s="90" t="s">
        <v>23</v>
      </c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33"/>
      <c r="W26" s="33"/>
      <c r="X26" s="33"/>
      <c r="Y26" s="33"/>
      <c r="Z26" s="33"/>
    </row>
    <row r="27" spans="1:26" ht="24" customHeight="1" thickBot="1" x14ac:dyDescent="0.25">
      <c r="A27" s="33"/>
      <c r="B27" s="39" t="s">
        <v>15</v>
      </c>
      <c r="C27" s="40" t="s">
        <v>16</v>
      </c>
      <c r="D27" s="40" t="s">
        <v>17</v>
      </c>
      <c r="E27" s="40" t="s">
        <v>18</v>
      </c>
      <c r="F27" s="40" t="s">
        <v>19</v>
      </c>
      <c r="G27" s="40" t="s">
        <v>17</v>
      </c>
      <c r="H27" s="40" t="s">
        <v>20</v>
      </c>
      <c r="K27" s="49" t="s">
        <v>24</v>
      </c>
      <c r="L27" s="50" t="s">
        <v>25</v>
      </c>
      <c r="M27" s="50" t="s">
        <v>26</v>
      </c>
      <c r="N27" s="50" t="s">
        <v>27</v>
      </c>
      <c r="O27" s="40" t="s">
        <v>17</v>
      </c>
      <c r="P27" s="50" t="s">
        <v>28</v>
      </c>
      <c r="Q27" s="50" t="s">
        <v>29</v>
      </c>
      <c r="R27" s="50" t="s">
        <v>30</v>
      </c>
      <c r="S27" s="50" t="s">
        <v>31</v>
      </c>
      <c r="T27" s="40" t="s">
        <v>17</v>
      </c>
      <c r="U27" s="51" t="s">
        <v>20</v>
      </c>
      <c r="V27" s="33"/>
      <c r="W27" s="33"/>
      <c r="X27" s="33"/>
      <c r="Y27" s="33"/>
      <c r="Z27" s="33"/>
    </row>
    <row r="28" spans="1:26" ht="15.75" customHeight="1" thickBot="1" x14ac:dyDescent="0.25">
      <c r="A28" s="33"/>
      <c r="B28" s="41">
        <v>25</v>
      </c>
      <c r="C28" s="42">
        <v>30</v>
      </c>
      <c r="D28" s="42">
        <v>4</v>
      </c>
      <c r="E28" s="43">
        <f>+B28/H28</f>
        <v>0.42372881355932202</v>
      </c>
      <c r="F28" s="43">
        <f>+C28/H28</f>
        <v>0.50847457627118642</v>
      </c>
      <c r="G28" s="43">
        <f>+D28/H28</f>
        <v>6.7796610169491525E-2</v>
      </c>
      <c r="H28" s="44">
        <f>+B28+C28+D28</f>
        <v>59</v>
      </c>
      <c r="K28" s="52">
        <v>55</v>
      </c>
      <c r="L28" s="44">
        <v>2</v>
      </c>
      <c r="M28" s="44">
        <v>1</v>
      </c>
      <c r="N28" s="44">
        <v>1</v>
      </c>
      <c r="O28" s="42">
        <v>0</v>
      </c>
      <c r="P28" s="43">
        <f>+K28/U28</f>
        <v>0.93220338983050843</v>
      </c>
      <c r="Q28" s="43">
        <f>+L28/U28</f>
        <v>3.3898305084745763E-2</v>
      </c>
      <c r="R28" s="43">
        <f>+M28/U28</f>
        <v>1.6949152542372881E-2</v>
      </c>
      <c r="S28" s="43">
        <f>+N28/U28</f>
        <v>1.6949152542372881E-2</v>
      </c>
      <c r="T28" s="43">
        <f>+O28/U28</f>
        <v>0</v>
      </c>
      <c r="U28" s="44">
        <f>+K28+L28+M28+N28+O28</f>
        <v>59</v>
      </c>
      <c r="V28" s="33"/>
      <c r="W28" s="33"/>
      <c r="X28" s="33"/>
      <c r="Y28" s="33"/>
      <c r="Z28" s="33"/>
    </row>
    <row r="29" spans="1:26" ht="15.75" customHeight="1" x14ac:dyDescent="0.25">
      <c r="A29" s="33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 x14ac:dyDescent="0.25">
      <c r="A30" s="33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x14ac:dyDescent="0.25">
      <c r="A31" s="3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25">
      <c r="A32" s="33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 x14ac:dyDescent="0.25">
      <c r="A33" s="3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25">
      <c r="A34" s="33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6.5" customHeight="1" x14ac:dyDescent="0.25">
      <c r="A35" s="33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25">
      <c r="A36" s="33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2">
      <c r="A37" s="3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 x14ac:dyDescent="0.2">
      <c r="A38" s="3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.75" customHeight="1" x14ac:dyDescent="0.2">
      <c r="A39" s="33"/>
      <c r="E39" s="38"/>
      <c r="F39" s="38"/>
      <c r="G39" s="38"/>
      <c r="H39" s="45"/>
      <c r="I39" s="46"/>
      <c r="J39" s="46"/>
      <c r="K39" s="38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8" customHeight="1" x14ac:dyDescent="0.2">
      <c r="A40" s="33"/>
      <c r="E40" s="38"/>
      <c r="F40" s="38"/>
      <c r="G40" s="38"/>
      <c r="H40" s="47"/>
      <c r="I40" s="48"/>
      <c r="J40" s="48"/>
      <c r="K40" s="3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 x14ac:dyDescent="0.2">
      <c r="A41" s="3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 x14ac:dyDescent="0.2">
      <c r="A42" s="3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 x14ac:dyDescent="0.2">
      <c r="A43" s="3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 x14ac:dyDescent="0.2">
      <c r="A44" s="3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 x14ac:dyDescent="0.2">
      <c r="A45" s="33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 thickBot="1" x14ac:dyDescent="0.25">
      <c r="A46" s="33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1.5" customHeight="1" thickBot="1" x14ac:dyDescent="0.25">
      <c r="A47" s="33"/>
      <c r="B47" s="76" t="s">
        <v>32</v>
      </c>
      <c r="C47" s="77"/>
      <c r="D47" s="77"/>
      <c r="E47" s="77"/>
      <c r="F47" s="77"/>
      <c r="G47" s="77"/>
      <c r="H47" s="78"/>
      <c r="I47" s="38"/>
      <c r="J47" s="38"/>
      <c r="K47" s="38"/>
      <c r="L47" s="76" t="s">
        <v>111</v>
      </c>
      <c r="M47" s="77"/>
      <c r="N47" s="77"/>
      <c r="O47" s="77"/>
      <c r="P47" s="77"/>
      <c r="Q47" s="77"/>
      <c r="R47" s="78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thickBot="1" x14ac:dyDescent="0.25">
      <c r="A48" s="33"/>
      <c r="B48" s="39" t="s">
        <v>15</v>
      </c>
      <c r="C48" s="40" t="s">
        <v>16</v>
      </c>
      <c r="D48" s="40" t="s">
        <v>17</v>
      </c>
      <c r="E48" s="40" t="s">
        <v>18</v>
      </c>
      <c r="F48" s="40" t="s">
        <v>19</v>
      </c>
      <c r="G48" s="40" t="s">
        <v>17</v>
      </c>
      <c r="H48" s="40" t="s">
        <v>20</v>
      </c>
      <c r="I48" s="38"/>
      <c r="J48" s="38"/>
      <c r="K48" s="38"/>
      <c r="L48" s="39" t="s">
        <v>15</v>
      </c>
      <c r="M48" s="40" t="s">
        <v>16</v>
      </c>
      <c r="N48" s="40" t="s">
        <v>17</v>
      </c>
      <c r="O48" s="40" t="s">
        <v>18</v>
      </c>
      <c r="P48" s="40" t="s">
        <v>19</v>
      </c>
      <c r="Q48" s="40" t="s">
        <v>17</v>
      </c>
      <c r="R48" s="40" t="s">
        <v>20</v>
      </c>
      <c r="S48" s="33"/>
      <c r="T48" s="33"/>
      <c r="U48" s="33"/>
      <c r="V48" s="33"/>
      <c r="W48" s="33"/>
      <c r="X48" s="33"/>
      <c r="Y48" s="33"/>
      <c r="Z48" s="33"/>
    </row>
    <row r="49" spans="1:26" ht="12.75" customHeight="1" thickBot="1" x14ac:dyDescent="0.25">
      <c r="A49" s="33"/>
      <c r="B49" s="52">
        <v>52</v>
      </c>
      <c r="C49" s="44">
        <v>3</v>
      </c>
      <c r="D49" s="42">
        <v>4</v>
      </c>
      <c r="E49" s="43">
        <f>+B49/H49</f>
        <v>0.88135593220338981</v>
      </c>
      <c r="F49" s="43">
        <f>+C49/H49</f>
        <v>5.0847457627118647E-2</v>
      </c>
      <c r="G49" s="43">
        <f>+D49/H49</f>
        <v>6.7796610169491525E-2</v>
      </c>
      <c r="H49" s="44">
        <f>+B49+C49+D49</f>
        <v>59</v>
      </c>
      <c r="I49" s="38"/>
      <c r="J49" s="38"/>
      <c r="K49" s="38"/>
      <c r="L49" s="41">
        <v>37</v>
      </c>
      <c r="M49" s="42">
        <v>20</v>
      </c>
      <c r="N49" s="42">
        <v>2</v>
      </c>
      <c r="O49" s="43">
        <f>+L49/R49</f>
        <v>0.6271186440677966</v>
      </c>
      <c r="P49" s="43">
        <f>+M49/R49</f>
        <v>0.33898305084745761</v>
      </c>
      <c r="Q49" s="43">
        <f>+N49/R49</f>
        <v>3.3898305084745763E-2</v>
      </c>
      <c r="R49" s="44">
        <f>+L49+M49+N49</f>
        <v>59</v>
      </c>
      <c r="S49" s="33"/>
      <c r="T49" s="33"/>
      <c r="U49" s="33"/>
      <c r="V49" s="33"/>
      <c r="W49" s="33"/>
      <c r="X49" s="33"/>
      <c r="Y49" s="33"/>
      <c r="Z49" s="33"/>
    </row>
    <row r="50" spans="1:26" ht="12.75" customHeight="1" x14ac:dyDescent="0.2">
      <c r="A50" s="3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 x14ac:dyDescent="0.2">
      <c r="A51" s="33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 x14ac:dyDescent="0.2">
      <c r="A52" s="3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 x14ac:dyDescent="0.2">
      <c r="A53" s="33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 x14ac:dyDescent="0.2">
      <c r="A54" s="33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 x14ac:dyDescent="0.2">
      <c r="A55" s="3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 x14ac:dyDescent="0.2">
      <c r="A56" s="3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 x14ac:dyDescent="0.2">
      <c r="A57" s="3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 x14ac:dyDescent="0.2">
      <c r="A58" s="3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 x14ac:dyDescent="0.2">
      <c r="A59" s="3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 x14ac:dyDescent="0.2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 x14ac:dyDescent="0.2">
      <c r="A61" s="3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 x14ac:dyDescent="0.2">
      <c r="A62" s="3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 x14ac:dyDescent="0.2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 x14ac:dyDescent="0.2">
      <c r="A64" s="3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 x14ac:dyDescent="0.2">
      <c r="A65" s="3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 x14ac:dyDescent="0.2">
      <c r="A66" s="33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 x14ac:dyDescent="0.2">
      <c r="A67" s="3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 x14ac:dyDescent="0.2">
      <c r="A68" s="33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 x14ac:dyDescent="0.2">
      <c r="A69" s="33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 x14ac:dyDescent="0.2">
      <c r="A70" s="33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 x14ac:dyDescent="0.2">
      <c r="A71" s="33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 x14ac:dyDescent="0.2">
      <c r="A72" s="33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 thickBot="1" x14ac:dyDescent="0.25">
      <c r="A73" s="33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thickBot="1" x14ac:dyDescent="0.25">
      <c r="A74" s="33"/>
      <c r="B74" s="76" t="s">
        <v>33</v>
      </c>
      <c r="C74" s="77"/>
      <c r="D74" s="77"/>
      <c r="E74" s="77"/>
      <c r="F74" s="77"/>
      <c r="G74" s="77"/>
      <c r="H74" s="78"/>
      <c r="I74" s="38"/>
      <c r="J74" s="38"/>
      <c r="K74" s="38"/>
      <c r="L74" s="79" t="s">
        <v>34</v>
      </c>
      <c r="M74" s="80"/>
      <c r="N74" s="80"/>
      <c r="O74" s="80"/>
      <c r="P74" s="80"/>
      <c r="Q74" s="80"/>
      <c r="R74" s="80"/>
      <c r="S74" s="80"/>
      <c r="T74" s="80"/>
      <c r="U74" s="80"/>
      <c r="V74" s="81"/>
      <c r="W74" s="33"/>
      <c r="X74" s="33"/>
      <c r="Y74" s="33"/>
      <c r="Z74" s="33"/>
    </row>
    <row r="75" spans="1:26" ht="25.5" customHeight="1" thickBot="1" x14ac:dyDescent="0.25">
      <c r="A75" s="33"/>
      <c r="B75" s="39" t="s">
        <v>15</v>
      </c>
      <c r="C75" s="40" t="s">
        <v>16</v>
      </c>
      <c r="D75" s="40" t="s">
        <v>17</v>
      </c>
      <c r="E75" s="40" t="s">
        <v>18</v>
      </c>
      <c r="F75" s="40" t="s">
        <v>19</v>
      </c>
      <c r="G75" s="40" t="s">
        <v>17</v>
      </c>
      <c r="H75" s="40" t="s">
        <v>20</v>
      </c>
      <c r="I75" s="38"/>
      <c r="J75" s="38"/>
      <c r="K75" s="38"/>
      <c r="L75" s="60" t="s">
        <v>35</v>
      </c>
      <c r="M75" s="60" t="s">
        <v>36</v>
      </c>
      <c r="N75" s="60" t="s">
        <v>37</v>
      </c>
      <c r="O75" s="60" t="s">
        <v>38</v>
      </c>
      <c r="P75" s="61" t="s">
        <v>17</v>
      </c>
      <c r="Q75" s="60" t="s">
        <v>39</v>
      </c>
      <c r="R75" s="60" t="s">
        <v>40</v>
      </c>
      <c r="S75" s="60" t="s">
        <v>41</v>
      </c>
      <c r="T75" s="60" t="s">
        <v>42</v>
      </c>
      <c r="U75" s="61" t="s">
        <v>17</v>
      </c>
      <c r="V75" s="60" t="s">
        <v>20</v>
      </c>
      <c r="W75" s="33"/>
      <c r="X75" s="33"/>
      <c r="Y75" s="33"/>
      <c r="Z75" s="33"/>
    </row>
    <row r="76" spans="1:26" ht="23.25" customHeight="1" thickBot="1" x14ac:dyDescent="0.25">
      <c r="A76" s="33"/>
      <c r="B76" s="52">
        <v>55</v>
      </c>
      <c r="C76" s="44">
        <v>2</v>
      </c>
      <c r="D76" s="53">
        <v>2</v>
      </c>
      <c r="E76" s="43">
        <f>B76/H76</f>
        <v>0.93220338983050843</v>
      </c>
      <c r="F76" s="43">
        <f>C76/H76</f>
        <v>3.3898305084745763E-2</v>
      </c>
      <c r="G76" s="43">
        <f>+D76/H76</f>
        <v>3.3898305084745763E-2</v>
      </c>
      <c r="H76" s="44">
        <f>+B76+C76+D76</f>
        <v>59</v>
      </c>
      <c r="I76" s="38"/>
      <c r="J76" s="38"/>
      <c r="K76" s="38"/>
      <c r="L76" s="62">
        <v>38</v>
      </c>
      <c r="M76" s="62">
        <v>17</v>
      </c>
      <c r="N76" s="62">
        <v>4</v>
      </c>
      <c r="O76" s="62">
        <v>0</v>
      </c>
      <c r="P76" s="62">
        <v>0</v>
      </c>
      <c r="Q76" s="63">
        <f>L76/V76</f>
        <v>0.64406779661016944</v>
      </c>
      <c r="R76" s="57">
        <f>+M76/V76</f>
        <v>0.28813559322033899</v>
      </c>
      <c r="S76" s="57">
        <f>+N76/V76</f>
        <v>6.7796610169491525E-2</v>
      </c>
      <c r="T76" s="57">
        <f>+O76/V76</f>
        <v>0</v>
      </c>
      <c r="U76" s="57">
        <f>+P76/V76</f>
        <v>0</v>
      </c>
      <c r="V76" s="58">
        <f>+L76+M76+N76+O76</f>
        <v>59</v>
      </c>
      <c r="W76" s="33"/>
      <c r="X76" s="33"/>
      <c r="Y76" s="33"/>
      <c r="Z76" s="33"/>
    </row>
    <row r="77" spans="1:26" ht="12.75" customHeight="1" x14ac:dyDescent="0.2">
      <c r="A77" s="33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 x14ac:dyDescent="0.2">
      <c r="A78" s="33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 x14ac:dyDescent="0.2">
      <c r="A79" s="33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 x14ac:dyDescent="0.2">
      <c r="A80" s="33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 x14ac:dyDescent="0.2">
      <c r="A81" s="33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 x14ac:dyDescent="0.2">
      <c r="A82" s="33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 x14ac:dyDescent="0.2">
      <c r="A83" s="33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 x14ac:dyDescent="0.2">
      <c r="A84" s="33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 x14ac:dyDescent="0.2">
      <c r="A85" s="33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 x14ac:dyDescent="0.2">
      <c r="A86" s="33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 x14ac:dyDescent="0.2">
      <c r="A87" s="33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 x14ac:dyDescent="0.2">
      <c r="A88" s="33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 x14ac:dyDescent="0.2">
      <c r="A89" s="33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">
      <c r="A90" s="33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 x14ac:dyDescent="0.2">
      <c r="A91" s="33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 x14ac:dyDescent="0.2">
      <c r="A92" s="33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 x14ac:dyDescent="0.2">
      <c r="A93" s="33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 x14ac:dyDescent="0.2">
      <c r="A94" s="33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 x14ac:dyDescent="0.2">
      <c r="A95" s="33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 x14ac:dyDescent="0.2">
      <c r="A96" s="33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 thickBot="1" x14ac:dyDescent="0.25">
      <c r="A97" s="33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thickBot="1" x14ac:dyDescent="0.25">
      <c r="A98" s="33"/>
      <c r="B98" s="76" t="s">
        <v>43</v>
      </c>
      <c r="C98" s="77"/>
      <c r="D98" s="77"/>
      <c r="E98" s="77"/>
      <c r="F98" s="77"/>
      <c r="G98" s="77"/>
      <c r="H98" s="78"/>
      <c r="I98" s="38"/>
      <c r="J98" s="38"/>
      <c r="K98" s="38"/>
      <c r="L98" s="33"/>
      <c r="M98" s="76" t="s">
        <v>44</v>
      </c>
      <c r="N98" s="77"/>
      <c r="O98" s="77"/>
      <c r="P98" s="77"/>
      <c r="Q98" s="77"/>
      <c r="R98" s="77"/>
      <c r="S98" s="78"/>
      <c r="T98" s="33"/>
      <c r="U98" s="33"/>
      <c r="V98" s="33"/>
      <c r="W98" s="33"/>
      <c r="X98" s="33"/>
      <c r="Y98" s="33"/>
      <c r="Z98" s="33"/>
    </row>
    <row r="99" spans="1:26" ht="12.75" customHeight="1" thickBot="1" x14ac:dyDescent="0.25">
      <c r="A99" s="33"/>
      <c r="B99" s="39" t="s">
        <v>15</v>
      </c>
      <c r="C99" s="40" t="s">
        <v>16</v>
      </c>
      <c r="D99" s="40" t="s">
        <v>17</v>
      </c>
      <c r="E99" s="40" t="s">
        <v>18</v>
      </c>
      <c r="F99" s="40" t="s">
        <v>19</v>
      </c>
      <c r="G99" s="40" t="s">
        <v>17</v>
      </c>
      <c r="H99" s="40" t="s">
        <v>20</v>
      </c>
      <c r="I99" s="38"/>
      <c r="J99" s="38"/>
      <c r="K99" s="38"/>
      <c r="L99" s="33"/>
      <c r="M99" s="39" t="s">
        <v>15</v>
      </c>
      <c r="N99" s="40" t="s">
        <v>16</v>
      </c>
      <c r="O99" s="40" t="s">
        <v>17</v>
      </c>
      <c r="P99" s="40" t="s">
        <v>18</v>
      </c>
      <c r="Q99" s="40" t="s">
        <v>19</v>
      </c>
      <c r="R99" s="40" t="s">
        <v>17</v>
      </c>
      <c r="S99" s="40" t="s">
        <v>20</v>
      </c>
      <c r="T99" s="33"/>
      <c r="U99" s="33"/>
      <c r="V99" s="33"/>
      <c r="W99" s="33"/>
      <c r="X99" s="33"/>
      <c r="Y99" s="33"/>
      <c r="Z99" s="33"/>
    </row>
    <row r="100" spans="1:26" ht="17.25" customHeight="1" thickBot="1" x14ac:dyDescent="0.25">
      <c r="A100" s="33"/>
      <c r="B100" s="52">
        <v>59</v>
      </c>
      <c r="C100" s="44">
        <v>0</v>
      </c>
      <c r="D100" s="44">
        <v>0</v>
      </c>
      <c r="E100" s="43">
        <f>+B100/H100</f>
        <v>1</v>
      </c>
      <c r="F100" s="43">
        <f>+C100/H100</f>
        <v>0</v>
      </c>
      <c r="G100" s="43">
        <f>+D100/H100</f>
        <v>0</v>
      </c>
      <c r="H100" s="44">
        <f>+B100+C100+D100</f>
        <v>59</v>
      </c>
      <c r="I100" s="38"/>
      <c r="J100" s="38"/>
      <c r="K100" s="38"/>
      <c r="L100" s="33"/>
      <c r="M100" s="54">
        <v>58</v>
      </c>
      <c r="N100" s="53">
        <v>1</v>
      </c>
      <c r="O100" s="53">
        <v>0</v>
      </c>
      <c r="P100" s="43">
        <f>+M100/S100</f>
        <v>0.98305084745762716</v>
      </c>
      <c r="Q100" s="43">
        <f>+N100/S100</f>
        <v>1.6949152542372881E-2</v>
      </c>
      <c r="R100" s="43">
        <f>+O100/S100</f>
        <v>0</v>
      </c>
      <c r="S100" s="44">
        <f>+M100+N100+O100</f>
        <v>59</v>
      </c>
      <c r="T100" s="33"/>
      <c r="U100" s="33"/>
      <c r="V100" s="33"/>
      <c r="W100" s="33"/>
      <c r="X100" s="33"/>
      <c r="Y100" s="33"/>
      <c r="Z100" s="33"/>
    </row>
    <row r="101" spans="1:26" ht="12.75" customHeight="1" x14ac:dyDescent="0.2">
      <c r="A101" s="33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 x14ac:dyDescent="0.2">
      <c r="A102" s="33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 x14ac:dyDescent="0.2">
      <c r="A103" s="33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 x14ac:dyDescent="0.2">
      <c r="A104" s="33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 x14ac:dyDescent="0.2">
      <c r="A105" s="33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 x14ac:dyDescent="0.2">
      <c r="A106" s="33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 x14ac:dyDescent="0.2">
      <c r="A107" s="33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 x14ac:dyDescent="0.2">
      <c r="A108" s="33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 x14ac:dyDescent="0.2">
      <c r="A109" s="33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 x14ac:dyDescent="0.2">
      <c r="A110" s="33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 x14ac:dyDescent="0.2">
      <c r="A111" s="33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 x14ac:dyDescent="0.2">
      <c r="A112" s="33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 x14ac:dyDescent="0.2">
      <c r="A113" s="33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 x14ac:dyDescent="0.2">
      <c r="A114" s="33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 x14ac:dyDescent="0.2">
      <c r="A115" s="33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 x14ac:dyDescent="0.2">
      <c r="A116" s="33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 x14ac:dyDescent="0.2">
      <c r="A117" s="33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 x14ac:dyDescent="0.2">
      <c r="A118" s="33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 x14ac:dyDescent="0.2">
      <c r="A119" s="33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 x14ac:dyDescent="0.2">
      <c r="A120" s="33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 x14ac:dyDescent="0.2">
      <c r="A121" s="33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 thickBot="1" x14ac:dyDescent="0.25">
      <c r="A122" s="33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thickBot="1" x14ac:dyDescent="0.25">
      <c r="A123" s="33"/>
      <c r="B123" s="38"/>
      <c r="C123" s="76" t="s">
        <v>45</v>
      </c>
      <c r="D123" s="77"/>
      <c r="E123" s="77"/>
      <c r="F123" s="77"/>
      <c r="G123" s="77"/>
      <c r="H123" s="77"/>
      <c r="I123" s="78"/>
      <c r="J123" s="38"/>
      <c r="K123" s="38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27" customHeight="1" thickBot="1" x14ac:dyDescent="0.25">
      <c r="A124" s="33"/>
      <c r="B124" s="38"/>
      <c r="C124" s="39" t="s">
        <v>15</v>
      </c>
      <c r="D124" s="40" t="s">
        <v>16</v>
      </c>
      <c r="E124" s="40" t="s">
        <v>17</v>
      </c>
      <c r="F124" s="40" t="s">
        <v>18</v>
      </c>
      <c r="G124" s="40" t="s">
        <v>19</v>
      </c>
      <c r="H124" s="40" t="s">
        <v>17</v>
      </c>
      <c r="I124" s="40" t="s">
        <v>20</v>
      </c>
      <c r="J124" s="38"/>
      <c r="K124" s="38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24.75" customHeight="1" thickBot="1" x14ac:dyDescent="0.25">
      <c r="A125" s="33"/>
      <c r="B125" s="38"/>
      <c r="C125" s="52">
        <v>58</v>
      </c>
      <c r="D125" s="44">
        <v>1</v>
      </c>
      <c r="E125" s="53">
        <v>0</v>
      </c>
      <c r="F125" s="43">
        <f>+C125/I125</f>
        <v>0.98305084745762716</v>
      </c>
      <c r="G125" s="43">
        <f>+D125/I125</f>
        <v>1.6949152542372881E-2</v>
      </c>
      <c r="H125" s="43">
        <f>+E125/I125</f>
        <v>0</v>
      </c>
      <c r="I125" s="44">
        <f>+C125+D125+E125</f>
        <v>59</v>
      </c>
      <c r="J125" s="38"/>
      <c r="K125" s="38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 x14ac:dyDescent="0.2">
      <c r="A126" s="33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 x14ac:dyDescent="0.2">
      <c r="A127" s="33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 x14ac:dyDescent="0.2">
      <c r="A128" s="33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 x14ac:dyDescent="0.2">
      <c r="A129" s="33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 x14ac:dyDescent="0.2">
      <c r="A130" s="33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 x14ac:dyDescent="0.2">
      <c r="A131" s="33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 x14ac:dyDescent="0.2">
      <c r="A132" s="33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 x14ac:dyDescent="0.2">
      <c r="A133" s="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 x14ac:dyDescent="0.2">
      <c r="A134" s="33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 x14ac:dyDescent="0.2">
      <c r="A135" s="33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 x14ac:dyDescent="0.2">
      <c r="A136" s="33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 x14ac:dyDescent="0.2">
      <c r="A137" s="33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 x14ac:dyDescent="0.2">
      <c r="A138" s="33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 x14ac:dyDescent="0.2">
      <c r="A139" s="33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 x14ac:dyDescent="0.2">
      <c r="A140" s="33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 x14ac:dyDescent="0.2">
      <c r="A141" s="33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 x14ac:dyDescent="0.2">
      <c r="A142" s="33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 x14ac:dyDescent="0.2">
      <c r="A143" s="3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 x14ac:dyDescent="0.2">
      <c r="A144" s="33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 x14ac:dyDescent="0.2">
      <c r="A145" s="33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 x14ac:dyDescent="0.2">
      <c r="A146" s="33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 x14ac:dyDescent="0.2">
      <c r="A147" s="33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 x14ac:dyDescent="0.2">
      <c r="A148" s="33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 x14ac:dyDescent="0.2">
      <c r="A149" s="33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 x14ac:dyDescent="0.2">
      <c r="A150" s="33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 x14ac:dyDescent="0.2">
      <c r="A151" s="33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 x14ac:dyDescent="0.2">
      <c r="A152" s="33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 x14ac:dyDescent="0.2">
      <c r="A153" s="3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 x14ac:dyDescent="0.2">
      <c r="A154" s="33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 x14ac:dyDescent="0.2">
      <c r="A155" s="33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 x14ac:dyDescent="0.2">
      <c r="A156" s="33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 x14ac:dyDescent="0.2">
      <c r="A157" s="33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 x14ac:dyDescent="0.2">
      <c r="A158" s="33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 x14ac:dyDescent="0.2">
      <c r="A159" s="33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 x14ac:dyDescent="0.2">
      <c r="A160" s="33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 x14ac:dyDescent="0.2">
      <c r="A161" s="33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 x14ac:dyDescent="0.2">
      <c r="A162" s="33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 x14ac:dyDescent="0.2">
      <c r="A163" s="3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 x14ac:dyDescent="0.2">
      <c r="A164" s="33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 x14ac:dyDescent="0.2">
      <c r="A165" s="33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 x14ac:dyDescent="0.2">
      <c r="A166" s="33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 x14ac:dyDescent="0.2">
      <c r="A167" s="33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 x14ac:dyDescent="0.2">
      <c r="A168" s="33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 x14ac:dyDescent="0.2">
      <c r="A169" s="33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 x14ac:dyDescent="0.2">
      <c r="A170" s="33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 x14ac:dyDescent="0.2">
      <c r="A171" s="33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 x14ac:dyDescent="0.2">
      <c r="A172" s="33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 x14ac:dyDescent="0.2">
      <c r="A173" s="3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 x14ac:dyDescent="0.2">
      <c r="A174" s="33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 x14ac:dyDescent="0.2">
      <c r="A175" s="33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 x14ac:dyDescent="0.2">
      <c r="A176" s="33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 x14ac:dyDescent="0.2">
      <c r="A177" s="33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 x14ac:dyDescent="0.2">
      <c r="A178" s="33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 x14ac:dyDescent="0.2">
      <c r="A179" s="33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 x14ac:dyDescent="0.2">
      <c r="A180" s="33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 x14ac:dyDescent="0.2">
      <c r="A181" s="33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 x14ac:dyDescent="0.2">
      <c r="A182" s="33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 x14ac:dyDescent="0.2">
      <c r="A183" s="3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 x14ac:dyDescent="0.2">
      <c r="A184" s="33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 x14ac:dyDescent="0.2">
      <c r="A185" s="33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 x14ac:dyDescent="0.2">
      <c r="A186" s="33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 x14ac:dyDescent="0.2">
      <c r="A187" s="33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 x14ac:dyDescent="0.2">
      <c r="A188" s="33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 x14ac:dyDescent="0.2">
      <c r="A189" s="33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 x14ac:dyDescent="0.2">
      <c r="A190" s="33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 x14ac:dyDescent="0.2">
      <c r="A191" s="33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 x14ac:dyDescent="0.2">
      <c r="A192" s="33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 x14ac:dyDescent="0.2">
      <c r="A193" s="3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 x14ac:dyDescent="0.2">
      <c r="A194" s="33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 x14ac:dyDescent="0.2">
      <c r="A195" s="33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 x14ac:dyDescent="0.2">
      <c r="A196" s="33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 x14ac:dyDescent="0.2">
      <c r="A197" s="33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 x14ac:dyDescent="0.2">
      <c r="A198" s="33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 x14ac:dyDescent="0.2">
      <c r="A199" s="33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 x14ac:dyDescent="0.2">
      <c r="A200" s="33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 x14ac:dyDescent="0.2">
      <c r="A201" s="33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 x14ac:dyDescent="0.2">
      <c r="A202" s="33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 x14ac:dyDescent="0.2">
      <c r="A203" s="3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 x14ac:dyDescent="0.2">
      <c r="A204" s="33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 x14ac:dyDescent="0.2">
      <c r="A205" s="33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 x14ac:dyDescent="0.2">
      <c r="A206" s="33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 x14ac:dyDescent="0.2">
      <c r="A207" s="33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 x14ac:dyDescent="0.2">
      <c r="A208" s="33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 x14ac:dyDescent="0.2">
      <c r="A209" s="33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 x14ac:dyDescent="0.2">
      <c r="A210" s="33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 x14ac:dyDescent="0.2">
      <c r="A211" s="33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 x14ac:dyDescent="0.2">
      <c r="A212" s="33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 x14ac:dyDescent="0.2">
      <c r="A213" s="3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 x14ac:dyDescent="0.2">
      <c r="A214" s="33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 x14ac:dyDescent="0.2">
      <c r="A215" s="33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 x14ac:dyDescent="0.2">
      <c r="A216" s="33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 x14ac:dyDescent="0.2">
      <c r="A217" s="33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 x14ac:dyDescent="0.2">
      <c r="A218" s="33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 x14ac:dyDescent="0.2">
      <c r="A219" s="33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 x14ac:dyDescent="0.2">
      <c r="A220" s="33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 x14ac:dyDescent="0.2">
      <c r="A221" s="33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 x14ac:dyDescent="0.2">
      <c r="A222" s="33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 x14ac:dyDescent="0.2">
      <c r="A223" s="3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 x14ac:dyDescent="0.2">
      <c r="A224" s="33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 x14ac:dyDescent="0.2">
      <c r="A225" s="33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 x14ac:dyDescent="0.2">
      <c r="A226" s="33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 x14ac:dyDescent="0.2">
      <c r="A227" s="33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 x14ac:dyDescent="0.2">
      <c r="A228" s="33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 x14ac:dyDescent="0.2">
      <c r="A229" s="33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 x14ac:dyDescent="0.2">
      <c r="A230" s="33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 x14ac:dyDescent="0.2">
      <c r="A231" s="33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 x14ac:dyDescent="0.2">
      <c r="A232" s="33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 x14ac:dyDescent="0.2">
      <c r="A233" s="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 x14ac:dyDescent="0.2">
      <c r="A234" s="33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 x14ac:dyDescent="0.2">
      <c r="A235" s="33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 x14ac:dyDescent="0.2">
      <c r="A236" s="33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 x14ac:dyDescent="0.2">
      <c r="A237" s="33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 x14ac:dyDescent="0.2">
      <c r="A238" s="33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 x14ac:dyDescent="0.2">
      <c r="A239" s="33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 x14ac:dyDescent="0.2">
      <c r="A240" s="33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 x14ac:dyDescent="0.2">
      <c r="A241" s="33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 x14ac:dyDescent="0.2">
      <c r="A242" s="33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 x14ac:dyDescent="0.2">
      <c r="A243" s="3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 x14ac:dyDescent="0.2">
      <c r="A244" s="33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 x14ac:dyDescent="0.2">
      <c r="A245" s="33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">
      <c r="A246" s="33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">
      <c r="A247" s="33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">
      <c r="A248" s="33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">
      <c r="A249" s="33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">
      <c r="A250" s="33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">
      <c r="A251" s="33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">
      <c r="A252" s="33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">
      <c r="A253" s="3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">
      <c r="A254" s="33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">
      <c r="A255" s="33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">
      <c r="A256" s="33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 x14ac:dyDescent="0.2">
      <c r="A257" s="33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 x14ac:dyDescent="0.2">
      <c r="A258" s="33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 x14ac:dyDescent="0.2">
      <c r="A259" s="33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 x14ac:dyDescent="0.2">
      <c r="A260" s="33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 x14ac:dyDescent="0.2">
      <c r="A261" s="33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 x14ac:dyDescent="0.2">
      <c r="A262" s="33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 x14ac:dyDescent="0.2">
      <c r="A263" s="3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 x14ac:dyDescent="0.2">
      <c r="A264" s="33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 x14ac:dyDescent="0.2">
      <c r="A265" s="33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 x14ac:dyDescent="0.2">
      <c r="A266" s="33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 x14ac:dyDescent="0.2">
      <c r="A267" s="33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 x14ac:dyDescent="0.2">
      <c r="A268" s="33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 x14ac:dyDescent="0.2">
      <c r="A269" s="33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 x14ac:dyDescent="0.2">
      <c r="A270" s="33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 x14ac:dyDescent="0.2">
      <c r="A271" s="33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 x14ac:dyDescent="0.2">
      <c r="A272" s="33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 x14ac:dyDescent="0.2">
      <c r="A273" s="3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 x14ac:dyDescent="0.2">
      <c r="A274" s="33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 x14ac:dyDescent="0.2">
      <c r="A275" s="33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 x14ac:dyDescent="0.2">
      <c r="A276" s="33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 x14ac:dyDescent="0.2">
      <c r="A277" s="33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 x14ac:dyDescent="0.2">
      <c r="A278" s="33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 x14ac:dyDescent="0.2">
      <c r="A279" s="33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 x14ac:dyDescent="0.2">
      <c r="A280" s="33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 x14ac:dyDescent="0.2">
      <c r="A281" s="33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 x14ac:dyDescent="0.2">
      <c r="A282" s="33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 x14ac:dyDescent="0.2">
      <c r="A283" s="3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 x14ac:dyDescent="0.2">
      <c r="A284" s="33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 x14ac:dyDescent="0.2">
      <c r="A285" s="33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 x14ac:dyDescent="0.2">
      <c r="A286" s="33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 x14ac:dyDescent="0.2">
      <c r="A287" s="33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 x14ac:dyDescent="0.2">
      <c r="A288" s="33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 x14ac:dyDescent="0.2">
      <c r="A289" s="33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 x14ac:dyDescent="0.2">
      <c r="A290" s="33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 x14ac:dyDescent="0.2">
      <c r="A291" s="33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 x14ac:dyDescent="0.2">
      <c r="A292" s="33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 x14ac:dyDescent="0.2">
      <c r="A293" s="3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 x14ac:dyDescent="0.2">
      <c r="A294" s="33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 x14ac:dyDescent="0.2">
      <c r="A295" s="33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 x14ac:dyDescent="0.2">
      <c r="A296" s="33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 x14ac:dyDescent="0.2">
      <c r="A297" s="33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 x14ac:dyDescent="0.2">
      <c r="A298" s="33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 x14ac:dyDescent="0.2">
      <c r="A299" s="33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 x14ac:dyDescent="0.2">
      <c r="A300" s="33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 x14ac:dyDescent="0.2">
      <c r="A301" s="33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 x14ac:dyDescent="0.2">
      <c r="A302" s="33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 x14ac:dyDescent="0.2">
      <c r="A303" s="3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 x14ac:dyDescent="0.2">
      <c r="A304" s="33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 x14ac:dyDescent="0.2">
      <c r="A305" s="33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 x14ac:dyDescent="0.2">
      <c r="A306" s="33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 x14ac:dyDescent="0.2">
      <c r="A307" s="33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 x14ac:dyDescent="0.2">
      <c r="A308" s="33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 x14ac:dyDescent="0.2">
      <c r="A309" s="33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 x14ac:dyDescent="0.2">
      <c r="A310" s="33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 x14ac:dyDescent="0.2">
      <c r="A311" s="33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 x14ac:dyDescent="0.2">
      <c r="A312" s="33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 x14ac:dyDescent="0.2">
      <c r="A313" s="3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12.75" customHeight="1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spans="1:26" ht="12.75" customHeight="1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  <row r="1003" spans="1:26" ht="12.75" customHeight="1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</row>
    <row r="1004" spans="1:26" ht="12.75" customHeight="1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</row>
    <row r="1005" spans="1:26" ht="12.75" customHeight="1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</row>
    <row r="1006" spans="1:26" ht="12.75" customHeight="1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</row>
    <row r="1007" spans="1:26" ht="12.75" customHeight="1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</row>
    <row r="1008" spans="1:26" ht="12.75" customHeight="1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</row>
    <row r="1009" spans="1:26" ht="12.75" customHeight="1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</row>
    <row r="1010" spans="1:26" ht="12.75" customHeight="1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</row>
    <row r="1011" spans="1:26" ht="12.75" customHeight="1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</row>
    <row r="1012" spans="1:26" ht="12.75" customHeight="1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</row>
    <row r="1013" spans="1:26" ht="12.75" customHeight="1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</row>
    <row r="1014" spans="1:26" ht="12.75" customHeight="1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</row>
    <row r="1015" spans="1:26" ht="12.75" customHeight="1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</row>
    <row r="1016" spans="1:26" ht="12.75" customHeight="1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</row>
    <row r="1017" spans="1:26" ht="12.75" customHeight="1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</row>
    <row r="1018" spans="1:26" ht="12.75" customHeight="1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</row>
    <row r="1019" spans="1:26" ht="12.75" customHeight="1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</row>
    <row r="1020" spans="1:26" ht="12.75" customHeight="1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</row>
    <row r="1021" spans="1:26" ht="12.75" customHeight="1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</row>
    <row r="1022" spans="1:26" ht="12.75" customHeight="1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</row>
    <row r="1023" spans="1:26" ht="12.75" customHeight="1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</row>
    <row r="1024" spans="1:26" ht="12.75" customHeight="1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</row>
    <row r="1025" spans="1:26" ht="12.75" customHeight="1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</row>
  </sheetData>
  <mergeCells count="13">
    <mergeCell ref="B3:K3"/>
    <mergeCell ref="B4:K4"/>
    <mergeCell ref="B7:H7"/>
    <mergeCell ref="K7:Q7"/>
    <mergeCell ref="B26:H26"/>
    <mergeCell ref="K26:U26"/>
    <mergeCell ref="C123:I123"/>
    <mergeCell ref="B47:H47"/>
    <mergeCell ref="L47:R47"/>
    <mergeCell ref="B74:H74"/>
    <mergeCell ref="L74:V74"/>
    <mergeCell ref="B98:H98"/>
    <mergeCell ref="M98:S9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6"/>
  <sheetViews>
    <sheetView topLeftCell="M1" workbookViewId="0">
      <selection activeCell="N20" sqref="N20"/>
    </sheetView>
  </sheetViews>
  <sheetFormatPr baseColWidth="10" defaultRowHeight="15" x14ac:dyDescent="0.25"/>
  <cols>
    <col min="21" max="21" width="32.140625" customWidth="1"/>
  </cols>
  <sheetData>
    <row r="2" spans="2:27" x14ac:dyDescent="0.25">
      <c r="B2" t="s">
        <v>66</v>
      </c>
      <c r="C2">
        <v>49</v>
      </c>
      <c r="D2">
        <v>6</v>
      </c>
      <c r="E2">
        <v>0</v>
      </c>
      <c r="F2">
        <v>0</v>
      </c>
      <c r="G2">
        <v>0</v>
      </c>
      <c r="H2">
        <v>0</v>
      </c>
      <c r="J2">
        <v>55</v>
      </c>
      <c r="K2">
        <v>55</v>
      </c>
      <c r="L2">
        <v>0</v>
      </c>
      <c r="N2" t="s">
        <v>67</v>
      </c>
      <c r="O2" t="s">
        <v>68</v>
      </c>
      <c r="P2" t="s">
        <v>36</v>
      </c>
      <c r="Q2" t="s">
        <v>37</v>
      </c>
      <c r="R2" t="s">
        <v>69</v>
      </c>
      <c r="S2" t="s">
        <v>70</v>
      </c>
      <c r="U2" t="s">
        <v>71</v>
      </c>
      <c r="V2" s="1">
        <v>0.89090909090909087</v>
      </c>
      <c r="W2" s="1">
        <v>0.10909090909090909</v>
      </c>
      <c r="X2" s="1">
        <v>0</v>
      </c>
      <c r="Y2" s="1">
        <v>0</v>
      </c>
      <c r="Z2" s="1">
        <v>0</v>
      </c>
      <c r="AA2">
        <v>0</v>
      </c>
    </row>
    <row r="3" spans="2:27" x14ac:dyDescent="0.25">
      <c r="B3" t="s">
        <v>72</v>
      </c>
      <c r="C3">
        <v>25</v>
      </c>
      <c r="D3">
        <v>30</v>
      </c>
      <c r="E3">
        <v>0</v>
      </c>
      <c r="F3">
        <v>0</v>
      </c>
      <c r="G3">
        <v>0</v>
      </c>
      <c r="H3">
        <v>0</v>
      </c>
      <c r="J3">
        <v>55</v>
      </c>
      <c r="K3">
        <v>55</v>
      </c>
      <c r="L3">
        <v>0</v>
      </c>
      <c r="N3" t="s">
        <v>67</v>
      </c>
      <c r="O3" t="s">
        <v>68</v>
      </c>
      <c r="P3" t="s">
        <v>36</v>
      </c>
      <c r="Q3" t="s">
        <v>37</v>
      </c>
      <c r="R3" t="s">
        <v>69</v>
      </c>
      <c r="S3" t="s">
        <v>70</v>
      </c>
      <c r="U3" t="s">
        <v>73</v>
      </c>
      <c r="V3" s="1">
        <v>0.45454545454545453</v>
      </c>
      <c r="W3" s="1">
        <v>0.54545454545454541</v>
      </c>
      <c r="X3" s="1">
        <v>0</v>
      </c>
      <c r="Y3" s="1">
        <v>0</v>
      </c>
      <c r="Z3" s="1">
        <v>0</v>
      </c>
      <c r="AA3">
        <v>0</v>
      </c>
    </row>
    <row r="4" spans="2:27" x14ac:dyDescent="0.25">
      <c r="B4" t="s">
        <v>74</v>
      </c>
      <c r="C4">
        <v>55</v>
      </c>
      <c r="D4">
        <v>2</v>
      </c>
      <c r="E4">
        <v>1</v>
      </c>
      <c r="F4">
        <v>1</v>
      </c>
      <c r="G4">
        <v>0</v>
      </c>
      <c r="H4">
        <v>0</v>
      </c>
      <c r="J4">
        <v>59</v>
      </c>
      <c r="K4">
        <v>59</v>
      </c>
      <c r="L4">
        <v>0</v>
      </c>
      <c r="N4" t="s">
        <v>67</v>
      </c>
      <c r="O4" t="s">
        <v>68</v>
      </c>
      <c r="P4" t="s">
        <v>36</v>
      </c>
      <c r="Q4" t="s">
        <v>37</v>
      </c>
      <c r="R4" t="s">
        <v>69</v>
      </c>
      <c r="S4" t="s">
        <v>70</v>
      </c>
      <c r="U4" t="s">
        <v>75</v>
      </c>
      <c r="V4" s="1">
        <v>0.93220338983050843</v>
      </c>
      <c r="W4" s="1">
        <v>3.3898305084745763E-2</v>
      </c>
      <c r="X4" s="1">
        <v>1.6949152542372881E-2</v>
      </c>
      <c r="Y4" s="1">
        <v>1.6949152542372881E-2</v>
      </c>
      <c r="Z4" s="1">
        <v>0</v>
      </c>
      <c r="AA4">
        <v>0</v>
      </c>
    </row>
    <row r="5" spans="2:27" x14ac:dyDescent="0.25">
      <c r="B5" t="s">
        <v>32</v>
      </c>
      <c r="C5">
        <v>52</v>
      </c>
      <c r="D5">
        <v>3</v>
      </c>
      <c r="E5">
        <v>0</v>
      </c>
      <c r="F5">
        <v>0</v>
      </c>
      <c r="G5">
        <v>0</v>
      </c>
      <c r="H5">
        <v>0</v>
      </c>
      <c r="J5">
        <v>55</v>
      </c>
      <c r="K5">
        <v>55</v>
      </c>
      <c r="L5">
        <v>0</v>
      </c>
      <c r="N5" t="s">
        <v>67</v>
      </c>
      <c r="O5" t="s">
        <v>68</v>
      </c>
      <c r="P5" t="s">
        <v>36</v>
      </c>
      <c r="Q5" t="s">
        <v>37</v>
      </c>
      <c r="R5" t="s">
        <v>69</v>
      </c>
      <c r="S5" t="s">
        <v>70</v>
      </c>
      <c r="U5" t="s">
        <v>76</v>
      </c>
      <c r="V5" s="1">
        <v>0.94545454545454544</v>
      </c>
      <c r="W5" s="1">
        <v>5.4545454545454543E-2</v>
      </c>
      <c r="X5" s="1">
        <v>0</v>
      </c>
      <c r="Y5" s="1">
        <v>0</v>
      </c>
      <c r="Z5" s="1">
        <v>0</v>
      </c>
      <c r="AA5">
        <v>0</v>
      </c>
    </row>
    <row r="6" spans="2:27" x14ac:dyDescent="0.25">
      <c r="B6" t="s">
        <v>77</v>
      </c>
      <c r="C6">
        <v>37</v>
      </c>
      <c r="D6">
        <v>20</v>
      </c>
      <c r="E6">
        <v>0</v>
      </c>
      <c r="F6">
        <v>0</v>
      </c>
      <c r="G6">
        <v>0</v>
      </c>
      <c r="H6">
        <v>0</v>
      </c>
      <c r="J6">
        <v>57</v>
      </c>
      <c r="K6">
        <v>57</v>
      </c>
      <c r="L6">
        <v>0</v>
      </c>
      <c r="N6" t="s">
        <v>67</v>
      </c>
      <c r="O6" t="s">
        <v>68</v>
      </c>
      <c r="P6" t="s">
        <v>36</v>
      </c>
      <c r="Q6" t="s">
        <v>37</v>
      </c>
      <c r="R6" t="s">
        <v>69</v>
      </c>
      <c r="S6" t="s">
        <v>70</v>
      </c>
      <c r="U6" t="s">
        <v>78</v>
      </c>
      <c r="V6" s="1">
        <v>0.64912280701754388</v>
      </c>
      <c r="W6" s="1">
        <v>0.35087719298245612</v>
      </c>
      <c r="X6" s="1">
        <v>0</v>
      </c>
      <c r="Y6" s="1">
        <v>0</v>
      </c>
      <c r="Z6" s="1">
        <v>0</v>
      </c>
      <c r="AA6">
        <v>0</v>
      </c>
    </row>
    <row r="7" spans="2:27" x14ac:dyDescent="0.25">
      <c r="B7" t="s">
        <v>79</v>
      </c>
      <c r="C7">
        <v>55</v>
      </c>
      <c r="D7">
        <v>2</v>
      </c>
      <c r="E7">
        <v>0</v>
      </c>
      <c r="F7">
        <v>0</v>
      </c>
      <c r="G7">
        <v>0</v>
      </c>
      <c r="H7">
        <v>0</v>
      </c>
      <c r="J7">
        <v>57</v>
      </c>
      <c r="K7">
        <v>57</v>
      </c>
      <c r="L7">
        <v>0</v>
      </c>
      <c r="N7" t="s">
        <v>67</v>
      </c>
      <c r="O7" t="s">
        <v>68</v>
      </c>
      <c r="P7" t="s">
        <v>36</v>
      </c>
      <c r="Q7" t="s">
        <v>37</v>
      </c>
      <c r="R7" t="s">
        <v>69</v>
      </c>
      <c r="S7" t="s">
        <v>70</v>
      </c>
      <c r="U7" t="s">
        <v>80</v>
      </c>
      <c r="V7" s="1">
        <v>0.96491228070175439</v>
      </c>
      <c r="W7" s="1">
        <v>3.5087719298245612E-2</v>
      </c>
      <c r="X7" s="1">
        <v>0</v>
      </c>
      <c r="Y7" s="1">
        <v>0</v>
      </c>
      <c r="Z7" s="1">
        <v>0</v>
      </c>
      <c r="AA7">
        <v>0</v>
      </c>
    </row>
    <row r="8" spans="2:27" x14ac:dyDescent="0.25">
      <c r="B8" t="s">
        <v>81</v>
      </c>
      <c r="C8">
        <v>2</v>
      </c>
      <c r="D8">
        <v>36</v>
      </c>
      <c r="E8">
        <v>17</v>
      </c>
      <c r="F8">
        <v>4</v>
      </c>
      <c r="G8">
        <v>0</v>
      </c>
      <c r="H8">
        <v>0</v>
      </c>
      <c r="J8">
        <v>59</v>
      </c>
      <c r="K8">
        <v>59</v>
      </c>
      <c r="L8">
        <v>0</v>
      </c>
      <c r="N8" t="s">
        <v>67</v>
      </c>
      <c r="O8" t="s">
        <v>68</v>
      </c>
      <c r="P8" t="s">
        <v>36</v>
      </c>
      <c r="Q8" t="s">
        <v>37</v>
      </c>
      <c r="R8" t="s">
        <v>69</v>
      </c>
      <c r="S8" t="s">
        <v>70</v>
      </c>
      <c r="U8" t="s">
        <v>82</v>
      </c>
      <c r="V8" s="1">
        <v>3.3898305084745763E-2</v>
      </c>
      <c r="W8" s="1">
        <v>0.61016949152542377</v>
      </c>
      <c r="X8" s="1">
        <v>0.28813559322033899</v>
      </c>
      <c r="Y8" s="1">
        <v>6.7796610169491525E-2</v>
      </c>
      <c r="Z8" s="1">
        <v>0</v>
      </c>
      <c r="AA8">
        <v>0</v>
      </c>
    </row>
    <row r="9" spans="2:27" x14ac:dyDescent="0.25">
      <c r="B9" t="s">
        <v>83</v>
      </c>
      <c r="C9">
        <v>59</v>
      </c>
      <c r="D9">
        <v>0</v>
      </c>
      <c r="E9">
        <v>0</v>
      </c>
      <c r="F9">
        <v>0</v>
      </c>
      <c r="G9">
        <v>0</v>
      </c>
      <c r="H9">
        <v>0</v>
      </c>
      <c r="J9">
        <v>59</v>
      </c>
      <c r="K9">
        <v>59</v>
      </c>
      <c r="L9">
        <v>0</v>
      </c>
      <c r="N9" t="s">
        <v>67</v>
      </c>
      <c r="O9" t="s">
        <v>68</v>
      </c>
      <c r="P9" t="s">
        <v>36</v>
      </c>
      <c r="Q9" t="s">
        <v>37</v>
      </c>
      <c r="R9" t="s">
        <v>69</v>
      </c>
      <c r="S9" t="s">
        <v>70</v>
      </c>
      <c r="U9" t="s">
        <v>84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>
        <v>0</v>
      </c>
    </row>
    <row r="10" spans="2:27" x14ac:dyDescent="0.25">
      <c r="B10" t="s">
        <v>44</v>
      </c>
      <c r="C10">
        <v>58</v>
      </c>
      <c r="D10">
        <v>1</v>
      </c>
      <c r="E10">
        <v>0</v>
      </c>
      <c r="F10">
        <v>0</v>
      </c>
      <c r="G10">
        <v>0</v>
      </c>
      <c r="H10">
        <v>0</v>
      </c>
      <c r="J10">
        <v>59</v>
      </c>
      <c r="K10">
        <v>59</v>
      </c>
      <c r="L10">
        <v>0</v>
      </c>
      <c r="N10" t="s">
        <v>67</v>
      </c>
      <c r="O10" t="s">
        <v>68</v>
      </c>
      <c r="P10" t="s">
        <v>36</v>
      </c>
      <c r="Q10" t="s">
        <v>37</v>
      </c>
      <c r="R10" t="s">
        <v>69</v>
      </c>
      <c r="S10" t="s">
        <v>70</v>
      </c>
      <c r="U10" t="s">
        <v>85</v>
      </c>
      <c r="V10" s="1">
        <v>0.98305084745762716</v>
      </c>
      <c r="W10" s="1">
        <v>1.6949152542372881E-2</v>
      </c>
      <c r="X10" s="1">
        <v>0</v>
      </c>
      <c r="Y10" s="1">
        <v>0</v>
      </c>
      <c r="Z10" s="1">
        <v>0</v>
      </c>
      <c r="AA10">
        <v>0</v>
      </c>
    </row>
    <row r="11" spans="2:27" x14ac:dyDescent="0.25">
      <c r="B11" t="s">
        <v>86</v>
      </c>
      <c r="C11">
        <v>58</v>
      </c>
      <c r="D11">
        <v>1</v>
      </c>
      <c r="E11">
        <v>0</v>
      </c>
      <c r="F11">
        <v>0</v>
      </c>
      <c r="G11">
        <v>0</v>
      </c>
      <c r="H11">
        <v>0</v>
      </c>
      <c r="J11">
        <v>59</v>
      </c>
      <c r="K11">
        <v>59</v>
      </c>
      <c r="L11">
        <v>0</v>
      </c>
      <c r="N11" t="s">
        <v>67</v>
      </c>
      <c r="O11" t="s">
        <v>68</v>
      </c>
      <c r="P11" t="s">
        <v>36</v>
      </c>
      <c r="Q11" t="s">
        <v>37</v>
      </c>
      <c r="R11" t="s">
        <v>69</v>
      </c>
      <c r="S11" t="s">
        <v>70</v>
      </c>
      <c r="U11" t="s">
        <v>87</v>
      </c>
      <c r="V11" s="1">
        <v>0.98305084745762716</v>
      </c>
      <c r="W11" s="1">
        <v>1.6949152542372881E-2</v>
      </c>
      <c r="X11" s="1">
        <v>0</v>
      </c>
      <c r="Y11" s="1">
        <v>0</v>
      </c>
      <c r="Z11" s="1">
        <v>0</v>
      </c>
      <c r="AA11">
        <v>0</v>
      </c>
    </row>
    <row r="12" spans="2:27" x14ac:dyDescent="0.25">
      <c r="B12" t="s">
        <v>109</v>
      </c>
      <c r="C12">
        <v>4</v>
      </c>
      <c r="D12">
        <v>54</v>
      </c>
      <c r="J12">
        <v>58</v>
      </c>
      <c r="K12">
        <v>58</v>
      </c>
      <c r="L12">
        <v>0</v>
      </c>
      <c r="N12" t="s">
        <v>88</v>
      </c>
      <c r="O12" t="s">
        <v>89</v>
      </c>
      <c r="U12" t="s">
        <v>90</v>
      </c>
      <c r="V12" s="1">
        <v>6.8965517241379309E-2</v>
      </c>
      <c r="W12" s="1">
        <v>0.93103448275862066</v>
      </c>
      <c r="X12" s="1"/>
      <c r="Y12" s="1"/>
      <c r="Z12" s="1"/>
    </row>
    <row r="13" spans="2:27" x14ac:dyDescent="0.25">
      <c r="B13" t="s">
        <v>93</v>
      </c>
      <c r="C13">
        <v>0</v>
      </c>
      <c r="D13">
        <v>0</v>
      </c>
      <c r="J13">
        <v>0</v>
      </c>
      <c r="K13">
        <v>0</v>
      </c>
      <c r="L13">
        <v>0</v>
      </c>
      <c r="N13" t="s">
        <v>91</v>
      </c>
      <c r="O13" t="s">
        <v>92</v>
      </c>
      <c r="U13" t="s">
        <v>93</v>
      </c>
      <c r="V13" s="1" t="e">
        <v>#DIV/0!</v>
      </c>
      <c r="W13" s="1" t="e">
        <v>#DIV/0!</v>
      </c>
      <c r="X13" s="1"/>
      <c r="Y13" s="1"/>
      <c r="Z13" s="1"/>
    </row>
    <row r="14" spans="2:27" x14ac:dyDescent="0.25">
      <c r="B14" t="s">
        <v>99</v>
      </c>
      <c r="C14">
        <v>0</v>
      </c>
      <c r="D14">
        <v>0</v>
      </c>
      <c r="E14">
        <v>0</v>
      </c>
      <c r="F14">
        <v>0</v>
      </c>
      <c r="G14">
        <v>0</v>
      </c>
      <c r="J14">
        <v>0</v>
      </c>
      <c r="K14">
        <v>0</v>
      </c>
      <c r="L14">
        <v>0</v>
      </c>
      <c r="N14" t="s">
        <v>94</v>
      </c>
      <c r="O14" t="s">
        <v>95</v>
      </c>
      <c r="P14" t="s">
        <v>96</v>
      </c>
      <c r="Q14" t="s">
        <v>97</v>
      </c>
      <c r="R14" t="s">
        <v>98</v>
      </c>
      <c r="U14" t="s">
        <v>99</v>
      </c>
      <c r="V14" s="1" t="e">
        <v>#DIV/0!</v>
      </c>
      <c r="W14" s="1" t="e">
        <v>#DIV/0!</v>
      </c>
      <c r="X14" s="1" t="e">
        <v>#DIV/0!</v>
      </c>
      <c r="Y14" s="1" t="e">
        <v>#DIV/0!</v>
      </c>
      <c r="Z14" s="1" t="e">
        <v>#DIV/0!</v>
      </c>
    </row>
    <row r="15" spans="2:27" x14ac:dyDescent="0.25">
      <c r="B15" t="s">
        <v>104</v>
      </c>
      <c r="C15">
        <v>0</v>
      </c>
      <c r="D15">
        <v>0</v>
      </c>
      <c r="E15">
        <v>0</v>
      </c>
      <c r="F15">
        <v>0</v>
      </c>
      <c r="J15">
        <v>0</v>
      </c>
      <c r="K15">
        <v>0</v>
      </c>
      <c r="L15">
        <v>0</v>
      </c>
      <c r="N15" t="s">
        <v>100</v>
      </c>
      <c r="O15" t="s">
        <v>101</v>
      </c>
      <c r="P15" t="s">
        <v>102</v>
      </c>
      <c r="Q15" t="s">
        <v>103</v>
      </c>
      <c r="U15" t="s">
        <v>104</v>
      </c>
      <c r="V15" t="e">
        <v>#DIV/0!</v>
      </c>
      <c r="W15" t="e">
        <v>#DIV/0!</v>
      </c>
      <c r="X15" t="e">
        <v>#DIV/0!</v>
      </c>
      <c r="Y15" t="e">
        <v>#DIV/0!</v>
      </c>
    </row>
    <row r="16" spans="2:27" x14ac:dyDescent="0.25">
      <c r="B16" t="s">
        <v>108</v>
      </c>
      <c r="C16">
        <v>0</v>
      </c>
      <c r="D16">
        <v>0</v>
      </c>
      <c r="E16">
        <v>0</v>
      </c>
      <c r="J16">
        <v>0</v>
      </c>
      <c r="K16">
        <v>0</v>
      </c>
      <c r="L16">
        <v>0</v>
      </c>
      <c r="N16" t="s">
        <v>105</v>
      </c>
      <c r="O16" t="s">
        <v>106</v>
      </c>
      <c r="P16" t="s">
        <v>107</v>
      </c>
      <c r="U16" t="s">
        <v>108</v>
      </c>
      <c r="V16" t="e">
        <v>#DIV/0!</v>
      </c>
      <c r="W16" t="e">
        <v>#DIV/0!</v>
      </c>
      <c r="X16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U18" sqref="U18"/>
    </sheetView>
  </sheetViews>
  <sheetFormatPr baseColWidth="10" defaultRowHeight="15" x14ac:dyDescent="0.25"/>
  <cols>
    <col min="1" max="1" width="6.5703125" customWidth="1"/>
    <col min="2" max="2" width="27.7109375" customWidth="1"/>
    <col min="3" max="3" width="12.5703125" customWidth="1"/>
    <col min="4" max="4" width="13.85546875" customWidth="1"/>
    <col min="5" max="5" width="17.7109375" customWidth="1"/>
    <col min="6" max="6" width="15.7109375" customWidth="1"/>
    <col min="8" max="19" width="0" hidden="1" customWidth="1"/>
  </cols>
  <sheetData>
    <row r="1" spans="1:16" ht="24.75" customHeight="1" x14ac:dyDescent="0.3">
      <c r="A1" s="7"/>
      <c r="B1" t="s">
        <v>114</v>
      </c>
    </row>
    <row r="2" spans="1:16" ht="20.25" customHeight="1" x14ac:dyDescent="0.25">
      <c r="A2" s="2"/>
      <c r="B2" s="126" t="s">
        <v>0</v>
      </c>
      <c r="C2" s="126"/>
      <c r="D2" s="126"/>
      <c r="E2" s="59" t="s">
        <v>1</v>
      </c>
      <c r="F2" s="59" t="s">
        <v>2</v>
      </c>
      <c r="I2" s="127" t="s">
        <v>46</v>
      </c>
      <c r="J2" s="128"/>
      <c r="K2" s="128"/>
      <c r="L2" s="128"/>
      <c r="M2" s="128"/>
      <c r="N2" s="128"/>
      <c r="O2" s="128"/>
      <c r="P2" s="129"/>
    </row>
    <row r="3" spans="1:16" x14ac:dyDescent="0.25">
      <c r="B3" t="s">
        <v>3</v>
      </c>
      <c r="E3" s="2">
        <v>5</v>
      </c>
      <c r="F3" s="64">
        <f>E3/22</f>
        <v>0.22727272727272727</v>
      </c>
      <c r="I3" s="8" t="s">
        <v>47</v>
      </c>
      <c r="J3" s="130" t="s">
        <v>48</v>
      </c>
      <c r="K3" s="131"/>
      <c r="L3" s="131"/>
      <c r="M3" s="131"/>
      <c r="N3" s="131"/>
      <c r="O3" s="131"/>
      <c r="P3" s="132"/>
    </row>
    <row r="4" spans="1:16" ht="15" customHeight="1" x14ac:dyDescent="0.25">
      <c r="B4" t="s">
        <v>4</v>
      </c>
      <c r="E4" s="2">
        <v>3</v>
      </c>
      <c r="F4" s="64">
        <f>E4/22</f>
        <v>0.13636363636363635</v>
      </c>
      <c r="I4" s="8" t="s">
        <v>49</v>
      </c>
      <c r="J4" s="133" t="s">
        <v>50</v>
      </c>
      <c r="K4" s="134"/>
      <c r="L4" s="134"/>
      <c r="M4" s="134"/>
      <c r="N4" s="134"/>
      <c r="O4" s="134"/>
      <c r="P4" s="135"/>
    </row>
    <row r="5" spans="1:16" ht="15" customHeight="1" x14ac:dyDescent="0.25">
      <c r="B5" s="72"/>
      <c r="C5" s="72"/>
      <c r="D5" s="72" t="s">
        <v>13</v>
      </c>
      <c r="E5" s="73">
        <f>SUM(E3:E4)</f>
        <v>8</v>
      </c>
      <c r="F5" s="74">
        <v>1</v>
      </c>
      <c r="I5" s="9" t="s">
        <v>51</v>
      </c>
      <c r="J5" s="136">
        <v>22</v>
      </c>
      <c r="K5" s="131"/>
      <c r="L5" s="131"/>
      <c r="M5" s="131"/>
      <c r="N5" s="131"/>
      <c r="O5" s="131"/>
      <c r="P5" s="132"/>
    </row>
    <row r="6" spans="1:16" ht="34.5" customHeight="1" x14ac:dyDescent="0.25">
      <c r="B6" s="141" t="s">
        <v>6</v>
      </c>
      <c r="C6" s="141"/>
      <c r="D6" s="141"/>
      <c r="E6" s="59"/>
      <c r="F6" s="4"/>
      <c r="I6" s="107" t="s">
        <v>52</v>
      </c>
      <c r="J6" s="108"/>
      <c r="K6" s="108"/>
      <c r="L6" s="108"/>
      <c r="M6" s="108"/>
      <c r="N6" s="109"/>
      <c r="O6" s="10" t="s">
        <v>1</v>
      </c>
      <c r="P6" s="10" t="s">
        <v>2</v>
      </c>
    </row>
    <row r="7" spans="1:16" ht="15" customHeight="1" x14ac:dyDescent="0.25">
      <c r="B7" s="69" t="s">
        <v>7</v>
      </c>
      <c r="E7" s="2">
        <v>3</v>
      </c>
      <c r="F7" s="64">
        <f>E7/E11</f>
        <v>0.375</v>
      </c>
      <c r="I7" s="120" t="s">
        <v>64</v>
      </c>
      <c r="J7" s="123" t="s">
        <v>3</v>
      </c>
      <c r="K7" s="124"/>
      <c r="L7" s="124"/>
      <c r="M7" s="124"/>
      <c r="N7" s="125"/>
      <c r="O7" s="11">
        <v>16</v>
      </c>
      <c r="P7" s="12">
        <f>+O7/O10</f>
        <v>0.72727272727272729</v>
      </c>
    </row>
    <row r="8" spans="1:16" x14ac:dyDescent="0.25">
      <c r="B8" s="69" t="s">
        <v>115</v>
      </c>
      <c r="E8" s="2">
        <v>3</v>
      </c>
      <c r="F8" s="64">
        <f>E8/E11</f>
        <v>0.375</v>
      </c>
      <c r="I8" s="121"/>
      <c r="J8" s="123" t="s">
        <v>4</v>
      </c>
      <c r="K8" s="124"/>
      <c r="L8" s="124"/>
      <c r="M8" s="124"/>
      <c r="N8" s="125"/>
      <c r="O8" s="13">
        <v>5</v>
      </c>
      <c r="P8" s="14">
        <f>+O8/O10</f>
        <v>0.22727272727272727</v>
      </c>
    </row>
    <row r="9" spans="1:16" x14ac:dyDescent="0.25">
      <c r="B9" s="69" t="s">
        <v>116</v>
      </c>
      <c r="E9" s="2">
        <v>1</v>
      </c>
      <c r="F9" s="64">
        <f>E9/E11</f>
        <v>0.125</v>
      </c>
      <c r="I9" s="122"/>
      <c r="J9" s="123" t="s">
        <v>5</v>
      </c>
      <c r="K9" s="124"/>
      <c r="L9" s="124"/>
      <c r="M9" s="124"/>
      <c r="N9" s="125"/>
      <c r="O9" s="11">
        <v>1</v>
      </c>
      <c r="P9" s="15">
        <f>+O9/O10</f>
        <v>4.5454545454545456E-2</v>
      </c>
    </row>
    <row r="10" spans="1:16" x14ac:dyDescent="0.25">
      <c r="B10" s="69" t="s">
        <v>117</v>
      </c>
      <c r="E10" s="2">
        <v>1</v>
      </c>
      <c r="F10" s="64">
        <f>E10/E11</f>
        <v>0.125</v>
      </c>
      <c r="I10" s="107" t="s">
        <v>6</v>
      </c>
      <c r="J10" s="108"/>
      <c r="K10" s="108"/>
      <c r="L10" s="108"/>
      <c r="M10" s="108"/>
      <c r="N10" s="109"/>
      <c r="O10" s="16">
        <f>SUM(O7:O9)</f>
        <v>22</v>
      </c>
      <c r="P10" s="17">
        <f>SUM(P7:P9)</f>
        <v>1</v>
      </c>
    </row>
    <row r="11" spans="1:16" ht="15" customHeight="1" x14ac:dyDescent="0.25">
      <c r="B11" s="72"/>
      <c r="C11" s="72"/>
      <c r="D11" s="72" t="s">
        <v>13</v>
      </c>
      <c r="E11" s="73">
        <f>SUM(E7:E10)</f>
        <v>8</v>
      </c>
      <c r="F11" s="74">
        <f>SUM(F7:F10)</f>
        <v>1</v>
      </c>
      <c r="I11" s="110" t="s">
        <v>65</v>
      </c>
      <c r="J11" s="112" t="s">
        <v>7</v>
      </c>
      <c r="K11" s="113"/>
      <c r="L11" s="113"/>
      <c r="M11" s="113"/>
      <c r="N11" s="114"/>
      <c r="O11" s="18">
        <v>7</v>
      </c>
      <c r="P11" s="19">
        <f>+O11/O15</f>
        <v>0.31818181818181818</v>
      </c>
    </row>
    <row r="12" spans="1:16" ht="15" customHeight="1" x14ac:dyDescent="0.25">
      <c r="B12" s="126" t="s">
        <v>55</v>
      </c>
      <c r="C12" s="126"/>
      <c r="D12" s="126"/>
      <c r="E12" s="59"/>
      <c r="F12" s="4"/>
      <c r="I12" s="111"/>
      <c r="J12" s="115" t="s">
        <v>8</v>
      </c>
      <c r="K12" s="116"/>
      <c r="L12" s="116"/>
      <c r="M12" s="116"/>
      <c r="N12" s="116"/>
      <c r="O12" s="20">
        <v>2</v>
      </c>
      <c r="P12" s="19">
        <f>+O12/O15</f>
        <v>9.0909090909090912E-2</v>
      </c>
    </row>
    <row r="13" spans="1:16" ht="17.25" customHeight="1" x14ac:dyDescent="0.25">
      <c r="B13" s="70" t="s">
        <v>118</v>
      </c>
      <c r="C13" s="65"/>
      <c r="D13" s="65"/>
      <c r="E13" s="2">
        <v>3</v>
      </c>
      <c r="F13" s="64">
        <f>E13/E17</f>
        <v>0.375</v>
      </c>
      <c r="I13" s="111"/>
      <c r="J13" s="104" t="s">
        <v>53</v>
      </c>
      <c r="K13" s="105"/>
      <c r="L13" s="105"/>
      <c r="M13" s="105"/>
      <c r="N13" s="106"/>
      <c r="O13" s="20">
        <v>11</v>
      </c>
      <c r="P13" s="19">
        <f>+O13/O15</f>
        <v>0.5</v>
      </c>
    </row>
    <row r="14" spans="1:16" ht="17.25" customHeight="1" x14ac:dyDescent="0.25">
      <c r="B14" s="70" t="s">
        <v>119</v>
      </c>
      <c r="C14" s="65"/>
      <c r="D14" s="65"/>
      <c r="E14" s="2">
        <v>1</v>
      </c>
      <c r="F14" s="64">
        <f>E14/E17</f>
        <v>0.125</v>
      </c>
      <c r="I14" s="111"/>
      <c r="J14" s="117" t="s">
        <v>54</v>
      </c>
      <c r="K14" s="118"/>
      <c r="L14" s="118"/>
      <c r="M14" s="118"/>
      <c r="N14" s="119"/>
      <c r="O14" s="20">
        <v>2</v>
      </c>
      <c r="P14" s="19">
        <f>+O14/O15</f>
        <v>9.0909090909090912E-2</v>
      </c>
    </row>
    <row r="15" spans="1:16" ht="17.25" customHeight="1" x14ac:dyDescent="0.25">
      <c r="B15" s="71" t="s">
        <v>120</v>
      </c>
      <c r="C15" s="66"/>
      <c r="D15" s="66"/>
      <c r="E15" s="2">
        <v>1</v>
      </c>
      <c r="F15" s="64">
        <f>E15/E17</f>
        <v>0.125</v>
      </c>
      <c r="I15" s="98" t="s">
        <v>9</v>
      </c>
      <c r="J15" s="98"/>
      <c r="K15" s="98"/>
      <c r="L15" s="98"/>
      <c r="M15" s="98"/>
      <c r="N15" s="98"/>
      <c r="O15" s="21">
        <f>SUM(O11:O14)</f>
        <v>22</v>
      </c>
      <c r="P15" s="22">
        <f>SUM(P11:P14)</f>
        <v>1</v>
      </c>
    </row>
    <row r="16" spans="1:16" ht="17.25" customHeight="1" x14ac:dyDescent="0.25">
      <c r="B16" s="69" t="s">
        <v>121</v>
      </c>
      <c r="C16" s="65"/>
      <c r="D16" s="65"/>
      <c r="E16" s="2">
        <v>3</v>
      </c>
      <c r="F16" s="64">
        <f>E16/E17</f>
        <v>0.375</v>
      </c>
      <c r="I16" s="99" t="s">
        <v>55</v>
      </c>
      <c r="J16" s="100"/>
      <c r="K16" s="100"/>
      <c r="L16" s="100"/>
      <c r="M16" s="100"/>
      <c r="N16" s="100"/>
      <c r="O16" s="100"/>
      <c r="P16" s="101"/>
    </row>
    <row r="17" spans="2:16" ht="21" customHeight="1" x14ac:dyDescent="0.25">
      <c r="B17" s="3"/>
      <c r="C17" s="3"/>
      <c r="D17" s="3" t="s">
        <v>13</v>
      </c>
      <c r="E17" s="68">
        <f>SUM(E13:E16)</f>
        <v>8</v>
      </c>
      <c r="F17" s="4">
        <v>1</v>
      </c>
      <c r="I17" s="102"/>
      <c r="J17" s="104" t="s">
        <v>56</v>
      </c>
      <c r="K17" s="105"/>
      <c r="L17" s="105"/>
      <c r="M17" s="105"/>
      <c r="N17" s="106"/>
      <c r="O17" s="23">
        <v>2</v>
      </c>
      <c r="P17" s="14">
        <f>+O17/O21</f>
        <v>0.11764705882352941</v>
      </c>
    </row>
    <row r="18" spans="2:16" ht="46.5" customHeight="1" x14ac:dyDescent="0.25">
      <c r="B18" s="6" t="s">
        <v>10</v>
      </c>
      <c r="C18" s="139" t="s">
        <v>113</v>
      </c>
      <c r="D18" s="140"/>
      <c r="E18" s="137" t="s">
        <v>12</v>
      </c>
      <c r="F18" s="138"/>
      <c r="I18" s="102"/>
      <c r="J18" s="104" t="s">
        <v>57</v>
      </c>
      <c r="K18" s="105"/>
      <c r="L18" s="105"/>
      <c r="M18" s="105"/>
      <c r="N18" s="106"/>
      <c r="O18" s="24">
        <v>2</v>
      </c>
      <c r="P18" s="25">
        <f>+O18/O21</f>
        <v>0.11764705882352941</v>
      </c>
    </row>
    <row r="19" spans="2:16" ht="18.75" customHeight="1" x14ac:dyDescent="0.25">
      <c r="B19" s="75">
        <v>8</v>
      </c>
      <c r="C19" s="75">
        <v>7</v>
      </c>
      <c r="D19" s="67">
        <f>C19/B19</f>
        <v>0.875</v>
      </c>
      <c r="E19" s="75">
        <v>1</v>
      </c>
      <c r="F19" s="67">
        <f>E19/B19</f>
        <v>0.125</v>
      </c>
      <c r="I19" s="102"/>
      <c r="J19" s="104" t="s">
        <v>58</v>
      </c>
      <c r="K19" s="105"/>
      <c r="L19" s="105"/>
      <c r="M19" s="105"/>
      <c r="N19" s="106"/>
      <c r="O19" s="24">
        <v>11</v>
      </c>
      <c r="P19" s="14">
        <f>+O19/O21</f>
        <v>0.6470588235294118</v>
      </c>
    </row>
    <row r="20" spans="2:16" x14ac:dyDescent="0.25">
      <c r="I20" s="103"/>
      <c r="J20" s="104" t="s">
        <v>59</v>
      </c>
      <c r="K20" s="105"/>
      <c r="L20" s="105"/>
      <c r="M20" s="105"/>
      <c r="N20" s="106"/>
      <c r="O20" s="24">
        <v>2</v>
      </c>
      <c r="P20" s="25">
        <f>+O20/O21</f>
        <v>0.11764705882352941</v>
      </c>
    </row>
    <row r="21" spans="2:16" x14ac:dyDescent="0.25">
      <c r="I21" s="93" t="s">
        <v>60</v>
      </c>
      <c r="J21" s="94"/>
      <c r="K21" s="94"/>
      <c r="L21" s="94"/>
      <c r="M21" s="94"/>
      <c r="N21" s="95"/>
      <c r="O21" s="26">
        <f>SUM(O17:O20)</f>
        <v>17</v>
      </c>
      <c r="P21" s="27">
        <f>SUM(P17:P20)</f>
        <v>1</v>
      </c>
    </row>
    <row r="22" spans="2:16" ht="90" x14ac:dyDescent="0.25">
      <c r="I22" s="28" t="s">
        <v>61</v>
      </c>
      <c r="J22" s="29" t="s">
        <v>10</v>
      </c>
      <c r="K22" s="96" t="s">
        <v>11</v>
      </c>
      <c r="L22" s="97"/>
      <c r="M22" s="96" t="s">
        <v>62</v>
      </c>
      <c r="N22" s="97"/>
      <c r="O22" s="96" t="s">
        <v>12</v>
      </c>
      <c r="P22" s="97"/>
    </row>
    <row r="23" spans="2:16" ht="45" x14ac:dyDescent="0.25">
      <c r="I23" s="30" t="s">
        <v>63</v>
      </c>
      <c r="J23" s="31">
        <v>22</v>
      </c>
      <c r="K23" s="31">
        <v>19</v>
      </c>
      <c r="L23" s="32">
        <f>+K23/J23</f>
        <v>0.86363636363636365</v>
      </c>
      <c r="M23" s="31">
        <v>0</v>
      </c>
      <c r="N23" s="32">
        <f>M23/J23</f>
        <v>0</v>
      </c>
      <c r="O23" s="31">
        <v>3</v>
      </c>
      <c r="P23" s="32">
        <f>+O23/J23</f>
        <v>0.13636363636363635</v>
      </c>
    </row>
  </sheetData>
  <mergeCells count="31">
    <mergeCell ref="E18:F18"/>
    <mergeCell ref="C18:D18"/>
    <mergeCell ref="B6:D6"/>
    <mergeCell ref="B12:D12"/>
    <mergeCell ref="B2:D2"/>
    <mergeCell ref="I2:P2"/>
    <mergeCell ref="J3:P3"/>
    <mergeCell ref="J4:P4"/>
    <mergeCell ref="J5:P5"/>
    <mergeCell ref="I6:N6"/>
    <mergeCell ref="I7:I9"/>
    <mergeCell ref="J7:N7"/>
    <mergeCell ref="J8:N8"/>
    <mergeCell ref="J9:N9"/>
    <mergeCell ref="I10:N10"/>
    <mergeCell ref="I11:I14"/>
    <mergeCell ref="J11:N11"/>
    <mergeCell ref="J12:N12"/>
    <mergeCell ref="J13:N13"/>
    <mergeCell ref="J14:N14"/>
    <mergeCell ref="I21:N21"/>
    <mergeCell ref="K22:L22"/>
    <mergeCell ref="M22:N22"/>
    <mergeCell ref="O22:P22"/>
    <mergeCell ref="I15:N15"/>
    <mergeCell ref="I16:P16"/>
    <mergeCell ref="I17:I20"/>
    <mergeCell ref="J17:N17"/>
    <mergeCell ref="J18:N18"/>
    <mergeCell ref="J19:N19"/>
    <mergeCell ref="J20:N2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GRAFICAS 2022</vt:lpstr>
      <vt:lpstr>Data Buzones</vt:lpstr>
      <vt:lpstr>Quejas y reclamos-2022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Santana de la Cruz</dc:creator>
  <cp:lastModifiedBy>Laura Lorret Ogando Taveras</cp:lastModifiedBy>
  <dcterms:created xsi:type="dcterms:W3CDTF">2022-01-12T15:08:52Z</dcterms:created>
  <dcterms:modified xsi:type="dcterms:W3CDTF">2022-07-06T14:11:27Z</dcterms:modified>
</cp:coreProperties>
</file>