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firstSheet="2" activeTab="2"/>
  </bookViews>
  <sheets>
    <sheet name="GRAFICAS 2022" sheetId="6" state="hidden" r:id="rId1"/>
    <sheet name="Data Buzones" sheetId="5" state="hidden" r:id="rId2"/>
    <sheet name="Cumpl-Cron-4to Trim 2023" sheetId="8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8" l="1"/>
  <c r="B15" i="8"/>
  <c r="B11" i="8"/>
  <c r="B10" i="8"/>
  <c r="B6" i="8" l="1"/>
  <c r="B5" i="8"/>
  <c r="H125" i="6" l="1"/>
  <c r="G125" i="6"/>
  <c r="F125" i="6"/>
  <c r="I125" i="6"/>
  <c r="R100" i="6"/>
  <c r="Q100" i="6"/>
  <c r="P100" i="6"/>
  <c r="S100" i="6"/>
  <c r="T76" i="6"/>
  <c r="V76" i="6"/>
  <c r="Q76" i="6" s="1"/>
  <c r="G76" i="6"/>
  <c r="H76" i="6"/>
  <c r="R49" i="6"/>
  <c r="Q49" i="6" s="1"/>
  <c r="G49" i="6"/>
  <c r="F49" i="6"/>
  <c r="H49" i="6"/>
  <c r="E49" i="6" s="1"/>
  <c r="G28" i="6"/>
  <c r="H28" i="6"/>
  <c r="F28" i="6" s="1"/>
  <c r="E28" i="6"/>
  <c r="N9" i="6"/>
  <c r="Q9" i="6"/>
  <c r="P9" i="6" s="1"/>
  <c r="H9" i="6"/>
  <c r="F9" i="6" s="1"/>
  <c r="U76" i="6" l="1"/>
  <c r="R76" i="6"/>
  <c r="F76" i="6"/>
  <c r="E76" i="6"/>
  <c r="S76" i="6"/>
  <c r="P49" i="6"/>
  <c r="O49" i="6"/>
  <c r="E9" i="6"/>
  <c r="G9" i="6"/>
  <c r="O9" i="6"/>
  <c r="U28" i="6" l="1"/>
  <c r="H100" i="6"/>
  <c r="F100" i="6" l="1"/>
  <c r="G100" i="6"/>
  <c r="R28" i="6"/>
  <c r="T28" i="6"/>
  <c r="Q28" i="6"/>
  <c r="P28" i="6"/>
  <c r="S28" i="6"/>
  <c r="E100" i="6"/>
</calcChain>
</file>

<file path=xl/sharedStrings.xml><?xml version="1.0" encoding="utf-8"?>
<sst xmlns="http://schemas.openxmlformats.org/spreadsheetml/2006/main" count="235" uniqueCount="88">
  <si>
    <t>1.- ¿Es la primera vez que acude a esta farmacia?</t>
  </si>
  <si>
    <t>SI</t>
  </si>
  <si>
    <t>NO</t>
  </si>
  <si>
    <t>N/A</t>
  </si>
  <si>
    <t>SI %</t>
  </si>
  <si>
    <t>NO %</t>
  </si>
  <si>
    <t>TOTAL</t>
  </si>
  <si>
    <t>2.- ¿Encontró el medicamento que solicitó?</t>
  </si>
  <si>
    <t>3.- ¿Acudió a la FP con Receta Médica?</t>
  </si>
  <si>
    <t>4.- ¿Cuánto tiempo esperó por ser atendido?</t>
  </si>
  <si>
    <t>Menos de 15 Min</t>
  </si>
  <si>
    <t>Más de 15 Min.</t>
  </si>
  <si>
    <t>30 Min.</t>
  </si>
  <si>
    <t>Más de 30 Min.</t>
  </si>
  <si>
    <t>Menos de 15 Min %</t>
  </si>
  <si>
    <t>Más de 15 Min. %</t>
  </si>
  <si>
    <t>30 Min. %</t>
  </si>
  <si>
    <t>Más de 30 Min. %</t>
  </si>
  <si>
    <t>5.- ¿Recibió orientación sobre el uso correcto del medicamento que compró?</t>
  </si>
  <si>
    <t>7 ¿Le vendieron los medicamentos al precio que dice el listado?</t>
  </si>
  <si>
    <t>8.- ¿Cómo considera el trato recibido por el personal?</t>
  </si>
  <si>
    <t>Muy bueno</t>
  </si>
  <si>
    <t>Bueno</t>
  </si>
  <si>
    <t>Regular</t>
  </si>
  <si>
    <t>Deficiente</t>
  </si>
  <si>
    <t>Muy bueno %</t>
  </si>
  <si>
    <t>Bueno %</t>
  </si>
  <si>
    <t>Regular %</t>
  </si>
  <si>
    <t>Deficiente %</t>
  </si>
  <si>
    <t>9.- ¿Está conforme con el local de la Farmacia?</t>
  </si>
  <si>
    <t>10.- ¿Confía en la Calidad de nuestros medicamentos?</t>
  </si>
  <si>
    <t>11- ¿Recomendaría usted está Farmacia?</t>
  </si>
  <si>
    <t>2.- ¿Encontro el medicamento que solicitó?</t>
  </si>
  <si>
    <t>Excelente</t>
  </si>
  <si>
    <t>Muy Bueno</t>
  </si>
  <si>
    <t>Malo</t>
  </si>
  <si>
    <t>Muy Malo</t>
  </si>
  <si>
    <t>1.El trato  y la disposición recibido por el personal para atender y ayudar</t>
  </si>
  <si>
    <t>3.- ¿Acudio a la FP con Recet a Médica?</t>
  </si>
  <si>
    <t>2.Orientación y Explicaciones Farmacéutica brindada por el personal ante dudas e inquietudes</t>
  </si>
  <si>
    <t>4.- ¿Cuanto tiempo esperó por ser atendido?</t>
  </si>
  <si>
    <t xml:space="preserve">3.Horario del servicio de las Farmacias </t>
  </si>
  <si>
    <t>4.El Tiempo de Atención</t>
  </si>
  <si>
    <t>6.- ¿Vió usted el listado de precios de medicamentos en la FP?</t>
  </si>
  <si>
    <t>5.Abastecimiento de las Farmacias</t>
  </si>
  <si>
    <t>7.- ¿Le vendieron los medicos al precio que dice el listado?</t>
  </si>
  <si>
    <t>6.El cumplimiento de la demanda de su medicamento</t>
  </si>
  <si>
    <t>8.- ¿Como considera el trato recibido por el personal?</t>
  </si>
  <si>
    <t>7.Precios de Venta de los medicamentos</t>
  </si>
  <si>
    <t>9.- ¿Esta conforme con el local de la Farmacia?</t>
  </si>
  <si>
    <t xml:space="preserve">8.Calidad de los productos </t>
  </si>
  <si>
    <t>9.Higiene y Estado físico del local</t>
  </si>
  <si>
    <t>11- ¿Recomendaría usted esta Farmacia l?</t>
  </si>
  <si>
    <t>11.En sentido general ¿Cómo evalúa usted el servicio que se le brinda?</t>
  </si>
  <si>
    <t>Si</t>
  </si>
  <si>
    <t>No</t>
  </si>
  <si>
    <t xml:space="preserve">¿Recomiendaría usted a otra persona comprar en las Farmacias del Pueblo? </t>
  </si>
  <si>
    <t>Femenino</t>
  </si>
  <si>
    <t>Masculino</t>
  </si>
  <si>
    <t>Sexo</t>
  </si>
  <si>
    <t>16-25</t>
  </si>
  <si>
    <t>26-35</t>
  </si>
  <si>
    <t>36-45</t>
  </si>
  <si>
    <t>46-55</t>
  </si>
  <si>
    <t>55 o más</t>
  </si>
  <si>
    <t>Edad</t>
  </si>
  <si>
    <t>Norte</t>
  </si>
  <si>
    <t>Sur</t>
  </si>
  <si>
    <t>Este</t>
  </si>
  <si>
    <t>Santo Domingo</t>
  </si>
  <si>
    <t xml:space="preserve">Región </t>
  </si>
  <si>
    <t>Basico</t>
  </si>
  <si>
    <t>Medio</t>
  </si>
  <si>
    <t>Universitario</t>
  </si>
  <si>
    <t>Escolaridad</t>
  </si>
  <si>
    <t xml:space="preserve">1-Es la primera vez que acude a esta farmacia   </t>
  </si>
  <si>
    <t>DIRECCIÓN DE TRÁMITES Y SERVICIOS PARA LA SALUD</t>
  </si>
  <si>
    <t>6- ¿Vio usted el listado de precios de medicamentos en la FP?</t>
  </si>
  <si>
    <t>TABLA DE DATOS DE LOS BUZONES DE SUGERENCIAS DE LAS FARMACIAS DEL PUEBLO ENE-MAR 2022</t>
  </si>
  <si>
    <t>Hospitales Programados</t>
  </si>
  <si>
    <t>Hospitales Despachados</t>
  </si>
  <si>
    <t>Hospitales No Recibieron Despacho</t>
  </si>
  <si>
    <t>Porcentaje de Satisfacción (%)</t>
  </si>
  <si>
    <t>Porcentaje No Satisfecho (%)</t>
  </si>
  <si>
    <t>Octubre</t>
  </si>
  <si>
    <t>Noviembre</t>
  </si>
  <si>
    <t>Diciembre</t>
  </si>
  <si>
    <t>Cumplimiento cronograma despacho de hospitales trimestre 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</si>
</sst>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name val="Cambria"/>
      <family val="1"/>
    </font>
    <font>
      <b/>
      <sz val="12"/>
      <name val="Calibri Light"/>
      <family val="1"/>
      <scheme val="major"/>
    </font>
    <font>
      <sz val="10"/>
      <color rgb="FF000000"/>
      <name val="Calibri Light"/>
      <family val="1"/>
      <scheme val="major"/>
    </font>
    <font>
      <sz val="10"/>
      <name val="Calibri Light"/>
      <family val="1"/>
      <scheme val="major"/>
    </font>
    <font>
      <b/>
      <sz val="10"/>
      <name val="Calibri Light"/>
      <family val="1"/>
      <scheme val="major"/>
    </font>
    <font>
      <b/>
      <sz val="12"/>
      <color theme="1"/>
      <name val="Cambria"/>
      <family val="1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9"/>
      <color theme="1"/>
      <name val="Cambria"/>
      <family val="1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EDB6"/>
        <bgColor indexed="64"/>
      </patternFill>
    </fill>
    <fill>
      <patternFill patternType="solid">
        <fgColor rgb="FFE2FAB8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5">
    <xf numFmtId="0" fontId="0" fillId="0" borderId="0" xfId="0"/>
    <xf numFmtId="9" fontId="0" fillId="0" borderId="0" xfId="1" applyFont="1"/>
    <xf numFmtId="0" fontId="0" fillId="0" borderId="1" xfId="0" applyBorder="1"/>
    <xf numFmtId="0" fontId="3" fillId="0" borderId="0" xfId="2" applyFont="1"/>
    <xf numFmtId="0" fontId="2" fillId="0" borderId="0" xfId="2" applyFont="1" applyAlignment="1"/>
    <xf numFmtId="0" fontId="5" fillId="0" borderId="0" xfId="2" applyFont="1" applyAlignment="1">
      <alignment horizontal="center" wrapText="1"/>
    </xf>
    <xf numFmtId="0" fontId="6" fillId="0" borderId="0" xfId="2" applyFont="1" applyAlignment="1"/>
    <xf numFmtId="0" fontId="6" fillId="3" borderId="0" xfId="2" applyFont="1" applyFill="1" applyAlignment="1"/>
    <xf numFmtId="0" fontId="7" fillId="0" borderId="0" xfId="2" applyFont="1"/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0" fontId="12" fillId="6" borderId="6" xfId="0" applyNumberFormat="1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10" fontId="7" fillId="0" borderId="0" xfId="2" applyNumberFormat="1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0" fontId="12" fillId="6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9" fontId="12" fillId="6" borderId="1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0" fillId="0" borderId="0" xfId="0" applyFont="1" applyFill="1"/>
    <xf numFmtId="1" fontId="15" fillId="0" borderId="0" xfId="0" applyNumberFormat="1" applyFont="1" applyFill="1"/>
    <xf numFmtId="1" fontId="0" fillId="0" borderId="0" xfId="0" applyNumberFormat="1" applyFont="1" applyFill="1"/>
    <xf numFmtId="10" fontId="15" fillId="0" borderId="0" xfId="1" applyNumberFormat="1" applyFont="1" applyFill="1"/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wrapText="1"/>
    </xf>
    <xf numFmtId="0" fontId="2" fillId="2" borderId="0" xfId="2" applyFont="1" applyFill="1" applyAlignment="1"/>
    <xf numFmtId="0" fontId="5" fillId="2" borderId="0" xfId="2" applyFont="1" applyFill="1" applyAlignment="1">
      <alignment horizontal="center" wrapText="1"/>
    </xf>
    <xf numFmtId="0" fontId="6" fillId="2" borderId="0" xfId="2" applyFont="1" applyFill="1" applyAlignment="1"/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</cellXfs>
  <cellStyles count="8">
    <cellStyle name="Normal" xfId="0" builtinId="0"/>
    <cellStyle name="Normal 2" xfId="2"/>
    <cellStyle name="Normal 3" xfId="3"/>
    <cellStyle name="Normal 4" xfId="4"/>
    <cellStyle name="Normal 5" xfId="5"/>
    <cellStyle name="Porcentaje" xfId="1" builtinId="5"/>
    <cellStyle name="Porcentaje 2" xfId="6"/>
    <cellStyle name="Porcentaje 3" xfId="7"/>
  </cellStyles>
  <dxfs count="0"/>
  <tableStyles count="0" defaultTableStyle="TableStyleMedium2" defaultPivotStyle="PivotStyleLight16"/>
  <colors>
    <mruColors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2-¿Encontro el medicamento que solicitó?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9710857571374994E-2"/>
          <c:y val="0.33026037835235994"/>
          <c:w val="0.86411569982323633"/>
          <c:h val="0.6032527767939042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EDFECE"/>
              </a:solidFill>
              <a:ln>
                <a:solidFill>
                  <a:schemeClr val="accent6"/>
                </a:solidFill>
              </a:ln>
            </c:spPr>
          </c:dPt>
          <c:dPt>
            <c:idx val="1"/>
            <c:bubble3D val="0"/>
            <c:explosion val="9"/>
            <c:spPr>
              <a:solidFill>
                <a:srgbClr val="CCFFFF"/>
              </a:solidFill>
              <a:ln>
                <a:solidFill>
                  <a:srgbClr val="EDFECE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'GRAFICAS 2022'!$N$8:$P$8</c:f>
              <c:strCache>
                <c:ptCount val="3"/>
                <c:pt idx="0">
                  <c:v>SI %</c:v>
                </c:pt>
                <c:pt idx="1">
                  <c:v>NO %</c:v>
                </c:pt>
                <c:pt idx="2">
                  <c:v>N/A</c:v>
                </c:pt>
              </c:strCache>
            </c:strRef>
          </c:cat>
          <c:val>
            <c:numRef>
              <c:f>'GRAFICAS 2022'!$N$9:$P$9</c:f>
              <c:numCache>
                <c:formatCode>0.00%</c:formatCode>
                <c:ptCount val="3"/>
                <c:pt idx="0">
                  <c:v>0.83050847457627119</c:v>
                </c:pt>
                <c:pt idx="1">
                  <c:v>0.10169491525423729</c:v>
                </c:pt>
                <c:pt idx="2">
                  <c:v>6.7796610169491525E-2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0.38491038620172474"/>
          <c:y val="0.14805074971164936"/>
          <c:w val="0.18392072419518987"/>
          <c:h val="8.3427512737378418E-2"/>
        </c:manualLayout>
      </c:layout>
      <c:overlay val="0"/>
    </c:legend>
    <c:plotVisOnly val="1"/>
    <c:dispBlanksAs val="zero"/>
    <c:showDLblsOverMax val="1"/>
  </c:chart>
  <c:spPr>
    <a:solidFill>
      <a:srgbClr val="FFFFFF"/>
    </a:solidFill>
    <a:ln>
      <a:solidFill>
        <a:schemeClr val="accent6"/>
      </a:solidFill>
    </a:ln>
    <a:effectLst>
      <a:glow rad="63500">
        <a:schemeClr val="accent5">
          <a:satMod val="175000"/>
          <a:alpha val="40000"/>
        </a:schemeClr>
      </a:glo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>
          <a:latin typeface="+mj-lt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11-  ¿Recomendaría usted esta Farmacia?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942601183276515E-2"/>
          <c:y val="0.36265664023830929"/>
          <c:w val="0.96355384880168671"/>
          <c:h val="0.63576129108428925"/>
        </c:manualLayout>
      </c:layout>
      <c:pie3DChart>
        <c:varyColors val="1"/>
        <c:ser>
          <c:idx val="0"/>
          <c:order val="0"/>
          <c:spPr>
            <a:solidFill>
              <a:srgbClr val="EDFECE"/>
            </a:solidFill>
            <a:ln>
              <a:solidFill>
                <a:schemeClr val="accent6"/>
              </a:solidFill>
            </a:ln>
          </c:spPr>
          <c:explosion val="20"/>
          <c:dPt>
            <c:idx val="0"/>
            <c:bubble3D val="0"/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'GRAFICAS 2022'!$F$124:$H$124</c:f>
              <c:strCache>
                <c:ptCount val="3"/>
                <c:pt idx="0">
                  <c:v>SI %</c:v>
                </c:pt>
                <c:pt idx="1">
                  <c:v>NO %</c:v>
                </c:pt>
                <c:pt idx="2">
                  <c:v>N/A</c:v>
                </c:pt>
              </c:strCache>
            </c:strRef>
          </c:cat>
          <c:val>
            <c:numRef>
              <c:f>'GRAFICAS 2022'!$F$125:$H$125</c:f>
              <c:numCache>
                <c:formatCode>0.00%</c:formatCode>
                <c:ptCount val="3"/>
                <c:pt idx="0">
                  <c:v>0.98305084745762716</c:v>
                </c:pt>
                <c:pt idx="1">
                  <c:v>1.6949152542372881E-2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8.6309296981232617E-2"/>
          <c:y val="0.17153402537485582"/>
          <c:w val="0.21009186351706033"/>
          <c:h val="8.3427512737378418E-2"/>
        </c:manualLayout>
      </c:layout>
      <c:overlay val="0"/>
    </c:legend>
    <c:plotVisOnly val="1"/>
    <c:dispBlanksAs val="zero"/>
    <c:showDLblsOverMax val="1"/>
  </c:chart>
  <c:spPr>
    <a:solidFill>
      <a:srgbClr val="FFFFFF"/>
    </a:solidFill>
    <a:ln>
      <a:solidFill>
        <a:schemeClr val="accent6"/>
      </a:solidFill>
    </a:ln>
    <a:effectLst>
      <a:glow rad="101600">
        <a:schemeClr val="accent6">
          <a:satMod val="175000"/>
          <a:alpha val="40000"/>
        </a:schemeClr>
      </a:glo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>
          <a:latin typeface="+mj-lt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1.- ¿Es la primera vez que acude a esta farmacia?</a:t>
            </a:r>
          </a:p>
        </c:rich>
      </c:tx>
      <c:overlay val="0"/>
    </c:title>
    <c:autoTitleDeleted val="0"/>
    <c:view3D>
      <c:rotX val="40"/>
      <c:rotY val="26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972222222222223"/>
          <c:y val="0.23130121486195096"/>
          <c:w val="0.81388888888888888"/>
          <c:h val="0.61740203023368401"/>
        </c:manualLayout>
      </c:layout>
      <c:pie3DChart>
        <c:varyColors val="1"/>
        <c:ser>
          <c:idx val="0"/>
          <c:order val="0"/>
          <c:spPr>
            <a:ln>
              <a:solidFill>
                <a:schemeClr val="accent6"/>
              </a:solidFill>
            </a:ln>
          </c:spPr>
          <c:explosion val="25"/>
          <c:dPt>
            <c:idx val="0"/>
            <c:bubble3D val="0"/>
            <c:spPr>
              <a:solidFill>
                <a:srgbClr val="CCFFFF"/>
              </a:solidFill>
              <a:ln>
                <a:solidFill>
                  <a:srgbClr val="EDFECE"/>
                </a:solidFill>
              </a:ln>
            </c:spPr>
          </c:dPt>
          <c:dPt>
            <c:idx val="1"/>
            <c:bubble3D val="0"/>
            <c:spPr>
              <a:solidFill>
                <a:srgbClr val="EDFECE"/>
              </a:solidFill>
              <a:ln>
                <a:solidFill>
                  <a:schemeClr val="accent6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'GRAFICAS 2022'!$E$8:$G$8</c:f>
              <c:strCache>
                <c:ptCount val="3"/>
                <c:pt idx="0">
                  <c:v>SI %</c:v>
                </c:pt>
                <c:pt idx="1">
                  <c:v>NO %</c:v>
                </c:pt>
                <c:pt idx="2">
                  <c:v>N/A</c:v>
                </c:pt>
              </c:strCache>
            </c:strRef>
          </c:cat>
          <c:val>
            <c:numRef>
              <c:f>'GRAFICAS 2022'!$E$9:$G$9</c:f>
              <c:numCache>
                <c:formatCode>0.00%</c:formatCode>
                <c:ptCount val="3"/>
                <c:pt idx="0">
                  <c:v>6.7796610169491525E-2</c:v>
                </c:pt>
                <c:pt idx="1">
                  <c:v>0.9152542372881356</c:v>
                </c:pt>
                <c:pt idx="2">
                  <c:v>1.6949152542372881E-2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spPr>
    <a:ln>
      <a:solidFill>
        <a:schemeClr val="accent6"/>
      </a:solidFill>
    </a:ln>
    <a:effectLst>
      <a:glow rad="101600">
        <a:schemeClr val="accent5">
          <a:satMod val="175000"/>
          <a:alpha val="40000"/>
        </a:schemeClr>
      </a:glo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 sz="1100">
          <a:latin typeface="+mj-lt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3-¿Acudio a la FP con Receta Médica?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834623139918669E-2"/>
          <c:y val="0.2979651073027636"/>
          <c:w val="0.87786151194619977"/>
          <c:h val="0.61709360724373119"/>
        </c:manualLayout>
      </c:layout>
      <c:pie3D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EDFECE"/>
              </a:solidFill>
              <a:ln>
                <a:solidFill>
                  <a:schemeClr val="accent6"/>
                </a:solidFill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>
                <a:solidFill>
                  <a:srgbClr val="EDFECE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'GRAFICAS 2022'!$E$27:$G$27</c:f>
              <c:strCache>
                <c:ptCount val="3"/>
                <c:pt idx="0">
                  <c:v>SI %</c:v>
                </c:pt>
                <c:pt idx="1">
                  <c:v>NO %</c:v>
                </c:pt>
                <c:pt idx="2">
                  <c:v>N/A</c:v>
                </c:pt>
              </c:strCache>
            </c:strRef>
          </c:cat>
          <c:val>
            <c:numRef>
              <c:f>'GRAFICAS 2022'!$E$28:$G$28</c:f>
              <c:numCache>
                <c:formatCode>0.00%</c:formatCode>
                <c:ptCount val="3"/>
                <c:pt idx="0">
                  <c:v>0.42372881355932202</c:v>
                </c:pt>
                <c:pt idx="1">
                  <c:v>0.50847457627118642</c:v>
                </c:pt>
                <c:pt idx="2">
                  <c:v>6.7796610169491525E-2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0.38470548477577637"/>
          <c:y val="0.14343713956170706"/>
          <c:w val="0.19339303617090781"/>
          <c:h val="8.3427512737378418E-2"/>
        </c:manualLayout>
      </c:layout>
      <c:overlay val="0"/>
    </c:legend>
    <c:plotVisOnly val="1"/>
    <c:dispBlanksAs val="zero"/>
    <c:showDLblsOverMax val="1"/>
  </c:chart>
  <c:spPr>
    <a:solidFill>
      <a:srgbClr val="FFFFFF"/>
    </a:solidFill>
    <a:ln>
      <a:solidFill>
        <a:schemeClr val="accent6"/>
      </a:solidFill>
    </a:ln>
    <a:effectLst>
      <a:glow rad="101600">
        <a:schemeClr val="accent6">
          <a:satMod val="175000"/>
          <a:alpha val="40000"/>
        </a:schemeClr>
      </a:glo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>
          <a:latin typeface="+mj-lt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4-¿Cuanto tiempo esperó por ser atendido?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806602019058991E-2"/>
          <c:y val="0.32341116529983921"/>
          <c:w val="0.89629098757864845"/>
          <c:h val="0.64993742564186396"/>
        </c:manualLayout>
      </c:layout>
      <c:pie3DChart>
        <c:varyColors val="1"/>
        <c:ser>
          <c:idx val="0"/>
          <c:order val="0"/>
          <c:explosion val="19"/>
          <c:dPt>
            <c:idx val="0"/>
            <c:bubble3D val="0"/>
            <c:spPr>
              <a:solidFill>
                <a:srgbClr val="EDFECE"/>
              </a:solidFill>
              <a:ln>
                <a:solidFill>
                  <a:schemeClr val="accent6"/>
                </a:solidFill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>
                <a:solidFill>
                  <a:srgbClr val="EDFECE"/>
                </a:solidFill>
              </a:ln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99CCFF"/>
              </a:solidFill>
            </c:spPr>
          </c:dPt>
          <c:dLbls>
            <c:dLbl>
              <c:idx val="2"/>
              <c:layout>
                <c:manualLayout>
                  <c:x val="0.20625290102210278"/>
                  <c:y val="-1.3524416714346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1622162499148685E-2"/>
                  <c:y val="-3.659246746405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'GRAFICAS 2022'!$P$27:$T$27</c:f>
              <c:strCache>
                <c:ptCount val="5"/>
                <c:pt idx="0">
                  <c:v>Menos de 15 Min %</c:v>
                </c:pt>
                <c:pt idx="1">
                  <c:v>Más de 15 Min. %</c:v>
                </c:pt>
                <c:pt idx="2">
                  <c:v>30 Min. %</c:v>
                </c:pt>
                <c:pt idx="3">
                  <c:v>Más de 30 Min. %</c:v>
                </c:pt>
                <c:pt idx="4">
                  <c:v>N/A</c:v>
                </c:pt>
              </c:strCache>
            </c:strRef>
          </c:cat>
          <c:val>
            <c:numRef>
              <c:f>'GRAFICAS 2022'!$P$28:$T$28</c:f>
              <c:numCache>
                <c:formatCode>0.00%</c:formatCode>
                <c:ptCount val="5"/>
                <c:pt idx="0">
                  <c:v>0.93220338983050843</c:v>
                </c:pt>
                <c:pt idx="1">
                  <c:v>3.3898305084745763E-2</c:v>
                </c:pt>
                <c:pt idx="2">
                  <c:v>1.6949152542372881E-2</c:v>
                </c:pt>
                <c:pt idx="3">
                  <c:v>1.6949152542372881E-2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</c:spPr>
    </c:plotArea>
    <c:legend>
      <c:legendPos val="t"/>
      <c:overlay val="0"/>
    </c:legend>
    <c:plotVisOnly val="1"/>
    <c:dispBlanksAs val="zero"/>
    <c:showDLblsOverMax val="1"/>
  </c:chart>
  <c:spPr>
    <a:solidFill>
      <a:srgbClr val="FFFFFF"/>
    </a:solidFill>
    <a:ln>
      <a:solidFill>
        <a:schemeClr val="accent6"/>
      </a:solidFill>
    </a:ln>
    <a:effectLst>
      <a:glow rad="101600">
        <a:schemeClr val="accent6">
          <a:satMod val="175000"/>
          <a:alpha val="40000"/>
        </a:schemeClr>
      </a:glo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>
          <a:latin typeface="+mj-lt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5-¿Recibió orientación sobre el uso correcto del medicamento que compró?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568739252421037E-2"/>
          <c:y val="0.33497497933865533"/>
          <c:w val="0.91083355959815371"/>
          <c:h val="0.6449885113841739"/>
        </c:manualLayout>
      </c:layout>
      <c:pie3DChart>
        <c:varyColors val="1"/>
        <c:ser>
          <c:idx val="0"/>
          <c:order val="0"/>
          <c:explosion val="34"/>
          <c:dPt>
            <c:idx val="0"/>
            <c:bubble3D val="0"/>
            <c:spPr>
              <a:solidFill>
                <a:srgbClr val="EDFECE"/>
              </a:solidFill>
              <a:ln>
                <a:solidFill>
                  <a:schemeClr val="accent6"/>
                </a:solidFill>
              </a:ln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rgbClr val="EDFECE"/>
                </a:solidFill>
              </a:ln>
            </c:spPr>
          </c:dPt>
          <c:dLbls>
            <c:dLbl>
              <c:idx val="1"/>
              <c:layout>
                <c:manualLayout>
                  <c:x val="-2.0209521223640149E-2"/>
                  <c:y val="4.595337347537439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'GRAFICAS 2022'!$E$48:$G$48</c:f>
              <c:strCache>
                <c:ptCount val="3"/>
                <c:pt idx="0">
                  <c:v>SI %</c:v>
                </c:pt>
                <c:pt idx="1">
                  <c:v>NO %</c:v>
                </c:pt>
                <c:pt idx="2">
                  <c:v>N/A</c:v>
                </c:pt>
              </c:strCache>
            </c:strRef>
          </c:cat>
          <c:val>
            <c:numRef>
              <c:f>'GRAFICAS 2022'!$E$49:$G$49</c:f>
              <c:numCache>
                <c:formatCode>0.00%</c:formatCode>
                <c:ptCount val="3"/>
                <c:pt idx="0">
                  <c:v>0.88135593220338981</c:v>
                </c:pt>
                <c:pt idx="1">
                  <c:v>5.0847457627118647E-2</c:v>
                </c:pt>
                <c:pt idx="2">
                  <c:v>6.7796610169491525E-2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0.41023575386410027"/>
          <c:y val="0.21305651672433679"/>
          <c:w val="0.18841738116068824"/>
          <c:h val="8.3427512737378418E-2"/>
        </c:manualLayout>
      </c:layout>
      <c:overlay val="0"/>
    </c:legend>
    <c:plotVisOnly val="1"/>
    <c:dispBlanksAs val="zero"/>
    <c:showDLblsOverMax val="1"/>
  </c:chart>
  <c:spPr>
    <a:solidFill>
      <a:srgbClr val="FFFFFF"/>
    </a:solidFill>
    <a:ln>
      <a:solidFill>
        <a:schemeClr val="accent6"/>
      </a:solidFill>
    </a:ln>
    <a:effectLst>
      <a:glow rad="101600">
        <a:schemeClr val="accent6">
          <a:satMod val="175000"/>
          <a:alpha val="40000"/>
        </a:schemeClr>
      </a:glo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>
          <a:latin typeface="+mj-lt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6- ¿Vió usted el listado de precios de medicamentos en la  FP?
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1563796460926255E-2"/>
          <c:y val="0.33968958032495067"/>
          <c:w val="0.97424561758473982"/>
          <c:h val="0.57138399222588521"/>
        </c:manualLayout>
      </c:layout>
      <c:pie3DChart>
        <c:varyColors val="1"/>
        <c:ser>
          <c:idx val="0"/>
          <c:order val="0"/>
          <c:explosion val="17"/>
          <c:dPt>
            <c:idx val="0"/>
            <c:bubble3D val="0"/>
            <c:spPr>
              <a:solidFill>
                <a:srgbClr val="EDFECE"/>
              </a:solidFill>
              <a:ln>
                <a:solidFill>
                  <a:schemeClr val="accent6"/>
                </a:solidFill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>
                <a:solidFill>
                  <a:srgbClr val="EDFECE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'GRAFICAS 2022'!$O$48:$Q$48</c:f>
              <c:strCache>
                <c:ptCount val="3"/>
                <c:pt idx="0">
                  <c:v>SI %</c:v>
                </c:pt>
                <c:pt idx="1">
                  <c:v>NO %</c:v>
                </c:pt>
                <c:pt idx="2">
                  <c:v>N/A</c:v>
                </c:pt>
              </c:strCache>
            </c:strRef>
          </c:cat>
          <c:val>
            <c:numRef>
              <c:f>'GRAFICAS 2022'!$O$49:$Q$49</c:f>
              <c:numCache>
                <c:formatCode>0.00%</c:formatCode>
                <c:ptCount val="3"/>
                <c:pt idx="0">
                  <c:v>0.6271186440677966</c:v>
                </c:pt>
                <c:pt idx="1">
                  <c:v>0.33898305084745761</c:v>
                </c:pt>
                <c:pt idx="2">
                  <c:v>3.3898305084745763E-2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0.4336077155237823"/>
          <c:y val="0.14426758938869669"/>
          <c:w val="0.19577655155310308"/>
          <c:h val="8.3427512737378418E-2"/>
        </c:manualLayout>
      </c:layout>
      <c:overlay val="0"/>
    </c:legend>
    <c:plotVisOnly val="1"/>
    <c:dispBlanksAs val="zero"/>
    <c:showDLblsOverMax val="1"/>
  </c:chart>
  <c:spPr>
    <a:solidFill>
      <a:srgbClr val="FFFFFF"/>
    </a:solidFill>
    <a:ln>
      <a:solidFill>
        <a:schemeClr val="accent6"/>
      </a:solidFill>
    </a:ln>
    <a:effectLst>
      <a:glow rad="101600">
        <a:schemeClr val="accent6">
          <a:satMod val="175000"/>
          <a:alpha val="40000"/>
        </a:schemeClr>
      </a:glo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>
          <a:latin typeface="+mj-lt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7- ¿Le vendieron los medicamentos al precio que dice el listado?
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244975882468534E-2"/>
          <c:y val="0.33046236002506602"/>
          <c:w val="0.93231479911314474"/>
          <c:h val="0.58983843282565451"/>
        </c:manualLayout>
      </c:layout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EDFECE"/>
              </a:solidFill>
              <a:ln>
                <a:solidFill>
                  <a:schemeClr val="accent6"/>
                </a:solidFill>
              </a:ln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rgbClr val="EDFECE"/>
                </a:solidFill>
              </a:ln>
            </c:spPr>
          </c:dPt>
          <c:dLbls>
            <c:dLbl>
              <c:idx val="1"/>
              <c:layout>
                <c:manualLayout>
                  <c:x val="-1.6020144917782714E-2"/>
                  <c:y val="2.8128490859057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'GRAFICAS 2022'!$E$75:$G$75</c:f>
              <c:strCache>
                <c:ptCount val="3"/>
                <c:pt idx="0">
                  <c:v>SI %</c:v>
                </c:pt>
                <c:pt idx="1">
                  <c:v>NO %</c:v>
                </c:pt>
                <c:pt idx="2">
                  <c:v>N/A</c:v>
                </c:pt>
              </c:strCache>
            </c:strRef>
          </c:cat>
          <c:val>
            <c:numRef>
              <c:f>'GRAFICAS 2022'!$E$76:$G$76</c:f>
              <c:numCache>
                <c:formatCode>0.00%</c:formatCode>
                <c:ptCount val="3"/>
                <c:pt idx="0">
                  <c:v>0.93220338983050843</c:v>
                </c:pt>
                <c:pt idx="1">
                  <c:v>3.3898305084745763E-2</c:v>
                </c:pt>
                <c:pt idx="2">
                  <c:v>3.3898305084745763E-2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0.40068465800749264"/>
          <c:y val="0.18117647058823533"/>
          <c:w val="0.2075790190655698"/>
          <c:h val="8.3427512737378418E-2"/>
        </c:manualLayout>
      </c:layout>
      <c:overlay val="0"/>
    </c:legend>
    <c:plotVisOnly val="1"/>
    <c:dispBlanksAs val="zero"/>
    <c:showDLblsOverMax val="1"/>
  </c:chart>
  <c:spPr>
    <a:solidFill>
      <a:srgbClr val="FFFFFF"/>
    </a:solidFill>
    <a:ln>
      <a:solidFill>
        <a:schemeClr val="accent6"/>
      </a:solidFill>
    </a:ln>
    <a:effectLst>
      <a:glow rad="101600">
        <a:schemeClr val="accent6">
          <a:satMod val="175000"/>
          <a:alpha val="40000"/>
        </a:schemeClr>
      </a:glo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>
          <a:latin typeface="+mj-lt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8- ¿Como considera el trato recibido por el personal?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620553359683792E-2"/>
          <c:y val="0.34881580978848231"/>
          <c:w val="0.93412384716732544"/>
          <c:h val="0.58039796928498133"/>
        </c:manualLayout>
      </c:layout>
      <c:pie3DChart>
        <c:varyColors val="1"/>
        <c:ser>
          <c:idx val="0"/>
          <c:order val="0"/>
          <c:explosion val="12"/>
          <c:dPt>
            <c:idx val="0"/>
            <c:bubble3D val="0"/>
            <c:spPr>
              <a:solidFill>
                <a:srgbClr val="EDFECE"/>
              </a:solidFill>
              <a:ln>
                <a:solidFill>
                  <a:schemeClr val="accent6"/>
                </a:solidFill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>
                <a:solidFill>
                  <a:srgbClr val="EDFECE"/>
                </a:solidFill>
              </a:ln>
            </c:spPr>
          </c:dPt>
          <c:dPt>
            <c:idx val="2"/>
            <c:bubble3D val="0"/>
            <c:spPr>
              <a:solidFill>
                <a:srgbClr val="99CCFF"/>
              </a:solidFill>
            </c:spPr>
          </c:dPt>
          <c:dPt>
            <c:idx val="3"/>
            <c:bubble3D val="0"/>
            <c:spPr>
              <a:solidFill>
                <a:srgbClr val="FF00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'GRAFICAS 2022'!$Q$75:$U$75</c:f>
              <c:strCache>
                <c:ptCount val="5"/>
                <c:pt idx="0">
                  <c:v>Muy bueno %</c:v>
                </c:pt>
                <c:pt idx="1">
                  <c:v>Bueno %</c:v>
                </c:pt>
                <c:pt idx="2">
                  <c:v>Regular %</c:v>
                </c:pt>
                <c:pt idx="3">
                  <c:v>Deficiente %</c:v>
                </c:pt>
                <c:pt idx="4">
                  <c:v>N/A</c:v>
                </c:pt>
              </c:strCache>
            </c:strRef>
          </c:cat>
          <c:val>
            <c:numRef>
              <c:f>'GRAFICAS 2022'!$Q$76:$U$76</c:f>
              <c:numCache>
                <c:formatCode>0.00%</c:formatCode>
                <c:ptCount val="5"/>
                <c:pt idx="0" formatCode="0%">
                  <c:v>0.64406779661016944</c:v>
                </c:pt>
                <c:pt idx="1">
                  <c:v>0.28813559322033899</c:v>
                </c:pt>
                <c:pt idx="2">
                  <c:v>6.7796610169491525E-2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</c:spPr>
    </c:plotArea>
    <c:legend>
      <c:legendPos val="t"/>
      <c:overlay val="0"/>
    </c:legend>
    <c:plotVisOnly val="1"/>
    <c:dispBlanksAs val="zero"/>
    <c:showDLblsOverMax val="1"/>
  </c:chart>
  <c:spPr>
    <a:solidFill>
      <a:srgbClr val="FFFFFF"/>
    </a:solidFill>
    <a:ln>
      <a:solidFill>
        <a:schemeClr val="accent6"/>
      </a:solidFill>
    </a:ln>
    <a:effectLst>
      <a:glow rad="101600">
        <a:schemeClr val="accent6">
          <a:satMod val="175000"/>
          <a:alpha val="40000"/>
        </a:schemeClr>
      </a:glo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>
          <a:latin typeface="+mj-lt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9-¿ ¿Esta conforme con el local de la Farmacia
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583747310556135E-3"/>
          <c:y val="0.35443970545348497"/>
          <c:w val="0.96094839609483962"/>
          <c:h val="0.621041484397783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EDFECE"/>
              </a:solidFill>
              <a:ln>
                <a:solidFill>
                  <a:schemeClr val="accent6"/>
                </a:solidFill>
              </a:ln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rgbClr val="EDFECE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'GRAFICAS 2022'!$E$99:$G$99</c:f>
              <c:strCache>
                <c:ptCount val="3"/>
                <c:pt idx="0">
                  <c:v>SI %</c:v>
                </c:pt>
                <c:pt idx="1">
                  <c:v>NO %</c:v>
                </c:pt>
                <c:pt idx="2">
                  <c:v>N/A</c:v>
                </c:pt>
              </c:strCache>
            </c:strRef>
          </c:cat>
          <c:val>
            <c:numRef>
              <c:f>'GRAFICAS 2022'!$E$100:$G$100</c:f>
              <c:numCache>
                <c:formatCode>0.00%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0.10834690728036681"/>
          <c:y val="0.17212962962962963"/>
          <c:w val="0.20122645757146465"/>
          <c:h val="9.2976450860309132E-2"/>
        </c:manualLayout>
      </c:layout>
      <c:overlay val="0"/>
    </c:legend>
    <c:plotVisOnly val="1"/>
    <c:dispBlanksAs val="zero"/>
    <c:showDLblsOverMax val="1"/>
  </c:chart>
  <c:spPr>
    <a:solidFill>
      <a:srgbClr val="FFFFFF"/>
    </a:solidFill>
    <a:ln>
      <a:solidFill>
        <a:schemeClr val="accent6"/>
      </a:solidFill>
    </a:ln>
    <a:effectLst>
      <a:glow rad="101600">
        <a:schemeClr val="accent6">
          <a:satMod val="175000"/>
          <a:alpha val="40000"/>
        </a:schemeClr>
      </a:glo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>
          <a:latin typeface="+mj-lt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10- ¿Confia en la Calidad de nuestros medicamentos? 
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626220362622036E-2"/>
          <c:y val="0.34430319047489299"/>
          <c:w val="0.92189679218967924"/>
          <c:h val="0.57138399222588521"/>
        </c:manualLayout>
      </c:layout>
      <c:pie3DChart>
        <c:varyColors val="1"/>
        <c:ser>
          <c:idx val="0"/>
          <c:order val="0"/>
          <c:explosion val="17"/>
          <c:dPt>
            <c:idx val="0"/>
            <c:bubble3D val="0"/>
            <c:spPr>
              <a:solidFill>
                <a:srgbClr val="EDFECE"/>
              </a:solidFill>
              <a:ln>
                <a:solidFill>
                  <a:schemeClr val="accent6"/>
                </a:solidFill>
              </a:ln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'GRAFICAS 2022'!$P$99:$R$99</c:f>
              <c:strCache>
                <c:ptCount val="3"/>
                <c:pt idx="0">
                  <c:v>SI %</c:v>
                </c:pt>
                <c:pt idx="1">
                  <c:v>NO %</c:v>
                </c:pt>
                <c:pt idx="2">
                  <c:v>N/A</c:v>
                </c:pt>
              </c:strCache>
            </c:strRef>
          </c:cat>
          <c:val>
            <c:numRef>
              <c:f>'GRAFICAS 2022'!$P$100:$R$100</c:f>
              <c:numCache>
                <c:formatCode>0.00%</c:formatCode>
                <c:ptCount val="3"/>
                <c:pt idx="0">
                  <c:v>0.98305084745762716</c:v>
                </c:pt>
                <c:pt idx="1">
                  <c:v>1.6949152542372881E-2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1.8097991792596361E-2"/>
          <c:y val="0.21347174163783161"/>
          <c:w val="0.20024725480743477"/>
          <c:h val="8.3427512737378418E-2"/>
        </c:manualLayout>
      </c:layout>
      <c:overlay val="0"/>
    </c:legend>
    <c:plotVisOnly val="1"/>
    <c:dispBlanksAs val="zero"/>
    <c:showDLblsOverMax val="1"/>
  </c:chart>
  <c:spPr>
    <a:solidFill>
      <a:srgbClr val="FFFFFF"/>
    </a:solidFill>
    <a:ln>
      <a:solidFill>
        <a:schemeClr val="accent6"/>
      </a:solidFill>
    </a:ln>
    <a:effectLst>
      <a:glow rad="101600">
        <a:schemeClr val="accent6">
          <a:satMod val="175000"/>
          <a:alpha val="40000"/>
        </a:schemeClr>
      </a:glo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>
          <a:latin typeface="+mj-lt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1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2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jpg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9</xdr:row>
      <xdr:rowOff>228600</xdr:rowOff>
    </xdr:from>
    <xdr:to>
      <xdr:col>17</xdr:col>
      <xdr:colOff>295275</xdr:colOff>
      <xdr:row>22</xdr:row>
      <xdr:rowOff>142875</xdr:rowOff>
    </xdr:to>
    <xdr:graphicFrame macro="">
      <xdr:nvGraphicFramePr>
        <xdr:cNvPr id="2" name="Chart 1" descr="Chart 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9525</xdr:colOff>
      <xdr:row>29</xdr:row>
      <xdr:rowOff>76200</xdr:rowOff>
    </xdr:from>
    <xdr:to>
      <xdr:col>8</xdr:col>
      <xdr:colOff>161926</xdr:colOff>
      <xdr:row>42</xdr:row>
      <xdr:rowOff>114300</xdr:rowOff>
    </xdr:to>
    <xdr:graphicFrame macro="">
      <xdr:nvGraphicFramePr>
        <xdr:cNvPr id="3" name="Chart 2" descr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10</xdr:col>
      <xdr:colOff>638174</xdr:colOff>
      <xdr:row>29</xdr:row>
      <xdr:rowOff>38100</xdr:rowOff>
    </xdr:from>
    <xdr:to>
      <xdr:col>19</xdr:col>
      <xdr:colOff>380999</xdr:colOff>
      <xdr:row>42</xdr:row>
      <xdr:rowOff>76200</xdr:rowOff>
    </xdr:to>
    <xdr:graphicFrame macro="">
      <xdr:nvGraphicFramePr>
        <xdr:cNvPr id="4" name="Chart 3" descr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</xdr:col>
      <xdr:colOff>142874</xdr:colOff>
      <xdr:row>50</xdr:row>
      <xdr:rowOff>95250</xdr:rowOff>
    </xdr:from>
    <xdr:to>
      <xdr:col>7</xdr:col>
      <xdr:colOff>1009650</xdr:colOff>
      <xdr:row>68</xdr:row>
      <xdr:rowOff>28575</xdr:rowOff>
    </xdr:to>
    <xdr:graphicFrame macro="">
      <xdr:nvGraphicFramePr>
        <xdr:cNvPr id="5" name="Chart 4" descr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10</xdr:col>
      <xdr:colOff>657225</xdr:colOff>
      <xdr:row>50</xdr:row>
      <xdr:rowOff>57150</xdr:rowOff>
    </xdr:from>
    <xdr:to>
      <xdr:col>18</xdr:col>
      <xdr:colOff>390525</xdr:colOff>
      <xdr:row>67</xdr:row>
      <xdr:rowOff>57150</xdr:rowOff>
    </xdr:to>
    <xdr:graphicFrame macro="">
      <xdr:nvGraphicFramePr>
        <xdr:cNvPr id="6" name="Chart 5" descr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</xdr:col>
      <xdr:colOff>171450</xdr:colOff>
      <xdr:row>77</xdr:row>
      <xdr:rowOff>9526</xdr:rowOff>
    </xdr:from>
    <xdr:to>
      <xdr:col>8</xdr:col>
      <xdr:colOff>85724</xdr:colOff>
      <xdr:row>92</xdr:row>
      <xdr:rowOff>76201</xdr:rowOff>
    </xdr:to>
    <xdr:graphicFrame macro="">
      <xdr:nvGraphicFramePr>
        <xdr:cNvPr id="7" name="Chart 6" descr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11</xdr:col>
      <xdr:colOff>552450</xdr:colOff>
      <xdr:row>78</xdr:row>
      <xdr:rowOff>142875</xdr:rowOff>
    </xdr:from>
    <xdr:to>
      <xdr:col>19</xdr:col>
      <xdr:colOff>9525</xdr:colOff>
      <xdr:row>95</xdr:row>
      <xdr:rowOff>142875</xdr:rowOff>
    </xdr:to>
    <xdr:graphicFrame macro="">
      <xdr:nvGraphicFramePr>
        <xdr:cNvPr id="8" name="Chart 7" descr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</xdr:col>
      <xdr:colOff>400050</xdr:colOff>
      <xdr:row>102</xdr:row>
      <xdr:rowOff>104775</xdr:rowOff>
    </xdr:from>
    <xdr:to>
      <xdr:col>7</xdr:col>
      <xdr:colOff>1123950</xdr:colOff>
      <xdr:row>119</xdr:row>
      <xdr:rowOff>95250</xdr:rowOff>
    </xdr:to>
    <xdr:graphicFrame macro="">
      <xdr:nvGraphicFramePr>
        <xdr:cNvPr id="9" name="Chart 8" descr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12</xdr:col>
      <xdr:colOff>95250</xdr:colOff>
      <xdr:row>101</xdr:row>
      <xdr:rowOff>47625</xdr:rowOff>
    </xdr:from>
    <xdr:to>
      <xdr:col>18</xdr:col>
      <xdr:colOff>561975</xdr:colOff>
      <xdr:row>118</xdr:row>
      <xdr:rowOff>47625</xdr:rowOff>
    </xdr:to>
    <xdr:graphicFrame macro="">
      <xdr:nvGraphicFramePr>
        <xdr:cNvPr id="10" name="Chart 9" descr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2</xdr:col>
      <xdr:colOff>104774</xdr:colOff>
      <xdr:row>125</xdr:row>
      <xdr:rowOff>152400</xdr:rowOff>
    </xdr:from>
    <xdr:to>
      <xdr:col>8</xdr:col>
      <xdr:colOff>276225</xdr:colOff>
      <xdr:row>142</xdr:row>
      <xdr:rowOff>152400</xdr:rowOff>
    </xdr:to>
    <xdr:graphicFrame macro="">
      <xdr:nvGraphicFramePr>
        <xdr:cNvPr id="11" name="Chart 10" descr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0</xdr:col>
      <xdr:colOff>400050</xdr:colOff>
      <xdr:row>0</xdr:row>
      <xdr:rowOff>57150</xdr:rowOff>
    </xdr:from>
    <xdr:to>
      <xdr:col>1</xdr:col>
      <xdr:colOff>1771650</xdr:colOff>
      <xdr:row>2</xdr:row>
      <xdr:rowOff>133350</xdr:rowOff>
    </xdr:to>
    <xdr:pic>
      <xdr:nvPicPr>
        <xdr:cNvPr id="12" name="image01.jpg"/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400050" y="57150"/>
          <a:ext cx="1790700" cy="400050"/>
        </a:xfrm>
        <a:prstGeom prst="rect">
          <a:avLst/>
        </a:prstGeom>
        <a:noFill/>
      </xdr:spPr>
    </xdr:pic>
    <xdr:clientData fLocksWithSheet="0"/>
  </xdr:twoCellAnchor>
  <xdr:twoCellAnchor>
    <xdr:from>
      <xdr:col>7</xdr:col>
      <xdr:colOff>2686050</xdr:colOff>
      <xdr:row>0</xdr:row>
      <xdr:rowOff>57149</xdr:rowOff>
    </xdr:from>
    <xdr:to>
      <xdr:col>10</xdr:col>
      <xdr:colOff>238125</xdr:colOff>
      <xdr:row>2</xdr:row>
      <xdr:rowOff>104774</xdr:rowOff>
    </xdr:to>
    <xdr:pic>
      <xdr:nvPicPr>
        <xdr:cNvPr id="13" name="image00.jpg"/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115425" y="57149"/>
          <a:ext cx="1885950" cy="37147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266700</xdr:colOff>
      <xdr:row>9</xdr:row>
      <xdr:rowOff>128588</xdr:rowOff>
    </xdr:from>
    <xdr:to>
      <xdr:col>7</xdr:col>
      <xdr:colOff>1123950</xdr:colOff>
      <xdr:row>24</xdr:row>
      <xdr:rowOff>38100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5"/>
  <sheetViews>
    <sheetView topLeftCell="A118" workbookViewId="0">
      <selection activeCell="M129" sqref="M129"/>
    </sheetView>
  </sheetViews>
  <sheetFormatPr baseColWidth="10" defaultColWidth="17.28515625" defaultRowHeight="15" customHeight="1" x14ac:dyDescent="0.2"/>
  <cols>
    <col min="1" max="1" width="6.28515625" style="4" customWidth="1"/>
    <col min="2" max="2" width="7.28515625" style="4" customWidth="1"/>
    <col min="3" max="3" width="10.5703125" style="4" customWidth="1"/>
    <col min="4" max="4" width="9.7109375" style="4" customWidth="1"/>
    <col min="5" max="5" width="9.140625" style="4" customWidth="1"/>
    <col min="6" max="6" width="9.85546875" style="4" customWidth="1"/>
    <col min="7" max="7" width="9.140625" style="4" customWidth="1"/>
    <col min="8" max="8" width="17.28515625" style="4" customWidth="1"/>
    <col min="9" max="10" width="9.140625" style="4" customWidth="1"/>
    <col min="11" max="11" width="10.85546875" style="4" customWidth="1"/>
    <col min="12" max="20" width="9.140625" style="4" customWidth="1"/>
    <col min="21" max="26" width="10" style="4" customWidth="1"/>
    <col min="27" max="16384" width="17.28515625" style="4"/>
  </cols>
  <sheetData>
    <row r="1" spans="1:26" ht="12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3"/>
      <c r="B3" s="44" t="s">
        <v>76</v>
      </c>
      <c r="C3" s="45"/>
      <c r="D3" s="45"/>
      <c r="E3" s="45"/>
      <c r="F3" s="45"/>
      <c r="G3" s="45"/>
      <c r="H3" s="45"/>
      <c r="I3" s="45"/>
      <c r="J3" s="45"/>
      <c r="K3" s="4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3"/>
      <c r="B4" s="46" t="s">
        <v>78</v>
      </c>
      <c r="C4" s="47"/>
      <c r="D4" s="47"/>
      <c r="E4" s="47"/>
      <c r="F4" s="47"/>
      <c r="G4" s="47"/>
      <c r="H4" s="47"/>
      <c r="I4" s="47"/>
      <c r="J4" s="47"/>
      <c r="K4" s="4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3"/>
      <c r="B5" s="5"/>
      <c r="C5" s="6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thickBot="1" x14ac:dyDescent="0.3">
      <c r="A6" s="3"/>
      <c r="B6" s="5"/>
      <c r="C6" s="6"/>
      <c r="D6" s="6"/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8.5" customHeight="1" thickBot="1" x14ac:dyDescent="0.25">
      <c r="A7" s="3"/>
      <c r="B7" s="48" t="s">
        <v>0</v>
      </c>
      <c r="C7" s="48"/>
      <c r="D7" s="48"/>
      <c r="E7" s="48"/>
      <c r="F7" s="48"/>
      <c r="G7" s="48"/>
      <c r="H7" s="48"/>
      <c r="K7" s="49" t="s">
        <v>7</v>
      </c>
      <c r="L7" s="50"/>
      <c r="M7" s="50"/>
      <c r="N7" s="50"/>
      <c r="O7" s="50"/>
      <c r="P7" s="50"/>
      <c r="Q7" s="51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thickBot="1" x14ac:dyDescent="0.25">
      <c r="A8" s="3"/>
      <c r="B8" s="25" t="s">
        <v>1</v>
      </c>
      <c r="C8" s="25" t="s">
        <v>2</v>
      </c>
      <c r="D8" s="25" t="s">
        <v>3</v>
      </c>
      <c r="E8" s="25" t="s">
        <v>4</v>
      </c>
      <c r="F8" s="25" t="s">
        <v>5</v>
      </c>
      <c r="G8" s="25" t="s">
        <v>3</v>
      </c>
      <c r="H8" s="25" t="s">
        <v>6</v>
      </c>
      <c r="K8" s="9" t="s">
        <v>1</v>
      </c>
      <c r="L8" s="10" t="s">
        <v>2</v>
      </c>
      <c r="M8" s="10" t="s">
        <v>3</v>
      </c>
      <c r="N8" s="10" t="s">
        <v>4</v>
      </c>
      <c r="O8" s="10" t="s">
        <v>5</v>
      </c>
      <c r="P8" s="10" t="s">
        <v>3</v>
      </c>
      <c r="Q8" s="10" t="s">
        <v>6</v>
      </c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5">
      <c r="A9" s="3"/>
      <c r="B9" s="2">
        <v>4</v>
      </c>
      <c r="C9" s="2">
        <v>54</v>
      </c>
      <c r="D9" s="26">
        <v>1</v>
      </c>
      <c r="E9" s="27">
        <f>+B9/H9</f>
        <v>6.7796610169491525E-2</v>
      </c>
      <c r="F9" s="27">
        <f>+C9/H9</f>
        <v>0.9152542372881356</v>
      </c>
      <c r="G9" s="27">
        <f>+D9/H9</f>
        <v>1.6949152542372881E-2</v>
      </c>
      <c r="H9" s="28">
        <f>+B9+C9+D9</f>
        <v>59</v>
      </c>
      <c r="K9" s="2">
        <v>49</v>
      </c>
      <c r="L9" s="2">
        <v>6</v>
      </c>
      <c r="M9" s="26">
        <v>4</v>
      </c>
      <c r="N9" s="27">
        <f>+K9/Q9</f>
        <v>0.83050847457627119</v>
      </c>
      <c r="O9" s="27">
        <f>+L9/Q9</f>
        <v>0.10169491525423729</v>
      </c>
      <c r="P9" s="27">
        <f>+M9/Q9</f>
        <v>6.7796610169491525E-2</v>
      </c>
      <c r="Q9" s="28">
        <f>+K9+L9+M9</f>
        <v>59</v>
      </c>
      <c r="R9" s="3"/>
      <c r="S9" s="3"/>
      <c r="T9" s="3"/>
      <c r="U9" s="3"/>
      <c r="V9" s="3"/>
      <c r="W9" s="3"/>
      <c r="X9" s="3"/>
      <c r="Y9" s="3"/>
      <c r="Z9" s="3"/>
    </row>
    <row r="10" spans="1:26" ht="34.5" customHeight="1" x14ac:dyDescent="0.25">
      <c r="A10" s="3"/>
      <c r="B10" s="5"/>
      <c r="C10" s="6"/>
      <c r="D10" s="6"/>
      <c r="E10" s="6"/>
      <c r="F10" s="6"/>
      <c r="G10" s="6"/>
      <c r="H10" s="6"/>
      <c r="I10" s="6"/>
      <c r="J10" s="6"/>
      <c r="K10" s="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5">
      <c r="A11" s="3"/>
      <c r="B11" s="5"/>
      <c r="C11" s="6"/>
      <c r="D11" s="6"/>
      <c r="E11" s="6"/>
      <c r="F11" s="6"/>
      <c r="G11" s="6"/>
      <c r="H11" s="6"/>
      <c r="I11" s="6"/>
      <c r="J11" s="6"/>
      <c r="K11" s="6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5">
      <c r="A12" s="3"/>
      <c r="B12" s="5"/>
      <c r="C12" s="6"/>
      <c r="D12" s="6"/>
      <c r="E12" s="6"/>
      <c r="F12" s="6"/>
      <c r="G12" s="6"/>
      <c r="H12" s="6"/>
      <c r="I12" s="6"/>
      <c r="J12" s="6"/>
      <c r="K12" s="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3"/>
      <c r="B13" s="5"/>
      <c r="C13" s="6"/>
      <c r="D13" s="6"/>
      <c r="E13" s="6"/>
      <c r="F13" s="6"/>
      <c r="G13" s="6"/>
      <c r="H13" s="6"/>
      <c r="I13" s="6"/>
      <c r="J13" s="6"/>
      <c r="K13" s="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5">
      <c r="A14" s="3"/>
      <c r="B14" s="5"/>
      <c r="C14" s="6"/>
      <c r="D14" s="6"/>
      <c r="E14" s="6"/>
      <c r="F14" s="6"/>
      <c r="G14" s="6"/>
      <c r="H14" s="6"/>
      <c r="I14" s="6"/>
      <c r="J14" s="6"/>
      <c r="K14" s="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5">
      <c r="A15" s="3"/>
      <c r="B15" s="5"/>
      <c r="C15" s="6"/>
      <c r="D15" s="6"/>
      <c r="E15" s="6"/>
      <c r="F15" s="6"/>
      <c r="G15" s="6"/>
      <c r="H15" s="6"/>
      <c r="I15" s="6"/>
      <c r="J15" s="6"/>
      <c r="K15" s="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3"/>
      <c r="B16" s="5"/>
      <c r="C16" s="6"/>
      <c r="D16" s="6"/>
      <c r="E16" s="6"/>
      <c r="F16" s="6"/>
      <c r="G16" s="6"/>
      <c r="H16" s="6"/>
      <c r="I16" s="7"/>
      <c r="J16" s="6"/>
      <c r="K16" s="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5">
      <c r="A17" s="3"/>
      <c r="B17" s="5"/>
      <c r="C17" s="6"/>
      <c r="D17" s="6"/>
      <c r="E17" s="6"/>
      <c r="F17" s="6"/>
      <c r="G17" s="6"/>
      <c r="H17" s="6"/>
      <c r="I17" s="7"/>
      <c r="J17" s="6"/>
      <c r="K17" s="6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3"/>
      <c r="B18" s="5"/>
      <c r="C18" s="6"/>
      <c r="D18" s="6"/>
      <c r="E18" s="6"/>
      <c r="F18" s="6"/>
      <c r="G18" s="6"/>
      <c r="H18" s="6"/>
      <c r="I18" s="7"/>
      <c r="J18" s="6"/>
      <c r="K18" s="6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3"/>
      <c r="B19" s="5"/>
      <c r="C19" s="6"/>
      <c r="D19" s="6"/>
      <c r="E19" s="6"/>
      <c r="F19" s="6"/>
      <c r="G19" s="6"/>
      <c r="H19" s="6"/>
      <c r="I19" s="7"/>
      <c r="J19" s="6"/>
      <c r="K19" s="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3"/>
      <c r="B20" s="5"/>
      <c r="C20" s="6"/>
      <c r="D20" s="6"/>
      <c r="E20" s="6"/>
      <c r="F20" s="6"/>
      <c r="G20" s="6"/>
      <c r="H20" s="6"/>
      <c r="I20" s="7"/>
      <c r="J20" s="6"/>
      <c r="K20" s="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5"/>
      <c r="C21" s="6"/>
      <c r="D21" s="6"/>
      <c r="E21" s="6"/>
      <c r="F21" s="6"/>
      <c r="G21" s="6"/>
      <c r="H21" s="6"/>
      <c r="I21" s="7"/>
      <c r="J21" s="6"/>
      <c r="K21" s="6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5"/>
      <c r="C22" s="6"/>
      <c r="D22" s="6"/>
      <c r="E22" s="6"/>
      <c r="F22" s="6"/>
      <c r="G22" s="6"/>
      <c r="H22" s="6"/>
      <c r="I22" s="7"/>
      <c r="J22" s="6"/>
      <c r="K22" s="6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5"/>
      <c r="C23" s="6"/>
      <c r="D23" s="6"/>
      <c r="E23" s="6"/>
      <c r="F23" s="6"/>
      <c r="G23" s="6"/>
      <c r="H23" s="6"/>
      <c r="I23" s="7"/>
      <c r="J23" s="6"/>
      <c r="K23" s="6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5"/>
      <c r="C24" s="6"/>
      <c r="D24" s="6"/>
      <c r="E24" s="6"/>
      <c r="F24" s="6"/>
      <c r="G24" s="6"/>
      <c r="H24" s="6"/>
      <c r="I24" s="7"/>
      <c r="J24" s="6"/>
      <c r="K24" s="6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thickBot="1" x14ac:dyDescent="0.3">
      <c r="A25" s="3"/>
      <c r="B25" s="5"/>
      <c r="C25" s="6"/>
      <c r="D25" s="6"/>
      <c r="E25" s="6"/>
      <c r="F25" s="6"/>
      <c r="G25" s="6"/>
      <c r="H25" s="6"/>
      <c r="I25" s="6"/>
      <c r="J25" s="6"/>
      <c r="K25" s="6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thickBot="1" x14ac:dyDescent="0.25">
      <c r="A26" s="3"/>
      <c r="B26" s="49" t="s">
        <v>8</v>
      </c>
      <c r="C26" s="50"/>
      <c r="D26" s="50"/>
      <c r="E26" s="50"/>
      <c r="F26" s="50"/>
      <c r="G26" s="50"/>
      <c r="H26" s="51"/>
      <c r="K26" s="52" t="s">
        <v>9</v>
      </c>
      <c r="L26" s="53"/>
      <c r="M26" s="53"/>
      <c r="N26" s="53"/>
      <c r="O26" s="53"/>
      <c r="P26" s="53"/>
      <c r="Q26" s="53"/>
      <c r="R26" s="53"/>
      <c r="S26" s="53"/>
      <c r="T26" s="53"/>
      <c r="U26" s="54"/>
      <c r="V26" s="3"/>
      <c r="W26" s="3"/>
      <c r="X26" s="3"/>
      <c r="Y26" s="3"/>
      <c r="Z26" s="3"/>
    </row>
    <row r="27" spans="1:26" ht="24" customHeight="1" thickBot="1" x14ac:dyDescent="0.25">
      <c r="A27" s="3"/>
      <c r="B27" s="9" t="s">
        <v>1</v>
      </c>
      <c r="C27" s="10" t="s">
        <v>2</v>
      </c>
      <c r="D27" s="10" t="s">
        <v>3</v>
      </c>
      <c r="E27" s="10" t="s">
        <v>4</v>
      </c>
      <c r="F27" s="10" t="s">
        <v>5</v>
      </c>
      <c r="G27" s="10" t="s">
        <v>3</v>
      </c>
      <c r="H27" s="10" t="s">
        <v>6</v>
      </c>
      <c r="K27" s="19" t="s">
        <v>10</v>
      </c>
      <c r="L27" s="20" t="s">
        <v>11</v>
      </c>
      <c r="M27" s="20" t="s">
        <v>12</v>
      </c>
      <c r="N27" s="20" t="s">
        <v>13</v>
      </c>
      <c r="O27" s="10" t="s">
        <v>3</v>
      </c>
      <c r="P27" s="20" t="s">
        <v>14</v>
      </c>
      <c r="Q27" s="20" t="s">
        <v>15</v>
      </c>
      <c r="R27" s="20" t="s">
        <v>16</v>
      </c>
      <c r="S27" s="20" t="s">
        <v>17</v>
      </c>
      <c r="T27" s="10" t="s">
        <v>3</v>
      </c>
      <c r="U27" s="21" t="s">
        <v>6</v>
      </c>
      <c r="V27" s="3"/>
      <c r="W27" s="3"/>
      <c r="X27" s="3"/>
      <c r="Y27" s="3"/>
      <c r="Z27" s="3"/>
    </row>
    <row r="28" spans="1:26" ht="15.75" customHeight="1" thickBot="1" x14ac:dyDescent="0.25">
      <c r="A28" s="3"/>
      <c r="B28" s="11">
        <v>25</v>
      </c>
      <c r="C28" s="12">
        <v>30</v>
      </c>
      <c r="D28" s="12">
        <v>4</v>
      </c>
      <c r="E28" s="13">
        <f>+B28/H28</f>
        <v>0.42372881355932202</v>
      </c>
      <c r="F28" s="13">
        <f>+C28/H28</f>
        <v>0.50847457627118642</v>
      </c>
      <c r="G28" s="13">
        <f>+D28/H28</f>
        <v>6.7796610169491525E-2</v>
      </c>
      <c r="H28" s="14">
        <f>+B28+C28+D28</f>
        <v>59</v>
      </c>
      <c r="K28" s="22">
        <v>55</v>
      </c>
      <c r="L28" s="14">
        <v>2</v>
      </c>
      <c r="M28" s="14">
        <v>1</v>
      </c>
      <c r="N28" s="14">
        <v>1</v>
      </c>
      <c r="O28" s="12">
        <v>0</v>
      </c>
      <c r="P28" s="13">
        <f>+K28/U28</f>
        <v>0.93220338983050843</v>
      </c>
      <c r="Q28" s="13">
        <f>+L28/U28</f>
        <v>3.3898305084745763E-2</v>
      </c>
      <c r="R28" s="13">
        <f>+M28/U28</f>
        <v>1.6949152542372881E-2</v>
      </c>
      <c r="S28" s="13">
        <f>+N28/U28</f>
        <v>1.6949152542372881E-2</v>
      </c>
      <c r="T28" s="13">
        <f>+O28/U28</f>
        <v>0</v>
      </c>
      <c r="U28" s="14">
        <f>+K28+L28+M28+N28+O28</f>
        <v>59</v>
      </c>
      <c r="V28" s="3"/>
      <c r="W28" s="3"/>
      <c r="X28" s="3"/>
      <c r="Y28" s="3"/>
      <c r="Z28" s="3"/>
    </row>
    <row r="29" spans="1:26" ht="15.75" customHeight="1" x14ac:dyDescent="0.25">
      <c r="A29" s="3"/>
      <c r="B29" s="5"/>
      <c r="C29" s="6"/>
      <c r="D29" s="6"/>
      <c r="E29" s="6"/>
      <c r="F29" s="6"/>
      <c r="G29" s="6"/>
      <c r="H29" s="6"/>
      <c r="I29" s="6"/>
      <c r="J29" s="6"/>
      <c r="K29" s="6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5"/>
      <c r="C30" s="6"/>
      <c r="D30" s="6"/>
      <c r="E30" s="6"/>
      <c r="F30" s="6"/>
      <c r="G30" s="6"/>
      <c r="H30" s="6"/>
      <c r="I30" s="6"/>
      <c r="J30" s="6"/>
      <c r="K30" s="6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5"/>
      <c r="C31" s="6"/>
      <c r="D31" s="6"/>
      <c r="E31" s="6"/>
      <c r="F31" s="6"/>
      <c r="G31" s="6"/>
      <c r="H31" s="6"/>
      <c r="I31" s="6"/>
      <c r="J31" s="6"/>
      <c r="K31" s="6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5"/>
      <c r="C32" s="6"/>
      <c r="D32" s="6"/>
      <c r="E32" s="6"/>
      <c r="F32" s="6"/>
      <c r="G32" s="6"/>
      <c r="H32" s="6"/>
      <c r="I32" s="6"/>
      <c r="J32" s="6"/>
      <c r="K32" s="6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5"/>
      <c r="C33" s="6"/>
      <c r="D33" s="6"/>
      <c r="E33" s="6"/>
      <c r="F33" s="6"/>
      <c r="G33" s="6"/>
      <c r="H33" s="6"/>
      <c r="I33" s="6"/>
      <c r="J33" s="6"/>
      <c r="K33" s="6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5"/>
      <c r="C34" s="6"/>
      <c r="D34" s="6"/>
      <c r="E34" s="6"/>
      <c r="F34" s="6"/>
      <c r="G34" s="6"/>
      <c r="H34" s="6"/>
      <c r="I34" s="6"/>
      <c r="J34" s="6"/>
      <c r="K34" s="6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 customHeight="1" x14ac:dyDescent="0.25">
      <c r="A35" s="3"/>
      <c r="B35" s="5"/>
      <c r="C35" s="6"/>
      <c r="D35" s="6"/>
      <c r="E35" s="6"/>
      <c r="F35" s="6"/>
      <c r="G35" s="6"/>
      <c r="H35" s="6"/>
      <c r="I35" s="6"/>
      <c r="J35" s="6"/>
      <c r="K35" s="6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5"/>
      <c r="C36" s="6"/>
      <c r="D36" s="6"/>
      <c r="E36" s="6"/>
      <c r="F36" s="6"/>
      <c r="G36" s="6"/>
      <c r="H36" s="6"/>
      <c r="I36" s="6"/>
      <c r="J36" s="6"/>
      <c r="K36" s="6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6"/>
      <c r="C37" s="6"/>
      <c r="D37" s="6"/>
      <c r="E37" s="6"/>
      <c r="F37" s="6"/>
      <c r="G37" s="6"/>
      <c r="H37" s="6"/>
      <c r="I37" s="6"/>
      <c r="J37" s="6"/>
      <c r="K37" s="6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3"/>
      <c r="B38" s="8"/>
      <c r="C38" s="8"/>
      <c r="D38" s="8"/>
      <c r="E38" s="8"/>
      <c r="F38" s="8"/>
      <c r="G38" s="8"/>
      <c r="H38" s="8"/>
      <c r="I38" s="8"/>
      <c r="J38" s="8"/>
      <c r="K38" s="8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0.75" customHeight="1" x14ac:dyDescent="0.2">
      <c r="A39" s="3"/>
      <c r="E39" s="8"/>
      <c r="F39" s="8"/>
      <c r="G39" s="8"/>
      <c r="H39" s="15"/>
      <c r="I39" s="16"/>
      <c r="J39" s="16"/>
      <c r="K39" s="8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8" customHeight="1" x14ac:dyDescent="0.2">
      <c r="A40" s="3"/>
      <c r="E40" s="8"/>
      <c r="F40" s="8"/>
      <c r="G40" s="8"/>
      <c r="H40" s="17"/>
      <c r="I40" s="18"/>
      <c r="J40" s="18"/>
      <c r="K40" s="8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3"/>
      <c r="B41" s="8"/>
      <c r="C41" s="8"/>
      <c r="D41" s="8"/>
      <c r="E41" s="8"/>
      <c r="F41" s="8"/>
      <c r="G41" s="8"/>
      <c r="H41" s="8"/>
      <c r="I41" s="8"/>
      <c r="J41" s="8"/>
      <c r="K41" s="8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3"/>
      <c r="B42" s="8"/>
      <c r="C42" s="8"/>
      <c r="D42" s="8"/>
      <c r="E42" s="8"/>
      <c r="F42" s="8"/>
      <c r="G42" s="8"/>
      <c r="H42" s="8"/>
      <c r="I42" s="8"/>
      <c r="J42" s="8"/>
      <c r="K42" s="8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8"/>
      <c r="C43" s="8"/>
      <c r="D43" s="8"/>
      <c r="E43" s="8"/>
      <c r="F43" s="8"/>
      <c r="G43" s="8"/>
      <c r="H43" s="8"/>
      <c r="I43" s="8"/>
      <c r="J43" s="8"/>
      <c r="K43" s="8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8"/>
      <c r="C44" s="8"/>
      <c r="D44" s="8"/>
      <c r="E44" s="8"/>
      <c r="F44" s="8"/>
      <c r="G44" s="8"/>
      <c r="H44" s="8"/>
      <c r="I44" s="8"/>
      <c r="J44" s="8"/>
      <c r="K44" s="8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8"/>
      <c r="C45" s="8"/>
      <c r="D45" s="8"/>
      <c r="E45" s="8"/>
      <c r="F45" s="8"/>
      <c r="G45" s="8"/>
      <c r="H45" s="8"/>
      <c r="I45" s="8"/>
      <c r="J45" s="8"/>
      <c r="K45" s="8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thickBot="1" x14ac:dyDescent="0.25">
      <c r="A46" s="3"/>
      <c r="B46" s="8"/>
      <c r="C46" s="8"/>
      <c r="D46" s="8"/>
      <c r="E46" s="8"/>
      <c r="F46" s="8"/>
      <c r="G46" s="8"/>
      <c r="H46" s="8"/>
      <c r="I46" s="8"/>
      <c r="J46" s="8"/>
      <c r="K46" s="8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1.5" customHeight="1" thickBot="1" x14ac:dyDescent="0.25">
      <c r="A47" s="3"/>
      <c r="B47" s="38" t="s">
        <v>18</v>
      </c>
      <c r="C47" s="39"/>
      <c r="D47" s="39"/>
      <c r="E47" s="39"/>
      <c r="F47" s="39"/>
      <c r="G47" s="39"/>
      <c r="H47" s="40"/>
      <c r="I47" s="8"/>
      <c r="J47" s="8"/>
      <c r="K47" s="8"/>
      <c r="L47" s="38" t="s">
        <v>77</v>
      </c>
      <c r="M47" s="39"/>
      <c r="N47" s="39"/>
      <c r="O47" s="39"/>
      <c r="P47" s="39"/>
      <c r="Q47" s="39"/>
      <c r="R47" s="40"/>
      <c r="S47" s="3"/>
      <c r="T47" s="3"/>
      <c r="U47" s="3"/>
      <c r="V47" s="3"/>
      <c r="W47" s="3"/>
      <c r="X47" s="3"/>
      <c r="Y47" s="3"/>
      <c r="Z47" s="3"/>
    </row>
    <row r="48" spans="1:26" ht="12.75" customHeight="1" thickBot="1" x14ac:dyDescent="0.25">
      <c r="A48" s="3"/>
      <c r="B48" s="9" t="s">
        <v>1</v>
      </c>
      <c r="C48" s="10" t="s">
        <v>2</v>
      </c>
      <c r="D48" s="10" t="s">
        <v>3</v>
      </c>
      <c r="E48" s="10" t="s">
        <v>4</v>
      </c>
      <c r="F48" s="10" t="s">
        <v>5</v>
      </c>
      <c r="G48" s="10" t="s">
        <v>3</v>
      </c>
      <c r="H48" s="10" t="s">
        <v>6</v>
      </c>
      <c r="I48" s="8"/>
      <c r="J48" s="8"/>
      <c r="K48" s="8"/>
      <c r="L48" s="9" t="s">
        <v>1</v>
      </c>
      <c r="M48" s="10" t="s">
        <v>2</v>
      </c>
      <c r="N48" s="10" t="s">
        <v>3</v>
      </c>
      <c r="O48" s="10" t="s">
        <v>4</v>
      </c>
      <c r="P48" s="10" t="s">
        <v>5</v>
      </c>
      <c r="Q48" s="10" t="s">
        <v>3</v>
      </c>
      <c r="R48" s="10" t="s">
        <v>6</v>
      </c>
      <c r="S48" s="3"/>
      <c r="T48" s="3"/>
      <c r="U48" s="3"/>
      <c r="V48" s="3"/>
      <c r="W48" s="3"/>
      <c r="X48" s="3"/>
      <c r="Y48" s="3"/>
      <c r="Z48" s="3"/>
    </row>
    <row r="49" spans="1:26" ht="12.75" customHeight="1" thickBot="1" x14ac:dyDescent="0.25">
      <c r="A49" s="3"/>
      <c r="B49" s="22">
        <v>52</v>
      </c>
      <c r="C49" s="14">
        <v>3</v>
      </c>
      <c r="D49" s="12">
        <v>4</v>
      </c>
      <c r="E49" s="13">
        <f>+B49/H49</f>
        <v>0.88135593220338981</v>
      </c>
      <c r="F49" s="13">
        <f>+C49/H49</f>
        <v>5.0847457627118647E-2</v>
      </c>
      <c r="G49" s="13">
        <f>+D49/H49</f>
        <v>6.7796610169491525E-2</v>
      </c>
      <c r="H49" s="14">
        <f>+B49+C49+D49</f>
        <v>59</v>
      </c>
      <c r="I49" s="8"/>
      <c r="J49" s="8"/>
      <c r="K49" s="8"/>
      <c r="L49" s="11">
        <v>37</v>
      </c>
      <c r="M49" s="12">
        <v>20</v>
      </c>
      <c r="N49" s="12">
        <v>2</v>
      </c>
      <c r="O49" s="13">
        <f>+L49/R49</f>
        <v>0.6271186440677966</v>
      </c>
      <c r="P49" s="13">
        <f>+M49/R49</f>
        <v>0.33898305084745761</v>
      </c>
      <c r="Q49" s="13">
        <f>+N49/R49</f>
        <v>3.3898305084745763E-2</v>
      </c>
      <c r="R49" s="14">
        <f>+L49+M49+N49</f>
        <v>59</v>
      </c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8"/>
      <c r="C50" s="8"/>
      <c r="D50" s="8"/>
      <c r="E50" s="8"/>
      <c r="F50" s="8"/>
      <c r="G50" s="8"/>
      <c r="H50" s="8"/>
      <c r="I50" s="8"/>
      <c r="J50" s="8"/>
      <c r="K50" s="8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8"/>
      <c r="C51" s="8"/>
      <c r="D51" s="8"/>
      <c r="E51" s="8"/>
      <c r="F51" s="8"/>
      <c r="G51" s="8"/>
      <c r="H51" s="8"/>
      <c r="I51" s="8"/>
      <c r="J51" s="8"/>
      <c r="K51" s="8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8"/>
      <c r="C52" s="8"/>
      <c r="D52" s="8"/>
      <c r="E52" s="8"/>
      <c r="F52" s="8"/>
      <c r="G52" s="8"/>
      <c r="H52" s="8"/>
      <c r="I52" s="8"/>
      <c r="J52" s="8"/>
      <c r="K52" s="8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8"/>
      <c r="C53" s="8"/>
      <c r="D53" s="8"/>
      <c r="E53" s="8"/>
      <c r="F53" s="8"/>
      <c r="G53" s="8"/>
      <c r="H53" s="8"/>
      <c r="I53" s="8"/>
      <c r="J53" s="8"/>
      <c r="K53" s="8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8"/>
      <c r="C54" s="8"/>
      <c r="D54" s="8"/>
      <c r="E54" s="8"/>
      <c r="F54" s="8"/>
      <c r="G54" s="8"/>
      <c r="H54" s="8"/>
      <c r="I54" s="8"/>
      <c r="J54" s="8"/>
      <c r="K54" s="8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8"/>
      <c r="C55" s="8"/>
      <c r="D55" s="8"/>
      <c r="E55" s="8"/>
      <c r="F55" s="8"/>
      <c r="G55" s="8"/>
      <c r="H55" s="8"/>
      <c r="I55" s="8"/>
      <c r="J55" s="8"/>
      <c r="K55" s="8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8"/>
      <c r="C56" s="8"/>
      <c r="D56" s="8"/>
      <c r="E56" s="8"/>
      <c r="F56" s="8"/>
      <c r="G56" s="8"/>
      <c r="H56" s="8"/>
      <c r="I56" s="8"/>
      <c r="J56" s="8"/>
      <c r="K56" s="8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8"/>
      <c r="C57" s="8"/>
      <c r="D57" s="8"/>
      <c r="E57" s="8"/>
      <c r="F57" s="8"/>
      <c r="G57" s="8"/>
      <c r="H57" s="8"/>
      <c r="I57" s="8"/>
      <c r="J57" s="8"/>
      <c r="K57" s="8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8"/>
      <c r="C58" s="8"/>
      <c r="D58" s="8"/>
      <c r="E58" s="8"/>
      <c r="F58" s="8"/>
      <c r="G58" s="8"/>
      <c r="H58" s="8"/>
      <c r="I58" s="8"/>
      <c r="J58" s="8"/>
      <c r="K58" s="8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8"/>
      <c r="C59" s="8"/>
      <c r="D59" s="8"/>
      <c r="E59" s="8"/>
      <c r="F59" s="8"/>
      <c r="G59" s="8"/>
      <c r="H59" s="8"/>
      <c r="I59" s="8"/>
      <c r="J59" s="8"/>
      <c r="K59" s="8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8"/>
      <c r="C60" s="8"/>
      <c r="D60" s="8"/>
      <c r="E60" s="8"/>
      <c r="F60" s="8"/>
      <c r="G60" s="8"/>
      <c r="H60" s="8"/>
      <c r="I60" s="8"/>
      <c r="J60" s="8"/>
      <c r="K60" s="8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8"/>
      <c r="C61" s="8"/>
      <c r="D61" s="8"/>
      <c r="E61" s="8"/>
      <c r="F61" s="8"/>
      <c r="G61" s="8"/>
      <c r="H61" s="8"/>
      <c r="I61" s="8"/>
      <c r="J61" s="8"/>
      <c r="K61" s="8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8"/>
      <c r="C62" s="8"/>
      <c r="D62" s="8"/>
      <c r="E62" s="8"/>
      <c r="F62" s="8"/>
      <c r="G62" s="8"/>
      <c r="H62" s="8"/>
      <c r="I62" s="8"/>
      <c r="J62" s="8"/>
      <c r="K62" s="8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8"/>
      <c r="C63" s="8"/>
      <c r="D63" s="8"/>
      <c r="E63" s="8"/>
      <c r="F63" s="8"/>
      <c r="G63" s="8"/>
      <c r="H63" s="8"/>
      <c r="I63" s="8"/>
      <c r="J63" s="8"/>
      <c r="K63" s="8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8"/>
      <c r="C64" s="8"/>
      <c r="D64" s="8"/>
      <c r="E64" s="8"/>
      <c r="F64" s="8"/>
      <c r="G64" s="8"/>
      <c r="H64" s="8"/>
      <c r="I64" s="8"/>
      <c r="J64" s="8"/>
      <c r="K64" s="8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8"/>
      <c r="C65" s="8"/>
      <c r="D65" s="8"/>
      <c r="E65" s="8"/>
      <c r="F65" s="8"/>
      <c r="G65" s="8"/>
      <c r="H65" s="8"/>
      <c r="I65" s="8"/>
      <c r="J65" s="8"/>
      <c r="K65" s="8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8"/>
      <c r="C66" s="8"/>
      <c r="D66" s="8"/>
      <c r="E66" s="8"/>
      <c r="F66" s="8"/>
      <c r="G66" s="8"/>
      <c r="H66" s="8"/>
      <c r="I66" s="8"/>
      <c r="J66" s="8"/>
      <c r="K66" s="8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8"/>
      <c r="C67" s="8"/>
      <c r="D67" s="8"/>
      <c r="E67" s="8"/>
      <c r="F67" s="8"/>
      <c r="G67" s="8"/>
      <c r="H67" s="8"/>
      <c r="I67" s="8"/>
      <c r="J67" s="8"/>
      <c r="K67" s="8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8"/>
      <c r="C68" s="8"/>
      <c r="D68" s="8"/>
      <c r="E68" s="8"/>
      <c r="F68" s="8"/>
      <c r="G68" s="8"/>
      <c r="H68" s="8"/>
      <c r="I68" s="8"/>
      <c r="J68" s="8"/>
      <c r="K68" s="8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8"/>
      <c r="C69" s="8"/>
      <c r="D69" s="8"/>
      <c r="E69" s="8"/>
      <c r="F69" s="8"/>
      <c r="G69" s="8"/>
      <c r="H69" s="8"/>
      <c r="I69" s="8"/>
      <c r="J69" s="8"/>
      <c r="K69" s="8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8"/>
      <c r="C70" s="8"/>
      <c r="D70" s="8"/>
      <c r="E70" s="8"/>
      <c r="F70" s="8"/>
      <c r="G70" s="8"/>
      <c r="H70" s="8"/>
      <c r="I70" s="8"/>
      <c r="J70" s="8"/>
      <c r="K70" s="8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8"/>
      <c r="C71" s="8"/>
      <c r="D71" s="8"/>
      <c r="E71" s="8"/>
      <c r="F71" s="8"/>
      <c r="G71" s="8"/>
      <c r="H71" s="8"/>
      <c r="I71" s="8"/>
      <c r="J71" s="8"/>
      <c r="K71" s="8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8"/>
      <c r="C72" s="8"/>
      <c r="D72" s="8"/>
      <c r="E72" s="8"/>
      <c r="F72" s="8"/>
      <c r="G72" s="8"/>
      <c r="H72" s="8"/>
      <c r="I72" s="8"/>
      <c r="J72" s="8"/>
      <c r="K72" s="8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thickBot="1" x14ac:dyDescent="0.25">
      <c r="A73" s="3"/>
      <c r="B73" s="8"/>
      <c r="C73" s="8"/>
      <c r="D73" s="8"/>
      <c r="E73" s="8"/>
      <c r="F73" s="8"/>
      <c r="G73" s="8"/>
      <c r="H73" s="8"/>
      <c r="I73" s="8"/>
      <c r="J73" s="8"/>
      <c r="K73" s="8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thickBot="1" x14ac:dyDescent="0.25">
      <c r="A74" s="3"/>
      <c r="B74" s="38" t="s">
        <v>19</v>
      </c>
      <c r="C74" s="39"/>
      <c r="D74" s="39"/>
      <c r="E74" s="39"/>
      <c r="F74" s="39"/>
      <c r="G74" s="39"/>
      <c r="H74" s="40"/>
      <c r="I74" s="8"/>
      <c r="J74" s="8"/>
      <c r="K74" s="8"/>
      <c r="L74" s="41" t="s">
        <v>20</v>
      </c>
      <c r="M74" s="42"/>
      <c r="N74" s="42"/>
      <c r="O74" s="42"/>
      <c r="P74" s="42"/>
      <c r="Q74" s="42"/>
      <c r="R74" s="42"/>
      <c r="S74" s="42"/>
      <c r="T74" s="42"/>
      <c r="U74" s="42"/>
      <c r="V74" s="43"/>
      <c r="W74" s="3"/>
      <c r="X74" s="3"/>
      <c r="Y74" s="3"/>
      <c r="Z74" s="3"/>
    </row>
    <row r="75" spans="1:26" ht="25.5" customHeight="1" thickBot="1" x14ac:dyDescent="0.25">
      <c r="A75" s="3"/>
      <c r="B75" s="9" t="s">
        <v>1</v>
      </c>
      <c r="C75" s="10" t="s">
        <v>2</v>
      </c>
      <c r="D75" s="10" t="s">
        <v>3</v>
      </c>
      <c r="E75" s="10" t="s">
        <v>4</v>
      </c>
      <c r="F75" s="10" t="s">
        <v>5</v>
      </c>
      <c r="G75" s="10" t="s">
        <v>3</v>
      </c>
      <c r="H75" s="10" t="s">
        <v>6</v>
      </c>
      <c r="I75" s="8"/>
      <c r="J75" s="8"/>
      <c r="K75" s="8"/>
      <c r="L75" s="29" t="s">
        <v>21</v>
      </c>
      <c r="M75" s="29" t="s">
        <v>22</v>
      </c>
      <c r="N75" s="29" t="s">
        <v>23</v>
      </c>
      <c r="O75" s="29" t="s">
        <v>24</v>
      </c>
      <c r="P75" s="30" t="s">
        <v>3</v>
      </c>
      <c r="Q75" s="29" t="s">
        <v>25</v>
      </c>
      <c r="R75" s="29" t="s">
        <v>26</v>
      </c>
      <c r="S75" s="29" t="s">
        <v>27</v>
      </c>
      <c r="T75" s="29" t="s">
        <v>28</v>
      </c>
      <c r="U75" s="30" t="s">
        <v>3</v>
      </c>
      <c r="V75" s="29" t="s">
        <v>6</v>
      </c>
      <c r="W75" s="3"/>
      <c r="X75" s="3"/>
      <c r="Y75" s="3"/>
      <c r="Z75" s="3"/>
    </row>
    <row r="76" spans="1:26" ht="23.25" customHeight="1" thickBot="1" x14ac:dyDescent="0.25">
      <c r="A76" s="3"/>
      <c r="B76" s="22">
        <v>55</v>
      </c>
      <c r="C76" s="14">
        <v>2</v>
      </c>
      <c r="D76" s="23">
        <v>2</v>
      </c>
      <c r="E76" s="13">
        <f>B76/H76</f>
        <v>0.93220338983050843</v>
      </c>
      <c r="F76" s="13">
        <f>C76/H76</f>
        <v>3.3898305084745763E-2</v>
      </c>
      <c r="G76" s="13">
        <f>+D76/H76</f>
        <v>3.3898305084745763E-2</v>
      </c>
      <c r="H76" s="14">
        <f>+B76+C76+D76</f>
        <v>59</v>
      </c>
      <c r="I76" s="8"/>
      <c r="J76" s="8"/>
      <c r="K76" s="8"/>
      <c r="L76" s="31">
        <v>38</v>
      </c>
      <c r="M76" s="31">
        <v>17</v>
      </c>
      <c r="N76" s="31">
        <v>4</v>
      </c>
      <c r="O76" s="31">
        <v>0</v>
      </c>
      <c r="P76" s="31">
        <v>0</v>
      </c>
      <c r="Q76" s="32">
        <f>L76/V76</f>
        <v>0.64406779661016944</v>
      </c>
      <c r="R76" s="27">
        <f>+M76/V76</f>
        <v>0.28813559322033899</v>
      </c>
      <c r="S76" s="27">
        <f>+N76/V76</f>
        <v>6.7796610169491525E-2</v>
      </c>
      <c r="T76" s="27">
        <f>+O76/V76</f>
        <v>0</v>
      </c>
      <c r="U76" s="27">
        <f>+P76/V76</f>
        <v>0</v>
      </c>
      <c r="V76" s="28">
        <f>+L76+M76+N76+O76</f>
        <v>59</v>
      </c>
      <c r="W76" s="3"/>
      <c r="X76" s="3"/>
      <c r="Y76" s="3"/>
      <c r="Z76" s="3"/>
    </row>
    <row r="77" spans="1:26" ht="12.75" customHeight="1" x14ac:dyDescent="0.2">
      <c r="A77" s="3"/>
      <c r="B77" s="8"/>
      <c r="C77" s="8"/>
      <c r="D77" s="8"/>
      <c r="E77" s="8"/>
      <c r="F77" s="8"/>
      <c r="G77" s="8"/>
      <c r="H77" s="8"/>
      <c r="I77" s="8"/>
      <c r="J77" s="8"/>
      <c r="K77" s="8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8"/>
      <c r="C78" s="8"/>
      <c r="D78" s="8"/>
      <c r="E78" s="8"/>
      <c r="F78" s="8"/>
      <c r="G78" s="8"/>
      <c r="H78" s="8"/>
      <c r="I78" s="8"/>
      <c r="J78" s="8"/>
      <c r="K78" s="8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8"/>
      <c r="C79" s="8"/>
      <c r="D79" s="8"/>
      <c r="E79" s="8"/>
      <c r="F79" s="8"/>
      <c r="G79" s="8"/>
      <c r="H79" s="8"/>
      <c r="I79" s="8"/>
      <c r="J79" s="8"/>
      <c r="K79" s="8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8"/>
      <c r="C81" s="8"/>
      <c r="D81" s="8"/>
      <c r="E81" s="8"/>
      <c r="F81" s="8"/>
      <c r="G81" s="8"/>
      <c r="H81" s="8"/>
      <c r="I81" s="8"/>
      <c r="J81" s="8"/>
      <c r="K81" s="8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8"/>
      <c r="C82" s="8"/>
      <c r="D82" s="8"/>
      <c r="E82" s="8"/>
      <c r="F82" s="8"/>
      <c r="G82" s="8"/>
      <c r="H82" s="8"/>
      <c r="I82" s="8"/>
      <c r="J82" s="8"/>
      <c r="K82" s="8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8"/>
      <c r="C83" s="8"/>
      <c r="D83" s="8"/>
      <c r="E83" s="8"/>
      <c r="F83" s="8"/>
      <c r="G83" s="8"/>
      <c r="H83" s="8"/>
      <c r="I83" s="8"/>
      <c r="J83" s="8"/>
      <c r="K83" s="8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8"/>
      <c r="C84" s="8"/>
      <c r="D84" s="8"/>
      <c r="E84" s="8"/>
      <c r="F84" s="8"/>
      <c r="G84" s="8"/>
      <c r="H84" s="8"/>
      <c r="I84" s="8"/>
      <c r="J84" s="8"/>
      <c r="K84" s="8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8"/>
      <c r="C85" s="8"/>
      <c r="D85" s="8"/>
      <c r="E85" s="8"/>
      <c r="F85" s="8"/>
      <c r="G85" s="8"/>
      <c r="H85" s="8"/>
      <c r="I85" s="8"/>
      <c r="J85" s="8"/>
      <c r="K85" s="8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8"/>
      <c r="C86" s="8"/>
      <c r="D86" s="8"/>
      <c r="E86" s="8"/>
      <c r="F86" s="8"/>
      <c r="G86" s="8"/>
      <c r="H86" s="8"/>
      <c r="I86" s="8"/>
      <c r="J86" s="8"/>
      <c r="K86" s="8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8"/>
      <c r="C87" s="8"/>
      <c r="D87" s="8"/>
      <c r="E87" s="8"/>
      <c r="F87" s="8"/>
      <c r="G87" s="8"/>
      <c r="H87" s="8"/>
      <c r="I87" s="8"/>
      <c r="J87" s="8"/>
      <c r="K87" s="8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8"/>
      <c r="C88" s="8"/>
      <c r="D88" s="8"/>
      <c r="E88" s="8"/>
      <c r="F88" s="8"/>
      <c r="G88" s="8"/>
      <c r="H88" s="8"/>
      <c r="I88" s="8"/>
      <c r="J88" s="8"/>
      <c r="K88" s="8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8"/>
      <c r="C89" s="8"/>
      <c r="D89" s="8"/>
      <c r="E89" s="8"/>
      <c r="F89" s="8"/>
      <c r="G89" s="8"/>
      <c r="H89" s="8"/>
      <c r="I89" s="8"/>
      <c r="J89" s="8"/>
      <c r="K89" s="8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8"/>
      <c r="C90" s="8"/>
      <c r="D90" s="8"/>
      <c r="E90" s="8"/>
      <c r="F90" s="8"/>
      <c r="G90" s="8"/>
      <c r="H90" s="8"/>
      <c r="I90" s="8"/>
      <c r="J90" s="8"/>
      <c r="K90" s="8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8"/>
      <c r="C91" s="8"/>
      <c r="D91" s="8"/>
      <c r="E91" s="8"/>
      <c r="F91" s="8"/>
      <c r="G91" s="8"/>
      <c r="H91" s="8"/>
      <c r="I91" s="8"/>
      <c r="J91" s="8"/>
      <c r="K91" s="8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8"/>
      <c r="C92" s="8"/>
      <c r="D92" s="8"/>
      <c r="E92" s="8"/>
      <c r="F92" s="8"/>
      <c r="G92" s="8"/>
      <c r="H92" s="8"/>
      <c r="I92" s="8"/>
      <c r="J92" s="8"/>
      <c r="K92" s="8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8"/>
      <c r="C93" s="8"/>
      <c r="D93" s="8"/>
      <c r="E93" s="8"/>
      <c r="F93" s="8"/>
      <c r="G93" s="8"/>
      <c r="H93" s="8"/>
      <c r="I93" s="8"/>
      <c r="J93" s="8"/>
      <c r="K93" s="8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8"/>
      <c r="C94" s="8"/>
      <c r="D94" s="8"/>
      <c r="E94" s="8"/>
      <c r="F94" s="8"/>
      <c r="G94" s="8"/>
      <c r="H94" s="8"/>
      <c r="I94" s="8"/>
      <c r="J94" s="8"/>
      <c r="K94" s="8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8"/>
      <c r="C95" s="8"/>
      <c r="D95" s="8"/>
      <c r="E95" s="8"/>
      <c r="F95" s="8"/>
      <c r="G95" s="8"/>
      <c r="H95" s="8"/>
      <c r="I95" s="8"/>
      <c r="J95" s="8"/>
      <c r="K95" s="8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8"/>
      <c r="C96" s="8"/>
      <c r="D96" s="8"/>
      <c r="E96" s="8"/>
      <c r="F96" s="8"/>
      <c r="G96" s="8"/>
      <c r="H96" s="8"/>
      <c r="I96" s="8"/>
      <c r="J96" s="8"/>
      <c r="K96" s="8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thickBot="1" x14ac:dyDescent="0.25">
      <c r="A97" s="3"/>
      <c r="B97" s="8"/>
      <c r="C97" s="8"/>
      <c r="D97" s="8"/>
      <c r="E97" s="8"/>
      <c r="F97" s="8"/>
      <c r="G97" s="8"/>
      <c r="H97" s="8"/>
      <c r="I97" s="8"/>
      <c r="J97" s="8"/>
      <c r="K97" s="8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thickBot="1" x14ac:dyDescent="0.25">
      <c r="A98" s="3"/>
      <c r="B98" s="38" t="s">
        <v>29</v>
      </c>
      <c r="C98" s="39"/>
      <c r="D98" s="39"/>
      <c r="E98" s="39"/>
      <c r="F98" s="39"/>
      <c r="G98" s="39"/>
      <c r="H98" s="40"/>
      <c r="I98" s="8"/>
      <c r="J98" s="8"/>
      <c r="K98" s="8"/>
      <c r="L98" s="3"/>
      <c r="M98" s="38" t="s">
        <v>30</v>
      </c>
      <c r="N98" s="39"/>
      <c r="O98" s="39"/>
      <c r="P98" s="39"/>
      <c r="Q98" s="39"/>
      <c r="R98" s="39"/>
      <c r="S98" s="40"/>
      <c r="T98" s="3"/>
      <c r="U98" s="3"/>
      <c r="V98" s="3"/>
      <c r="W98" s="3"/>
      <c r="X98" s="3"/>
      <c r="Y98" s="3"/>
      <c r="Z98" s="3"/>
    </row>
    <row r="99" spans="1:26" ht="12.75" customHeight="1" thickBot="1" x14ac:dyDescent="0.25">
      <c r="A99" s="3"/>
      <c r="B99" s="9" t="s">
        <v>1</v>
      </c>
      <c r="C99" s="10" t="s">
        <v>2</v>
      </c>
      <c r="D99" s="10" t="s">
        <v>3</v>
      </c>
      <c r="E99" s="10" t="s">
        <v>4</v>
      </c>
      <c r="F99" s="10" t="s">
        <v>5</v>
      </c>
      <c r="G99" s="10" t="s">
        <v>3</v>
      </c>
      <c r="H99" s="10" t="s">
        <v>6</v>
      </c>
      <c r="I99" s="8"/>
      <c r="J99" s="8"/>
      <c r="K99" s="8"/>
      <c r="L99" s="3"/>
      <c r="M99" s="9" t="s">
        <v>1</v>
      </c>
      <c r="N99" s="10" t="s">
        <v>2</v>
      </c>
      <c r="O99" s="10" t="s">
        <v>3</v>
      </c>
      <c r="P99" s="10" t="s">
        <v>4</v>
      </c>
      <c r="Q99" s="10" t="s">
        <v>5</v>
      </c>
      <c r="R99" s="10" t="s">
        <v>3</v>
      </c>
      <c r="S99" s="10" t="s">
        <v>6</v>
      </c>
      <c r="T99" s="3"/>
      <c r="U99" s="3"/>
      <c r="V99" s="3"/>
      <c r="W99" s="3"/>
      <c r="X99" s="3"/>
      <c r="Y99" s="3"/>
      <c r="Z99" s="3"/>
    </row>
    <row r="100" spans="1:26" ht="17.25" customHeight="1" thickBot="1" x14ac:dyDescent="0.25">
      <c r="A100" s="3"/>
      <c r="B100" s="22">
        <v>59</v>
      </c>
      <c r="C100" s="14">
        <v>0</v>
      </c>
      <c r="D100" s="14">
        <v>0</v>
      </c>
      <c r="E100" s="13">
        <f>+B100/H100</f>
        <v>1</v>
      </c>
      <c r="F100" s="13">
        <f>+C100/H100</f>
        <v>0</v>
      </c>
      <c r="G100" s="13">
        <f>+D100/H100</f>
        <v>0</v>
      </c>
      <c r="H100" s="14">
        <f>+B100+C100+D100</f>
        <v>59</v>
      </c>
      <c r="I100" s="8"/>
      <c r="J100" s="8"/>
      <c r="K100" s="8"/>
      <c r="L100" s="3"/>
      <c r="M100" s="24">
        <v>58</v>
      </c>
      <c r="N100" s="23">
        <v>1</v>
      </c>
      <c r="O100" s="23">
        <v>0</v>
      </c>
      <c r="P100" s="13">
        <f>+M100/S100</f>
        <v>0.98305084745762716</v>
      </c>
      <c r="Q100" s="13">
        <f>+N100/S100</f>
        <v>1.6949152542372881E-2</v>
      </c>
      <c r="R100" s="13">
        <f>+O100/S100</f>
        <v>0</v>
      </c>
      <c r="S100" s="14">
        <f>+M100+N100+O100</f>
        <v>59</v>
      </c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thickBot="1" x14ac:dyDescent="0.25">
      <c r="A122" s="3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thickBot="1" x14ac:dyDescent="0.25">
      <c r="A123" s="3"/>
      <c r="B123" s="8"/>
      <c r="C123" s="38" t="s">
        <v>31</v>
      </c>
      <c r="D123" s="39"/>
      <c r="E123" s="39"/>
      <c r="F123" s="39"/>
      <c r="G123" s="39"/>
      <c r="H123" s="39"/>
      <c r="I123" s="40"/>
      <c r="J123" s="8"/>
      <c r="K123" s="8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7" customHeight="1" thickBot="1" x14ac:dyDescent="0.25">
      <c r="A124" s="3"/>
      <c r="B124" s="8"/>
      <c r="C124" s="9" t="s">
        <v>1</v>
      </c>
      <c r="D124" s="10" t="s">
        <v>2</v>
      </c>
      <c r="E124" s="10" t="s">
        <v>3</v>
      </c>
      <c r="F124" s="10" t="s">
        <v>4</v>
      </c>
      <c r="G124" s="10" t="s">
        <v>5</v>
      </c>
      <c r="H124" s="10" t="s">
        <v>3</v>
      </c>
      <c r="I124" s="10" t="s">
        <v>6</v>
      </c>
      <c r="J124" s="8"/>
      <c r="K124" s="8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4.75" customHeight="1" thickBot="1" x14ac:dyDescent="0.25">
      <c r="A125" s="3"/>
      <c r="B125" s="8"/>
      <c r="C125" s="22">
        <v>58</v>
      </c>
      <c r="D125" s="14">
        <v>1</v>
      </c>
      <c r="E125" s="23">
        <v>0</v>
      </c>
      <c r="F125" s="13">
        <f>+C125/I125</f>
        <v>0.98305084745762716</v>
      </c>
      <c r="G125" s="13">
        <f>+D125/I125</f>
        <v>1.6949152542372881E-2</v>
      </c>
      <c r="H125" s="13">
        <f>+E125/I125</f>
        <v>0</v>
      </c>
      <c r="I125" s="14">
        <f>+C125+D125+E125</f>
        <v>59</v>
      </c>
      <c r="J125" s="8"/>
      <c r="K125" s="8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customHeight="1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customHeight="1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customHeight="1" x14ac:dyDescent="0.2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customHeight="1" x14ac:dyDescent="0.2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customHeight="1" x14ac:dyDescent="0.2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customHeight="1" x14ac:dyDescent="0.2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2.75" customHeight="1" x14ac:dyDescent="0.2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2.75" customHeight="1" x14ac:dyDescent="0.2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2.75" customHeight="1" x14ac:dyDescent="0.2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2.75" customHeight="1" x14ac:dyDescent="0.2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2.75" customHeight="1" x14ac:dyDescent="0.2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2.75" customHeight="1" x14ac:dyDescent="0.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2.75" customHeight="1" x14ac:dyDescent="0.2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2.75" customHeight="1" x14ac:dyDescent="0.2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2.75" customHeight="1" x14ac:dyDescent="0.2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2.75" customHeight="1" x14ac:dyDescent="0.2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2.75" customHeight="1" x14ac:dyDescent="0.2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2.75" customHeight="1" x14ac:dyDescent="0.2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2.75" customHeight="1" x14ac:dyDescent="0.2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2.75" customHeight="1" x14ac:dyDescent="0.2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2.75" customHeight="1" x14ac:dyDescent="0.2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2.75" customHeight="1" x14ac:dyDescent="0.2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2.75" customHeight="1" x14ac:dyDescent="0.2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12.75" customHeight="1" x14ac:dyDescent="0.2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12.75" customHeight="1" x14ac:dyDescent="0.2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</sheetData>
  <mergeCells count="13">
    <mergeCell ref="B3:K3"/>
    <mergeCell ref="B4:K4"/>
    <mergeCell ref="B7:H7"/>
    <mergeCell ref="K7:Q7"/>
    <mergeCell ref="B26:H26"/>
    <mergeCell ref="K26:U26"/>
    <mergeCell ref="C123:I123"/>
    <mergeCell ref="B47:H47"/>
    <mergeCell ref="L47:R47"/>
    <mergeCell ref="B74:H74"/>
    <mergeCell ref="L74:V74"/>
    <mergeCell ref="B98:H98"/>
    <mergeCell ref="M98:S9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6"/>
  <sheetViews>
    <sheetView topLeftCell="M1" workbookViewId="0">
      <selection activeCell="N20" sqref="N20"/>
    </sheetView>
  </sheetViews>
  <sheetFormatPr baseColWidth="10" defaultRowHeight="15" x14ac:dyDescent="0.25"/>
  <cols>
    <col min="21" max="21" width="32.140625" customWidth="1"/>
  </cols>
  <sheetData>
    <row r="2" spans="2:27" x14ac:dyDescent="0.25">
      <c r="B2" t="s">
        <v>32</v>
      </c>
      <c r="C2">
        <v>49</v>
      </c>
      <c r="D2">
        <v>6</v>
      </c>
      <c r="E2">
        <v>0</v>
      </c>
      <c r="F2">
        <v>0</v>
      </c>
      <c r="G2">
        <v>0</v>
      </c>
      <c r="H2">
        <v>0</v>
      </c>
      <c r="J2">
        <v>55</v>
      </c>
      <c r="K2">
        <v>55</v>
      </c>
      <c r="L2">
        <v>0</v>
      </c>
      <c r="N2" t="s">
        <v>33</v>
      </c>
      <c r="O2" t="s">
        <v>34</v>
      </c>
      <c r="P2" t="s">
        <v>22</v>
      </c>
      <c r="Q2" t="s">
        <v>23</v>
      </c>
      <c r="R2" t="s">
        <v>35</v>
      </c>
      <c r="S2" t="s">
        <v>36</v>
      </c>
      <c r="U2" t="s">
        <v>37</v>
      </c>
      <c r="V2" s="1">
        <v>0.89090909090909087</v>
      </c>
      <c r="W2" s="1">
        <v>0.10909090909090909</v>
      </c>
      <c r="X2" s="1">
        <v>0</v>
      </c>
      <c r="Y2" s="1">
        <v>0</v>
      </c>
      <c r="Z2" s="1">
        <v>0</v>
      </c>
      <c r="AA2">
        <v>0</v>
      </c>
    </row>
    <row r="3" spans="2:27" x14ac:dyDescent="0.25">
      <c r="B3" t="s">
        <v>38</v>
      </c>
      <c r="C3">
        <v>25</v>
      </c>
      <c r="D3">
        <v>30</v>
      </c>
      <c r="E3">
        <v>0</v>
      </c>
      <c r="F3">
        <v>0</v>
      </c>
      <c r="G3">
        <v>0</v>
      </c>
      <c r="H3">
        <v>0</v>
      </c>
      <c r="J3">
        <v>55</v>
      </c>
      <c r="K3">
        <v>55</v>
      </c>
      <c r="L3">
        <v>0</v>
      </c>
      <c r="N3" t="s">
        <v>33</v>
      </c>
      <c r="O3" t="s">
        <v>34</v>
      </c>
      <c r="P3" t="s">
        <v>22</v>
      </c>
      <c r="Q3" t="s">
        <v>23</v>
      </c>
      <c r="R3" t="s">
        <v>35</v>
      </c>
      <c r="S3" t="s">
        <v>36</v>
      </c>
      <c r="U3" t="s">
        <v>39</v>
      </c>
      <c r="V3" s="1">
        <v>0.45454545454545453</v>
      </c>
      <c r="W3" s="1">
        <v>0.54545454545454541</v>
      </c>
      <c r="X3" s="1">
        <v>0</v>
      </c>
      <c r="Y3" s="1">
        <v>0</v>
      </c>
      <c r="Z3" s="1">
        <v>0</v>
      </c>
      <c r="AA3">
        <v>0</v>
      </c>
    </row>
    <row r="4" spans="2:27" x14ac:dyDescent="0.25">
      <c r="B4" t="s">
        <v>40</v>
      </c>
      <c r="C4">
        <v>55</v>
      </c>
      <c r="D4">
        <v>2</v>
      </c>
      <c r="E4">
        <v>1</v>
      </c>
      <c r="F4">
        <v>1</v>
      </c>
      <c r="G4">
        <v>0</v>
      </c>
      <c r="H4">
        <v>0</v>
      </c>
      <c r="J4">
        <v>59</v>
      </c>
      <c r="K4">
        <v>59</v>
      </c>
      <c r="L4">
        <v>0</v>
      </c>
      <c r="N4" t="s">
        <v>33</v>
      </c>
      <c r="O4" t="s">
        <v>34</v>
      </c>
      <c r="P4" t="s">
        <v>22</v>
      </c>
      <c r="Q4" t="s">
        <v>23</v>
      </c>
      <c r="R4" t="s">
        <v>35</v>
      </c>
      <c r="S4" t="s">
        <v>36</v>
      </c>
      <c r="U4" t="s">
        <v>41</v>
      </c>
      <c r="V4" s="1">
        <v>0.93220338983050843</v>
      </c>
      <c r="W4" s="1">
        <v>3.3898305084745763E-2</v>
      </c>
      <c r="X4" s="1">
        <v>1.6949152542372881E-2</v>
      </c>
      <c r="Y4" s="1">
        <v>1.6949152542372881E-2</v>
      </c>
      <c r="Z4" s="1">
        <v>0</v>
      </c>
      <c r="AA4">
        <v>0</v>
      </c>
    </row>
    <row r="5" spans="2:27" x14ac:dyDescent="0.25">
      <c r="B5" t="s">
        <v>18</v>
      </c>
      <c r="C5">
        <v>52</v>
      </c>
      <c r="D5">
        <v>3</v>
      </c>
      <c r="E5">
        <v>0</v>
      </c>
      <c r="F5">
        <v>0</v>
      </c>
      <c r="G5">
        <v>0</v>
      </c>
      <c r="H5">
        <v>0</v>
      </c>
      <c r="J5">
        <v>55</v>
      </c>
      <c r="K5">
        <v>55</v>
      </c>
      <c r="L5">
        <v>0</v>
      </c>
      <c r="N5" t="s">
        <v>33</v>
      </c>
      <c r="O5" t="s">
        <v>34</v>
      </c>
      <c r="P5" t="s">
        <v>22</v>
      </c>
      <c r="Q5" t="s">
        <v>23</v>
      </c>
      <c r="R5" t="s">
        <v>35</v>
      </c>
      <c r="S5" t="s">
        <v>36</v>
      </c>
      <c r="U5" t="s">
        <v>42</v>
      </c>
      <c r="V5" s="1">
        <v>0.94545454545454544</v>
      </c>
      <c r="W5" s="1">
        <v>5.4545454545454543E-2</v>
      </c>
      <c r="X5" s="1">
        <v>0</v>
      </c>
      <c r="Y5" s="1">
        <v>0</v>
      </c>
      <c r="Z5" s="1">
        <v>0</v>
      </c>
      <c r="AA5">
        <v>0</v>
      </c>
    </row>
    <row r="6" spans="2:27" x14ac:dyDescent="0.25">
      <c r="B6" t="s">
        <v>43</v>
      </c>
      <c r="C6">
        <v>37</v>
      </c>
      <c r="D6">
        <v>20</v>
      </c>
      <c r="E6">
        <v>0</v>
      </c>
      <c r="F6">
        <v>0</v>
      </c>
      <c r="G6">
        <v>0</v>
      </c>
      <c r="H6">
        <v>0</v>
      </c>
      <c r="J6">
        <v>57</v>
      </c>
      <c r="K6">
        <v>57</v>
      </c>
      <c r="L6">
        <v>0</v>
      </c>
      <c r="N6" t="s">
        <v>33</v>
      </c>
      <c r="O6" t="s">
        <v>34</v>
      </c>
      <c r="P6" t="s">
        <v>22</v>
      </c>
      <c r="Q6" t="s">
        <v>23</v>
      </c>
      <c r="R6" t="s">
        <v>35</v>
      </c>
      <c r="S6" t="s">
        <v>36</v>
      </c>
      <c r="U6" t="s">
        <v>44</v>
      </c>
      <c r="V6" s="1">
        <v>0.64912280701754388</v>
      </c>
      <c r="W6" s="1">
        <v>0.35087719298245612</v>
      </c>
      <c r="X6" s="1">
        <v>0</v>
      </c>
      <c r="Y6" s="1">
        <v>0</v>
      </c>
      <c r="Z6" s="1">
        <v>0</v>
      </c>
      <c r="AA6">
        <v>0</v>
      </c>
    </row>
    <row r="7" spans="2:27" x14ac:dyDescent="0.25">
      <c r="B7" t="s">
        <v>45</v>
      </c>
      <c r="C7">
        <v>55</v>
      </c>
      <c r="D7">
        <v>2</v>
      </c>
      <c r="E7">
        <v>0</v>
      </c>
      <c r="F7">
        <v>0</v>
      </c>
      <c r="G7">
        <v>0</v>
      </c>
      <c r="H7">
        <v>0</v>
      </c>
      <c r="J7">
        <v>57</v>
      </c>
      <c r="K7">
        <v>57</v>
      </c>
      <c r="L7">
        <v>0</v>
      </c>
      <c r="N7" t="s">
        <v>33</v>
      </c>
      <c r="O7" t="s">
        <v>34</v>
      </c>
      <c r="P7" t="s">
        <v>22</v>
      </c>
      <c r="Q7" t="s">
        <v>23</v>
      </c>
      <c r="R7" t="s">
        <v>35</v>
      </c>
      <c r="S7" t="s">
        <v>36</v>
      </c>
      <c r="U7" t="s">
        <v>46</v>
      </c>
      <c r="V7" s="1">
        <v>0.96491228070175439</v>
      </c>
      <c r="W7" s="1">
        <v>3.5087719298245612E-2</v>
      </c>
      <c r="X7" s="1">
        <v>0</v>
      </c>
      <c r="Y7" s="1">
        <v>0</v>
      </c>
      <c r="Z7" s="1">
        <v>0</v>
      </c>
      <c r="AA7">
        <v>0</v>
      </c>
    </row>
    <row r="8" spans="2:27" x14ac:dyDescent="0.25">
      <c r="B8" t="s">
        <v>47</v>
      </c>
      <c r="C8">
        <v>2</v>
      </c>
      <c r="D8">
        <v>36</v>
      </c>
      <c r="E8">
        <v>17</v>
      </c>
      <c r="F8">
        <v>4</v>
      </c>
      <c r="G8">
        <v>0</v>
      </c>
      <c r="H8">
        <v>0</v>
      </c>
      <c r="J8">
        <v>59</v>
      </c>
      <c r="K8">
        <v>59</v>
      </c>
      <c r="L8">
        <v>0</v>
      </c>
      <c r="N8" t="s">
        <v>33</v>
      </c>
      <c r="O8" t="s">
        <v>34</v>
      </c>
      <c r="P8" t="s">
        <v>22</v>
      </c>
      <c r="Q8" t="s">
        <v>23</v>
      </c>
      <c r="R8" t="s">
        <v>35</v>
      </c>
      <c r="S8" t="s">
        <v>36</v>
      </c>
      <c r="U8" t="s">
        <v>48</v>
      </c>
      <c r="V8" s="1">
        <v>3.3898305084745763E-2</v>
      </c>
      <c r="W8" s="1">
        <v>0.61016949152542377</v>
      </c>
      <c r="X8" s="1">
        <v>0.28813559322033899</v>
      </c>
      <c r="Y8" s="1">
        <v>6.7796610169491525E-2</v>
      </c>
      <c r="Z8" s="1">
        <v>0</v>
      </c>
      <c r="AA8">
        <v>0</v>
      </c>
    </row>
    <row r="9" spans="2:27" x14ac:dyDescent="0.25">
      <c r="B9" t="s">
        <v>49</v>
      </c>
      <c r="C9">
        <v>59</v>
      </c>
      <c r="D9">
        <v>0</v>
      </c>
      <c r="E9">
        <v>0</v>
      </c>
      <c r="F9">
        <v>0</v>
      </c>
      <c r="G9">
        <v>0</v>
      </c>
      <c r="H9">
        <v>0</v>
      </c>
      <c r="J9">
        <v>59</v>
      </c>
      <c r="K9">
        <v>59</v>
      </c>
      <c r="L9">
        <v>0</v>
      </c>
      <c r="N9" t="s">
        <v>33</v>
      </c>
      <c r="O9" t="s">
        <v>34</v>
      </c>
      <c r="P9" t="s">
        <v>22</v>
      </c>
      <c r="Q9" t="s">
        <v>23</v>
      </c>
      <c r="R9" t="s">
        <v>35</v>
      </c>
      <c r="S9" t="s">
        <v>36</v>
      </c>
      <c r="U9" t="s">
        <v>50</v>
      </c>
      <c r="V9" s="1">
        <v>1</v>
      </c>
      <c r="W9" s="1">
        <v>0</v>
      </c>
      <c r="X9" s="1">
        <v>0</v>
      </c>
      <c r="Y9" s="1">
        <v>0</v>
      </c>
      <c r="Z9" s="1">
        <v>0</v>
      </c>
      <c r="AA9">
        <v>0</v>
      </c>
    </row>
    <row r="10" spans="2:27" x14ac:dyDescent="0.25">
      <c r="B10" t="s">
        <v>30</v>
      </c>
      <c r="C10">
        <v>58</v>
      </c>
      <c r="D10">
        <v>1</v>
      </c>
      <c r="E10">
        <v>0</v>
      </c>
      <c r="F10">
        <v>0</v>
      </c>
      <c r="G10">
        <v>0</v>
      </c>
      <c r="H10">
        <v>0</v>
      </c>
      <c r="J10">
        <v>59</v>
      </c>
      <c r="K10">
        <v>59</v>
      </c>
      <c r="L10">
        <v>0</v>
      </c>
      <c r="N10" t="s">
        <v>33</v>
      </c>
      <c r="O10" t="s">
        <v>34</v>
      </c>
      <c r="P10" t="s">
        <v>22</v>
      </c>
      <c r="Q10" t="s">
        <v>23</v>
      </c>
      <c r="R10" t="s">
        <v>35</v>
      </c>
      <c r="S10" t="s">
        <v>36</v>
      </c>
      <c r="U10" t="s">
        <v>51</v>
      </c>
      <c r="V10" s="1">
        <v>0.98305084745762716</v>
      </c>
      <c r="W10" s="1">
        <v>1.6949152542372881E-2</v>
      </c>
      <c r="X10" s="1">
        <v>0</v>
      </c>
      <c r="Y10" s="1">
        <v>0</v>
      </c>
      <c r="Z10" s="1">
        <v>0</v>
      </c>
      <c r="AA10">
        <v>0</v>
      </c>
    </row>
    <row r="11" spans="2:27" x14ac:dyDescent="0.25">
      <c r="B11" t="s">
        <v>52</v>
      </c>
      <c r="C11">
        <v>58</v>
      </c>
      <c r="D11">
        <v>1</v>
      </c>
      <c r="E11">
        <v>0</v>
      </c>
      <c r="F11">
        <v>0</v>
      </c>
      <c r="G11">
        <v>0</v>
      </c>
      <c r="H11">
        <v>0</v>
      </c>
      <c r="J11">
        <v>59</v>
      </c>
      <c r="K11">
        <v>59</v>
      </c>
      <c r="L11">
        <v>0</v>
      </c>
      <c r="N11" t="s">
        <v>33</v>
      </c>
      <c r="O11" t="s">
        <v>34</v>
      </c>
      <c r="P11" t="s">
        <v>22</v>
      </c>
      <c r="Q11" t="s">
        <v>23</v>
      </c>
      <c r="R11" t="s">
        <v>35</v>
      </c>
      <c r="S11" t="s">
        <v>36</v>
      </c>
      <c r="U11" t="s">
        <v>53</v>
      </c>
      <c r="V11" s="1">
        <v>0.98305084745762716</v>
      </c>
      <c r="W11" s="1">
        <v>1.6949152542372881E-2</v>
      </c>
      <c r="X11" s="1">
        <v>0</v>
      </c>
      <c r="Y11" s="1">
        <v>0</v>
      </c>
      <c r="Z11" s="1">
        <v>0</v>
      </c>
      <c r="AA11">
        <v>0</v>
      </c>
    </row>
    <row r="12" spans="2:27" x14ac:dyDescent="0.25">
      <c r="B12" t="s">
        <v>75</v>
      </c>
      <c r="C12">
        <v>4</v>
      </c>
      <c r="D12">
        <v>54</v>
      </c>
      <c r="J12">
        <v>58</v>
      </c>
      <c r="K12">
        <v>58</v>
      </c>
      <c r="L12">
        <v>0</v>
      </c>
      <c r="N12" t="s">
        <v>54</v>
      </c>
      <c r="O12" t="s">
        <v>55</v>
      </c>
      <c r="U12" t="s">
        <v>56</v>
      </c>
      <c r="V12" s="1">
        <v>6.8965517241379309E-2</v>
      </c>
      <c r="W12" s="1">
        <v>0.93103448275862066</v>
      </c>
      <c r="X12" s="1"/>
      <c r="Y12" s="1"/>
      <c r="Z12" s="1"/>
    </row>
    <row r="13" spans="2:27" x14ac:dyDescent="0.25">
      <c r="B13" t="s">
        <v>59</v>
      </c>
      <c r="C13">
        <v>0</v>
      </c>
      <c r="D13">
        <v>0</v>
      </c>
      <c r="J13">
        <v>0</v>
      </c>
      <c r="K13">
        <v>0</v>
      </c>
      <c r="L13">
        <v>0</v>
      </c>
      <c r="N13" t="s">
        <v>57</v>
      </c>
      <c r="O13" t="s">
        <v>58</v>
      </c>
      <c r="U13" t="s">
        <v>59</v>
      </c>
      <c r="V13" s="1" t="e">
        <v>#DIV/0!</v>
      </c>
      <c r="W13" s="1" t="e">
        <v>#DIV/0!</v>
      </c>
      <c r="X13" s="1"/>
      <c r="Y13" s="1"/>
      <c r="Z13" s="1"/>
    </row>
    <row r="14" spans="2:27" x14ac:dyDescent="0.25">
      <c r="B14" t="s">
        <v>65</v>
      </c>
      <c r="C14">
        <v>0</v>
      </c>
      <c r="D14">
        <v>0</v>
      </c>
      <c r="E14">
        <v>0</v>
      </c>
      <c r="F14">
        <v>0</v>
      </c>
      <c r="G14">
        <v>0</v>
      </c>
      <c r="J14">
        <v>0</v>
      </c>
      <c r="K14">
        <v>0</v>
      </c>
      <c r="L14">
        <v>0</v>
      </c>
      <c r="N14" t="s">
        <v>60</v>
      </c>
      <c r="O14" t="s">
        <v>61</v>
      </c>
      <c r="P14" t="s">
        <v>62</v>
      </c>
      <c r="Q14" t="s">
        <v>63</v>
      </c>
      <c r="R14" t="s">
        <v>64</v>
      </c>
      <c r="U14" t="s">
        <v>65</v>
      </c>
      <c r="V14" s="1" t="e">
        <v>#DIV/0!</v>
      </c>
      <c r="W14" s="1" t="e">
        <v>#DIV/0!</v>
      </c>
      <c r="X14" s="1" t="e">
        <v>#DIV/0!</v>
      </c>
      <c r="Y14" s="1" t="e">
        <v>#DIV/0!</v>
      </c>
      <c r="Z14" s="1" t="e">
        <v>#DIV/0!</v>
      </c>
    </row>
    <row r="15" spans="2:27" x14ac:dyDescent="0.25">
      <c r="B15" t="s">
        <v>70</v>
      </c>
      <c r="C15">
        <v>0</v>
      </c>
      <c r="D15">
        <v>0</v>
      </c>
      <c r="E15">
        <v>0</v>
      </c>
      <c r="F15">
        <v>0</v>
      </c>
      <c r="J15">
        <v>0</v>
      </c>
      <c r="K15">
        <v>0</v>
      </c>
      <c r="L15">
        <v>0</v>
      </c>
      <c r="N15" t="s">
        <v>66</v>
      </c>
      <c r="O15" t="s">
        <v>67</v>
      </c>
      <c r="P15" t="s">
        <v>68</v>
      </c>
      <c r="Q15" t="s">
        <v>69</v>
      </c>
      <c r="U15" t="s">
        <v>70</v>
      </c>
      <c r="V15" t="e">
        <v>#DIV/0!</v>
      </c>
      <c r="W15" t="e">
        <v>#DIV/0!</v>
      </c>
      <c r="X15" t="e">
        <v>#DIV/0!</v>
      </c>
      <c r="Y15" t="e">
        <v>#DIV/0!</v>
      </c>
    </row>
    <row r="16" spans="2:27" x14ac:dyDescent="0.25">
      <c r="B16" t="s">
        <v>74</v>
      </c>
      <c r="C16">
        <v>0</v>
      </c>
      <c r="D16">
        <v>0</v>
      </c>
      <c r="E16">
        <v>0</v>
      </c>
      <c r="J16">
        <v>0</v>
      </c>
      <c r="K16">
        <v>0</v>
      </c>
      <c r="L16">
        <v>0</v>
      </c>
      <c r="N16" t="s">
        <v>71</v>
      </c>
      <c r="O16" t="s">
        <v>72</v>
      </c>
      <c r="P16" t="s">
        <v>73</v>
      </c>
      <c r="U16" t="s">
        <v>74</v>
      </c>
      <c r="V16" t="e">
        <v>#DIV/0!</v>
      </c>
      <c r="W16" t="e">
        <v>#DIV/0!</v>
      </c>
      <c r="X16" t="e">
        <v>#DIV/0!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H5" sqref="H5"/>
    </sheetView>
  </sheetViews>
  <sheetFormatPr baseColWidth="10" defaultRowHeight="15" x14ac:dyDescent="0.25"/>
  <cols>
    <col min="1" max="1" width="39.85546875" customWidth="1"/>
  </cols>
  <sheetData>
    <row r="1" spans="1:4" x14ac:dyDescent="0.25">
      <c r="A1" t="s">
        <v>87</v>
      </c>
    </row>
    <row r="2" spans="1:4" x14ac:dyDescent="0.25">
      <c r="A2" s="34" t="s">
        <v>79</v>
      </c>
      <c r="B2" s="36">
        <v>221</v>
      </c>
      <c r="C2" s="34" t="s">
        <v>84</v>
      </c>
      <c r="D2" s="33">
        <v>2023</v>
      </c>
    </row>
    <row r="3" spans="1:4" x14ac:dyDescent="0.25">
      <c r="A3" s="34" t="s">
        <v>80</v>
      </c>
      <c r="B3" s="35">
        <v>219</v>
      </c>
      <c r="C3" s="34" t="s">
        <v>84</v>
      </c>
      <c r="D3" s="33">
        <v>2023</v>
      </c>
    </row>
    <row r="4" spans="1:4" x14ac:dyDescent="0.25">
      <c r="A4" s="34" t="s">
        <v>81</v>
      </c>
      <c r="B4" s="35">
        <v>2</v>
      </c>
      <c r="C4" s="34" t="s">
        <v>84</v>
      </c>
      <c r="D4" s="33">
        <v>2023</v>
      </c>
    </row>
    <row r="5" spans="1:4" x14ac:dyDescent="0.25">
      <c r="A5" s="34" t="s">
        <v>82</v>
      </c>
      <c r="B5" s="37">
        <f>B3/B2</f>
        <v>0.99095022624434392</v>
      </c>
      <c r="C5" s="34" t="s">
        <v>84</v>
      </c>
      <c r="D5" s="33">
        <v>2023</v>
      </c>
    </row>
    <row r="6" spans="1:4" x14ac:dyDescent="0.25">
      <c r="A6" s="34" t="s">
        <v>83</v>
      </c>
      <c r="B6" s="37">
        <f>B4/B2</f>
        <v>9.0497737556561094E-3</v>
      </c>
      <c r="C6" s="34" t="s">
        <v>84</v>
      </c>
      <c r="D6" s="33">
        <v>2023</v>
      </c>
    </row>
    <row r="7" spans="1:4" x14ac:dyDescent="0.25">
      <c r="A7" s="34" t="s">
        <v>79</v>
      </c>
      <c r="B7" s="36">
        <v>221</v>
      </c>
      <c r="C7" s="34" t="s">
        <v>85</v>
      </c>
      <c r="D7" s="33">
        <v>2023</v>
      </c>
    </row>
    <row r="8" spans="1:4" x14ac:dyDescent="0.25">
      <c r="A8" s="34" t="s">
        <v>80</v>
      </c>
      <c r="B8" s="35">
        <v>221</v>
      </c>
      <c r="C8" s="34" t="s">
        <v>85</v>
      </c>
      <c r="D8" s="33">
        <v>2023</v>
      </c>
    </row>
    <row r="9" spans="1:4" x14ac:dyDescent="0.25">
      <c r="A9" s="34" t="s">
        <v>81</v>
      </c>
      <c r="B9" s="35">
        <v>0</v>
      </c>
      <c r="C9" s="34" t="s">
        <v>85</v>
      </c>
      <c r="D9" s="33">
        <v>2023</v>
      </c>
    </row>
    <row r="10" spans="1:4" x14ac:dyDescent="0.25">
      <c r="A10" s="34" t="s">
        <v>82</v>
      </c>
      <c r="B10" s="37">
        <f>B8/B7</f>
        <v>1</v>
      </c>
      <c r="C10" s="34" t="s">
        <v>85</v>
      </c>
      <c r="D10" s="33">
        <v>2023</v>
      </c>
    </row>
    <row r="11" spans="1:4" x14ac:dyDescent="0.25">
      <c r="A11" s="34" t="s">
        <v>83</v>
      </c>
      <c r="B11" s="37">
        <f>B9/B7</f>
        <v>0</v>
      </c>
      <c r="C11" s="34" t="s">
        <v>85</v>
      </c>
      <c r="D11" s="33">
        <v>2023</v>
      </c>
    </row>
    <row r="12" spans="1:4" x14ac:dyDescent="0.25">
      <c r="A12" s="34" t="s">
        <v>79</v>
      </c>
      <c r="B12" s="36">
        <v>221</v>
      </c>
      <c r="C12" s="34" t="s">
        <v>86</v>
      </c>
      <c r="D12" s="33">
        <v>2023</v>
      </c>
    </row>
    <row r="13" spans="1:4" x14ac:dyDescent="0.25">
      <c r="A13" s="34" t="s">
        <v>80</v>
      </c>
      <c r="B13" s="35">
        <v>221</v>
      </c>
      <c r="C13" s="34" t="s">
        <v>86</v>
      </c>
      <c r="D13" s="33">
        <v>2023</v>
      </c>
    </row>
    <row r="14" spans="1:4" x14ac:dyDescent="0.25">
      <c r="A14" s="34" t="s">
        <v>81</v>
      </c>
      <c r="B14" s="35">
        <v>0</v>
      </c>
      <c r="C14" s="34" t="s">
        <v>86</v>
      </c>
      <c r="D14" s="33">
        <v>2023</v>
      </c>
    </row>
    <row r="15" spans="1:4" x14ac:dyDescent="0.25">
      <c r="A15" s="34" t="s">
        <v>82</v>
      </c>
      <c r="B15" s="37">
        <f>B13/B12</f>
        <v>1</v>
      </c>
      <c r="C15" s="34" t="s">
        <v>86</v>
      </c>
      <c r="D15" s="33">
        <v>2023</v>
      </c>
    </row>
    <row r="16" spans="1:4" x14ac:dyDescent="0.25">
      <c r="A16" s="34" t="s">
        <v>83</v>
      </c>
      <c r="B16" s="37">
        <f>B14/B12</f>
        <v>0</v>
      </c>
      <c r="C16" s="34" t="s">
        <v>86</v>
      </c>
      <c r="D16" s="33">
        <v>2023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GRAFICAS 2022</vt:lpstr>
      <vt:lpstr>Data Buzones</vt:lpstr>
      <vt:lpstr>Cumpl-Cron-4to Trim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Santana de la Cruz</dc:creator>
  <cp:lastModifiedBy>Rosanna Marioby Sarmiento Gonzalez</cp:lastModifiedBy>
  <cp:lastPrinted>2022-08-29T14:03:52Z</cp:lastPrinted>
  <dcterms:created xsi:type="dcterms:W3CDTF">2022-01-12T15:08:52Z</dcterms:created>
  <dcterms:modified xsi:type="dcterms:W3CDTF">2024-01-04T20:13:21Z</dcterms:modified>
</cp:coreProperties>
</file>