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240" windowHeight="7620" firstSheet="11" activeTab="13"/>
  </bookViews>
  <sheets>
    <sheet name="C. Clientes " sheetId="13" r:id="rId1"/>
    <sheet name="Enero 2023" sheetId="11" r:id="rId2"/>
    <sheet name="Febrero 2023" sheetId="14" r:id="rId3"/>
    <sheet name="Marzo 2023" sheetId="15" r:id="rId4"/>
    <sheet name="ABRIL   2023" sheetId="16" r:id="rId5"/>
    <sheet name="MAYO 2023" sheetId="17" r:id="rId6"/>
    <sheet name="JUNIO 2023" sheetId="18" r:id="rId7"/>
    <sheet name="JULIO 2023" sheetId="19" r:id="rId8"/>
    <sheet name="Hoja1" sheetId="22" r:id="rId9"/>
    <sheet name="Agosto2023 2023" sheetId="21" r:id="rId10"/>
    <sheet name="Septiembre 2023" sheetId="20" r:id="rId11"/>
    <sheet name="Enero 2024" sheetId="24" r:id="rId12"/>
    <sheet name="Febrero 2024 " sheetId="26" r:id="rId13"/>
    <sheet name="Marzo 2024" sheetId="27" r:id="rId14"/>
  </sheets>
  <definedNames>
    <definedName name="_xlnm._FilterDatabase" localSheetId="4" hidden="1">'ABRIL   2023'!$B$6:$F$6</definedName>
    <definedName name="_xlnm._FilterDatabase" localSheetId="1" hidden="1">'Enero 2023'!$B$6:$F$35</definedName>
    <definedName name="_xlnm._FilterDatabase" localSheetId="11" hidden="1">'Enero 2024'!$B$6:$O$25</definedName>
    <definedName name="_xlnm._FilterDatabase" localSheetId="2" hidden="1">'Febrero 2023'!$B$6:$F$6</definedName>
    <definedName name="_xlnm._FilterDatabase" localSheetId="12" hidden="1">'Febrero 2024 '!$B$6:$O$31</definedName>
    <definedName name="_xlnm._FilterDatabase" localSheetId="7" hidden="1">'JULIO 2023'!$A$6:$F$6</definedName>
    <definedName name="_xlnm._FilterDatabase" localSheetId="13" hidden="1">'Marzo 2024'!$B$6:$O$44</definedName>
    <definedName name="_xlnm._FilterDatabase" localSheetId="5" hidden="1">'MAYO 2023'!$B$6:$F$6</definedName>
    <definedName name="_xlnm._FilterDatabase" localSheetId="10" hidden="1">'Septiembre 2023'!$A$6:$F$6</definedName>
    <definedName name="_xlnm.Print_Area" localSheetId="3">'Marzo 2023'!$A$1:$F$47</definedName>
  </definedNames>
  <calcPr calcId="162913"/>
</workbook>
</file>

<file path=xl/calcChain.xml><?xml version="1.0" encoding="utf-8"?>
<calcChain xmlns="http://schemas.openxmlformats.org/spreadsheetml/2006/main">
  <c r="L44" i="27" l="1"/>
  <c r="M44" i="27"/>
  <c r="J16" i="27"/>
  <c r="J15" i="27"/>
  <c r="J14" i="27"/>
  <c r="J12" i="27"/>
  <c r="J11" i="27"/>
  <c r="J13" i="27"/>
  <c r="J10" i="27"/>
  <c r="J7" i="27"/>
  <c r="C36" i="27"/>
  <c r="C14" i="27"/>
  <c r="C12" i="27"/>
  <c r="C41" i="27"/>
  <c r="C40" i="27"/>
  <c r="C39" i="27"/>
  <c r="L30" i="26" l="1"/>
  <c r="M30" i="26"/>
  <c r="L25" i="24"/>
  <c r="M25" i="24"/>
  <c r="C38" i="27" l="1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3" i="27"/>
  <c r="C11" i="27"/>
  <c r="C10" i="27"/>
  <c r="C9" i="27"/>
  <c r="C8" i="27"/>
  <c r="C7" i="27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24" i="24" l="1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15" i="21" l="1"/>
  <c r="C7" i="21"/>
  <c r="C29" i="21"/>
  <c r="F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4" i="21"/>
  <c r="C13" i="21"/>
  <c r="C12" i="21"/>
  <c r="C11" i="21"/>
  <c r="C10" i="21"/>
  <c r="C9" i="21"/>
  <c r="C8" i="21"/>
  <c r="C41" i="20" l="1"/>
  <c r="C38" i="20"/>
  <c r="C37" i="20"/>
  <c r="C36" i="20"/>
  <c r="C49" i="20"/>
  <c r="C48" i="20"/>
  <c r="C47" i="20"/>
  <c r="C46" i="20"/>
  <c r="C45" i="20"/>
  <c r="C44" i="20"/>
  <c r="C43" i="20"/>
  <c r="C42" i="20"/>
  <c r="C40" i="20"/>
  <c r="C39" i="20"/>
  <c r="C35" i="20"/>
  <c r="C32" i="20"/>
  <c r="C31" i="20"/>
  <c r="C30" i="20"/>
  <c r="C29" i="20"/>
  <c r="C33" i="20"/>
  <c r="C15" i="20"/>
  <c r="C7" i="20"/>
  <c r="F58" i="20"/>
  <c r="C52" i="20"/>
  <c r="C57" i="20"/>
  <c r="C56" i="20"/>
  <c r="C55" i="20"/>
  <c r="C54" i="20"/>
  <c r="C53" i="20"/>
  <c r="C51" i="20"/>
  <c r="C50" i="20"/>
  <c r="C34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4" i="20"/>
  <c r="C13" i="20"/>
  <c r="C12" i="20"/>
  <c r="C11" i="20"/>
  <c r="C10" i="20"/>
  <c r="C9" i="20"/>
  <c r="C8" i="20"/>
  <c r="C38" i="14" l="1"/>
  <c r="F51" i="19" l="1"/>
  <c r="C22" i="19"/>
  <c r="C40" i="19"/>
  <c r="C32" i="19"/>
  <c r="C28" i="19"/>
  <c r="C41" i="19"/>
  <c r="C13" i="19"/>
  <c r="C42" i="19"/>
  <c r="C35" i="19"/>
  <c r="C23" i="19"/>
  <c r="C15" i="19"/>
  <c r="C10" i="19"/>
  <c r="C16" i="19"/>
  <c r="C45" i="19"/>
  <c r="C24" i="19"/>
  <c r="C47" i="19"/>
  <c r="C33" i="19"/>
  <c r="C36" i="19"/>
  <c r="C19" i="19"/>
  <c r="C25" i="19"/>
  <c r="C48" i="19"/>
  <c r="C11" i="19"/>
  <c r="C26" i="19"/>
  <c r="C27" i="19"/>
  <c r="C7" i="19"/>
  <c r="C20" i="19"/>
  <c r="C8" i="19"/>
  <c r="C12" i="19"/>
  <c r="C39" i="19"/>
  <c r="C17" i="19"/>
  <c r="C29" i="19"/>
  <c r="C43" i="19"/>
  <c r="C18" i="19"/>
  <c r="C38" i="19"/>
  <c r="C49" i="19"/>
  <c r="C30" i="19"/>
  <c r="C50" i="19"/>
  <c r="C21" i="19"/>
  <c r="C34" i="19"/>
  <c r="C44" i="19"/>
  <c r="C46" i="19"/>
  <c r="C14" i="19"/>
  <c r="C37" i="19"/>
  <c r="C9" i="19"/>
  <c r="C31" i="19"/>
  <c r="C19" i="18" l="1"/>
  <c r="F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34" i="16" l="1"/>
  <c r="F58" i="17"/>
  <c r="C8" i="17"/>
  <c r="C7" i="17"/>
  <c r="C20" i="17"/>
  <c r="C42" i="17"/>
  <c r="C21" i="17"/>
  <c r="C50" i="17"/>
  <c r="C11" i="17"/>
  <c r="C9" i="17"/>
  <c r="C47" i="17"/>
  <c r="C54" i="17"/>
  <c r="C30" i="17"/>
  <c r="C29" i="17"/>
  <c r="C14" i="17"/>
  <c r="C22" i="17"/>
  <c r="C31" i="17"/>
  <c r="C15" i="17"/>
  <c r="C39" i="17"/>
  <c r="C37" i="17"/>
  <c r="C56" i="17"/>
  <c r="C52" i="17"/>
  <c r="C13" i="17"/>
  <c r="C25" i="17"/>
  <c r="C55" i="17"/>
  <c r="C19" i="17"/>
  <c r="C18" i="17"/>
  <c r="C49" i="17"/>
  <c r="C41" i="17"/>
  <c r="C24" i="17"/>
  <c r="C48" i="17"/>
  <c r="C46" i="17"/>
  <c r="C17" i="17"/>
  <c r="C23" i="17"/>
  <c r="C45" i="17"/>
  <c r="C36" i="17"/>
  <c r="C35" i="17"/>
  <c r="C44" i="17"/>
  <c r="C28" i="17"/>
  <c r="C40" i="17"/>
  <c r="C27" i="17"/>
  <c r="C51" i="17"/>
  <c r="C32" i="17"/>
  <c r="C34" i="17"/>
  <c r="C12" i="17"/>
  <c r="C43" i="17"/>
  <c r="C57" i="17"/>
  <c r="C16" i="17"/>
  <c r="C33" i="17"/>
  <c r="C10" i="17"/>
  <c r="C53" i="17"/>
  <c r="C38" i="17"/>
  <c r="C26" i="17"/>
  <c r="F46" i="16" l="1"/>
  <c r="C8" i="16" l="1"/>
  <c r="C22" i="16"/>
  <c r="C29" i="16"/>
  <c r="C45" i="16"/>
  <c r="C44" i="16"/>
  <c r="C43" i="16"/>
  <c r="C42" i="16"/>
  <c r="C41" i="16"/>
  <c r="C40" i="16"/>
  <c r="C13" i="16"/>
  <c r="C39" i="16"/>
  <c r="C38" i="16"/>
  <c r="C37" i="16"/>
  <c r="C36" i="16"/>
  <c r="C35" i="16"/>
  <c r="C33" i="16"/>
  <c r="C32" i="16"/>
  <c r="C31" i="16"/>
  <c r="C30" i="16"/>
  <c r="C28" i="16"/>
  <c r="C27" i="16"/>
  <c r="C26" i="16"/>
  <c r="C25" i="16"/>
  <c r="C24" i="16"/>
  <c r="C23" i="16"/>
  <c r="C21" i="16"/>
  <c r="C20" i="16"/>
  <c r="C19" i="16"/>
  <c r="C18" i="16"/>
  <c r="C17" i="16"/>
  <c r="C16" i="16"/>
  <c r="C15" i="16"/>
  <c r="C14" i="16"/>
  <c r="C12" i="16"/>
  <c r="C11" i="16"/>
  <c r="C10" i="16"/>
  <c r="C9" i="16"/>
  <c r="F47" i="15" l="1"/>
  <c r="C46" i="15"/>
  <c r="C45" i="15" l="1"/>
  <c r="C43" i="15"/>
  <c r="C17" i="15"/>
  <c r="C13" i="15"/>
  <c r="C42" i="15"/>
  <c r="C44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6" i="15"/>
  <c r="C15" i="15"/>
  <c r="C14" i="15"/>
  <c r="C12" i="15"/>
  <c r="C11" i="15"/>
  <c r="C10" i="15"/>
  <c r="C9" i="15"/>
  <c r="C8" i="15"/>
  <c r="C7" i="15"/>
  <c r="F44" i="14" l="1"/>
  <c r="C16" i="14"/>
  <c r="C19" i="14"/>
  <c r="C18" i="14"/>
  <c r="C25" i="14"/>
  <c r="C7" i="14"/>
  <c r="C8" i="14"/>
  <c r="C17" i="14"/>
  <c r="C12" i="14"/>
  <c r="C13" i="14"/>
  <c r="C9" i="14"/>
  <c r="C30" i="14"/>
  <c r="C22" i="14"/>
  <c r="C15" i="14"/>
  <c r="C14" i="14"/>
  <c r="C43" i="14"/>
  <c r="C37" i="14"/>
  <c r="C27" i="14"/>
  <c r="C24" i="14"/>
  <c r="C23" i="14"/>
  <c r="C39" i="14"/>
  <c r="C42" i="14"/>
  <c r="C40" i="14"/>
  <c r="C35" i="14"/>
  <c r="C32" i="14"/>
  <c r="C26" i="14"/>
  <c r="C29" i="14"/>
  <c r="C11" i="14"/>
  <c r="C34" i="14"/>
  <c r="C10" i="14"/>
  <c r="C36" i="14"/>
  <c r="C33" i="14"/>
  <c r="C21" i="14"/>
  <c r="C41" i="14"/>
  <c r="C31" i="14"/>
  <c r="F35" i="11" l="1"/>
  <c r="C12" i="11"/>
  <c r="C17" i="11"/>
  <c r="C18" i="11"/>
  <c r="C21" i="11"/>
  <c r="C25" i="11"/>
  <c r="C26" i="11"/>
  <c r="C27" i="11"/>
  <c r="C30" i="11"/>
  <c r="C31" i="11"/>
  <c r="C32" i="11"/>
  <c r="C34" i="11"/>
  <c r="C13" i="11" l="1"/>
  <c r="C8" i="11" l="1"/>
  <c r="C22" i="11"/>
  <c r="C14" i="11"/>
  <c r="C19" i="11"/>
  <c r="C15" i="11"/>
  <c r="C10" i="11"/>
  <c r="C23" i="11"/>
  <c r="C16" i="11"/>
  <c r="C7" i="11"/>
  <c r="C11" i="11"/>
  <c r="C20" i="11"/>
  <c r="C24" i="11"/>
  <c r="C28" i="11"/>
  <c r="C29" i="11"/>
  <c r="C9" i="11"/>
</calcChain>
</file>

<file path=xl/sharedStrings.xml><?xml version="1.0" encoding="utf-8"?>
<sst xmlns="http://schemas.openxmlformats.org/spreadsheetml/2006/main" count="1419" uniqueCount="430">
  <si>
    <t>Fecha de Otorgamiento</t>
  </si>
  <si>
    <t>Monto Despachado</t>
  </si>
  <si>
    <t>Hogar Ancianos San Francisco de Asís- KM 11/1/2- Sánchez- Sto. Dgo</t>
  </si>
  <si>
    <t>Hermandad de Pensionados de las Fuerzas Armadas y Policía Nacional -  Sto. Dgo.</t>
  </si>
  <si>
    <t>Instituto Dermatológico y Cirugía de la Piel Dr. Humberto Bogart Díaz</t>
  </si>
  <si>
    <t>BSD0010</t>
  </si>
  <si>
    <t>BSD0023</t>
  </si>
  <si>
    <t>Dispensario Medico Hermana Rosa de Meras - Bani</t>
  </si>
  <si>
    <t>BSD0053</t>
  </si>
  <si>
    <t>BSD0060</t>
  </si>
  <si>
    <t>BSD0062</t>
  </si>
  <si>
    <t>BSD0135</t>
  </si>
  <si>
    <t>BSD0222</t>
  </si>
  <si>
    <t>BSD0244</t>
  </si>
  <si>
    <t>BSD0021</t>
  </si>
  <si>
    <t>BSD0026</t>
  </si>
  <si>
    <t>BSD0028</t>
  </si>
  <si>
    <t>Hogar de Anciano San Antonio María Claret  - Puerto Plata</t>
  </si>
  <si>
    <t>BSD0032</t>
  </si>
  <si>
    <t>BSD0041</t>
  </si>
  <si>
    <t>BSD0047</t>
  </si>
  <si>
    <t>Fundación  Nuestra Señora de Guadalupe - Bonao</t>
  </si>
  <si>
    <t>BSD0059</t>
  </si>
  <si>
    <t>BSD0069</t>
  </si>
  <si>
    <t xml:space="preserve">Consejo Nacional para la Niñez y la Adolescencia CONANI </t>
  </si>
  <si>
    <t>BSD0090</t>
  </si>
  <si>
    <t>Dispensario Medico del Aeropuerto Int. Dr. Joaquín Balaguer - El Higüero- Sto. Dgo</t>
  </si>
  <si>
    <t>BSD0172</t>
  </si>
  <si>
    <t>Dirección Nacional de Control de Droga DNCD - Sto. Dgo.</t>
  </si>
  <si>
    <t>BSD0182</t>
  </si>
  <si>
    <t>Oficina Nacional de la Propiedad Industrial - Sto. Dgo</t>
  </si>
  <si>
    <t>BSD0188</t>
  </si>
  <si>
    <t>Cuerpo Especializado en Seguridad Aeroportuaria y la Aviación Civil CESAC - Sto. Dgo.</t>
  </si>
  <si>
    <t>BSD0198</t>
  </si>
  <si>
    <t>BSD0252</t>
  </si>
  <si>
    <t>Dirección General de Contrataciones Publicas -        Sto. Dgo.</t>
  </si>
  <si>
    <t>BSD0286</t>
  </si>
  <si>
    <t>BSD0287</t>
  </si>
  <si>
    <t xml:space="preserve">Centro de Atención Primaria la Lima </t>
  </si>
  <si>
    <t>BSD0300</t>
  </si>
  <si>
    <t xml:space="preserve">Fundación Hambre Cero </t>
  </si>
  <si>
    <t>BSD0159</t>
  </si>
  <si>
    <t>BSD0276</t>
  </si>
  <si>
    <t>Fundacion Bienestar y Desarrollo</t>
  </si>
  <si>
    <t>BSD0128</t>
  </si>
  <si>
    <t>Dirección General de Contabilidad Gubernamental - Sto. Dgo</t>
  </si>
  <si>
    <t>BSD0009</t>
  </si>
  <si>
    <t>Instituto Politécnico Cardenal Sancha - Villas Agrícolas - Sto. Dgo</t>
  </si>
  <si>
    <t>BSD0070</t>
  </si>
  <si>
    <t>BSD0074</t>
  </si>
  <si>
    <t>BSD0075</t>
  </si>
  <si>
    <t>BSD0080</t>
  </si>
  <si>
    <t>Fundación Exmilitares y Excombatientes, Inc.  - Sto. Dgo</t>
  </si>
  <si>
    <t>BSD0093</t>
  </si>
  <si>
    <t>BSD0103</t>
  </si>
  <si>
    <t>BSD0122</t>
  </si>
  <si>
    <t>BSD0156</t>
  </si>
  <si>
    <t xml:space="preserve">Ministerio de Industria, Comercio y Mipymes </t>
  </si>
  <si>
    <t>BSD0168</t>
  </si>
  <si>
    <t>BSD0236</t>
  </si>
  <si>
    <t>BSD0257</t>
  </si>
  <si>
    <t>Instituto de Desarrollo y Crédito (IDECOOP)</t>
  </si>
  <si>
    <t>BSD0268</t>
  </si>
  <si>
    <t>BSD0270</t>
  </si>
  <si>
    <t>Hogar de Niños Casa de Luz</t>
  </si>
  <si>
    <t>Dispensario Parroquia Maria Auxiliadora</t>
  </si>
  <si>
    <t>BSD0260</t>
  </si>
  <si>
    <t xml:space="preserve">Hogar de Día de Villa Mella "San Miguel" </t>
  </si>
  <si>
    <t>BSD0291</t>
  </si>
  <si>
    <t>BSD0119</t>
  </si>
  <si>
    <t>Fundación Centro Cultural ´´Guanín´´</t>
  </si>
  <si>
    <t>BSD0265</t>
  </si>
  <si>
    <t>BSD0142</t>
  </si>
  <si>
    <t>BSD0146</t>
  </si>
  <si>
    <t>BSD0205</t>
  </si>
  <si>
    <t xml:space="preserve">Informe de Despacho: Entidades Sin Fines de Lucro </t>
  </si>
  <si>
    <t>Nombre de Beneficiario</t>
  </si>
  <si>
    <t>BSD0007</t>
  </si>
  <si>
    <t xml:space="preserve">Dispensario Medico Santa María Soledad Siervas de María - La Vega </t>
  </si>
  <si>
    <t>BSD0150</t>
  </si>
  <si>
    <t>Leprocomio Nuestra Señora de las Mercedes  - San Cristóbal</t>
  </si>
  <si>
    <t>BSD0342</t>
  </si>
  <si>
    <t>BSD0040</t>
  </si>
  <si>
    <t>BSD0180</t>
  </si>
  <si>
    <t>BSD0086</t>
  </si>
  <si>
    <t xml:space="preserve">Patronato Benéfico Oriental, Inc. -         La Romana </t>
  </si>
  <si>
    <t>BSD0120</t>
  </si>
  <si>
    <t>Fundación Hogar Bet- El - Sto. Dgo</t>
  </si>
  <si>
    <t>BSD0129</t>
  </si>
  <si>
    <t>Dirección General de Embellecimiento de las Carreteras y Avenidas de Circunvalación  - Sto. Dgo</t>
  </si>
  <si>
    <t>BSD0343</t>
  </si>
  <si>
    <t>BSD0068</t>
  </si>
  <si>
    <t xml:space="preserve">DEPARTAMENTO DE BIENESTAR SOCIAL </t>
  </si>
  <si>
    <t xml:space="preserve">LISTADO DE INSTITUCIONES SIN FINES DE LUCRO ACTIVAS </t>
  </si>
  <si>
    <t>NO.</t>
  </si>
  <si>
    <t>CODIGO</t>
  </si>
  <si>
    <t xml:space="preserve">INSTITUTO </t>
  </si>
  <si>
    <t>MONTO</t>
  </si>
  <si>
    <t>Bimestral</t>
  </si>
  <si>
    <t xml:space="preserve">Eclesiástica </t>
  </si>
  <si>
    <t>40-301-3075</t>
  </si>
  <si>
    <t>4-30-10477-9</t>
  </si>
  <si>
    <t>Fundación Cruz Jiminían - Cristo Rey - Sto. Dgo</t>
  </si>
  <si>
    <t xml:space="preserve">No Gubernamental </t>
  </si>
  <si>
    <t>4-01-51386-2</t>
  </si>
  <si>
    <t>BSD0019</t>
  </si>
  <si>
    <t>Academia Aérea General de Brigada Piloto Frank A. Feliz - San Isidro - Sto. Dgo</t>
  </si>
  <si>
    <t xml:space="preserve">Gubernamental </t>
  </si>
  <si>
    <t>Pastoral de la Salud - V Centenario - Sto. Dgo</t>
  </si>
  <si>
    <t>Trimestral</t>
  </si>
  <si>
    <t>430-00025-6</t>
  </si>
  <si>
    <t>BSD0024</t>
  </si>
  <si>
    <t>Procuraduría General de la República - Sto. Dgo</t>
  </si>
  <si>
    <t>401-00737-1</t>
  </si>
  <si>
    <t>Fundación Renal Cristo de la Misericordia, Inc - El Conde - Sto. Dgo</t>
  </si>
  <si>
    <t xml:space="preserve">Bimestral </t>
  </si>
  <si>
    <t>40151359-5</t>
  </si>
  <si>
    <t>430-006556</t>
  </si>
  <si>
    <t>BSD0031</t>
  </si>
  <si>
    <t>Dirección General de Aduanas -               Sto. Dgo</t>
  </si>
  <si>
    <t>401-03924-9</t>
  </si>
  <si>
    <t>Instituto de Auxilios y Viviendas (INAVI) - Sto. Dgo</t>
  </si>
  <si>
    <t>401-00743-6</t>
  </si>
  <si>
    <t xml:space="preserve">Cuerpo de Bomberos del Municipio de Bajos de Haina </t>
  </si>
  <si>
    <t>4-30-00230-5</t>
  </si>
  <si>
    <t>Cuerpo de Bomberos de Santo Domingo - Sto. Dgo</t>
  </si>
  <si>
    <t>BSD0042</t>
  </si>
  <si>
    <t>Centro Geriátrico San Joaquín y Santa Ana - La Vega</t>
  </si>
  <si>
    <t>4-30-05650-2</t>
  </si>
  <si>
    <t>BSD0046</t>
  </si>
  <si>
    <t>Hermandad Cristiana de No Videntes y Discapacitados Faro de Luz, Inc. - Sto. Dgo.</t>
  </si>
  <si>
    <t>4-01-50752-8</t>
  </si>
  <si>
    <t>410-00045-7</t>
  </si>
  <si>
    <t>BSD0048</t>
  </si>
  <si>
    <t xml:space="preserve">Hogar Crea Dominicano, Inc. -               </t>
  </si>
  <si>
    <t>BSD0049</t>
  </si>
  <si>
    <t>Hogar de Ancianos Desvalidos La Santísima Trinidad  - Moca</t>
  </si>
  <si>
    <t>BSD0051</t>
  </si>
  <si>
    <t>Hogar de Ancianos Divina Providencia - Higuey</t>
  </si>
  <si>
    <t>419-00056-7</t>
  </si>
  <si>
    <t>BSD0052</t>
  </si>
  <si>
    <t>Mensual</t>
  </si>
  <si>
    <t>4-24000052</t>
  </si>
  <si>
    <t>BSD0054</t>
  </si>
  <si>
    <t>Hogar Crea Dominicana, Inc. - Héctor Gomez La Fe -  Sto. Dgo</t>
  </si>
  <si>
    <t>BSD0055</t>
  </si>
  <si>
    <t>Hogar Crea Inc.  Femenino "Keila Martínez" - Sto. Dgo</t>
  </si>
  <si>
    <t>BSD0056</t>
  </si>
  <si>
    <t>Hogar de Ancianos Nuestra Señora de Fátima   -Monte Plata</t>
  </si>
  <si>
    <t>4-300-3503-3</t>
  </si>
  <si>
    <t xml:space="preserve">Hogar de Ancianos América Esperanza -- </t>
  </si>
  <si>
    <t>4-30-007692</t>
  </si>
  <si>
    <t xml:space="preserve">no Gubernamental </t>
  </si>
  <si>
    <t>430-00017-5</t>
  </si>
  <si>
    <t>Hogar de Ancianos Nuestra Señora del Carmen - Boca Chica -</t>
  </si>
  <si>
    <t>430-00409-1</t>
  </si>
  <si>
    <t>BSD0063</t>
  </si>
  <si>
    <t xml:space="preserve">Centro de Salud Madre Laura Estorga - </t>
  </si>
  <si>
    <t>BSD0065</t>
  </si>
  <si>
    <t>Residencia Geriátrica Dr. Carl Th. George - SPM</t>
  </si>
  <si>
    <t>BSD0066</t>
  </si>
  <si>
    <t xml:space="preserve">Hogar Crea Dominicana, Inc.- Escuela Taller  </t>
  </si>
  <si>
    <t xml:space="preserve">Hospicio San Vicente de Paúl - </t>
  </si>
  <si>
    <t>4-01-05252-2</t>
  </si>
  <si>
    <t>Hogar Escuela Andrés Boca Chica  - Sto. Dgo</t>
  </si>
  <si>
    <t>BSD0071</t>
  </si>
  <si>
    <t xml:space="preserve">Hogar Infantil Corazón de Jesús - </t>
  </si>
  <si>
    <t>BSD0072</t>
  </si>
  <si>
    <t>Religiosas Adoratrices Complejo Micaeliano  -  La Romana</t>
  </si>
  <si>
    <t>Centro Infantil San Vicente de Paúl-                Sto. Dgo</t>
  </si>
  <si>
    <t>4-30-05428-3</t>
  </si>
  <si>
    <t>Fundación Pediátrica por un Mañana, Inc. - Sto. Dgo</t>
  </si>
  <si>
    <t>430-01996-8</t>
  </si>
  <si>
    <t>BSD0078</t>
  </si>
  <si>
    <t>Dispensario Medico Amico- Villa Mella- Sto. Dgo</t>
  </si>
  <si>
    <t>4-3006422-1</t>
  </si>
  <si>
    <t>BSD0079</t>
  </si>
  <si>
    <t>Biblioteca Nacional Pedro Henríquez Ureña  -  Sto. Dgo</t>
  </si>
  <si>
    <t>MENSUAL</t>
  </si>
  <si>
    <t>4-01-51450-8</t>
  </si>
  <si>
    <t>BSD0082</t>
  </si>
  <si>
    <t xml:space="preserve">Fundación Centro Nuestra Esperanza, Inc. - Haina -San Cristóbal </t>
  </si>
  <si>
    <t>4-12-02038-2</t>
  </si>
  <si>
    <t>BSD0087</t>
  </si>
  <si>
    <t>Dispensario Medico Regimiento Guardia de Honor - Sto. Dgo</t>
  </si>
  <si>
    <t>1-01-81541-8</t>
  </si>
  <si>
    <t>BSD0092</t>
  </si>
  <si>
    <t>Escuela Nacional Ministerio Publico - Sto. Dgo</t>
  </si>
  <si>
    <t>Parroquia Nuestra Señora de Guadalupe -Las Caobas- Sto. Dgo</t>
  </si>
  <si>
    <t>Parroquia Espíritu Santo de Herrera - Herrera -  Sto. Dgo.</t>
  </si>
  <si>
    <t>4-22-00307-2</t>
  </si>
  <si>
    <t>BSD0109</t>
  </si>
  <si>
    <t>Parroquia San Antonio de Padua - Monte Plata</t>
  </si>
  <si>
    <t>BSD0111</t>
  </si>
  <si>
    <t>Presidencia de la República - Sto. Dgo</t>
  </si>
  <si>
    <t>Guardería Infantil Madre Petra Ureña - Cancino - Sto. Dgo</t>
  </si>
  <si>
    <t>Aldeas Infantiles SOS Dominicana, Inc. - Sto. Dgo.</t>
  </si>
  <si>
    <t>Parroquia San Gabriel Arcángel - Villa María - Sto. Dgo</t>
  </si>
  <si>
    <t>4-30-00667-1</t>
  </si>
  <si>
    <t>BSD0124</t>
  </si>
  <si>
    <t>Departamento Nacional de Investigaciones DNI - Sto. Dgo.</t>
  </si>
  <si>
    <t>4-01-50935-2</t>
  </si>
  <si>
    <t>4-01-51819-8</t>
  </si>
  <si>
    <t>BSD0130</t>
  </si>
  <si>
    <t xml:space="preserve">Cuerpo Especializado de Seguridad Turística CESTUR </t>
  </si>
  <si>
    <t>BSD0131</t>
  </si>
  <si>
    <t xml:space="preserve">Colegio Oficializado San Rafael -                  San Cristóbal </t>
  </si>
  <si>
    <t>4-24-00021-2</t>
  </si>
  <si>
    <t>BSD0133</t>
  </si>
  <si>
    <t>Centro Educativo Monseñor Juan Felix Pepen - Sto. Dgo</t>
  </si>
  <si>
    <t>4-23-00269-7</t>
  </si>
  <si>
    <t>Cuerpo de Seguridad Presidencial -  Sto. Dgo.</t>
  </si>
  <si>
    <t>401-51702-7</t>
  </si>
  <si>
    <t>BSD0138</t>
  </si>
  <si>
    <t>Circulo Deportivo de las Fuerzas Armadas y Policía Nacional - Sto. Dgo.</t>
  </si>
  <si>
    <t>4-2300206-9</t>
  </si>
  <si>
    <t>BSD0139</t>
  </si>
  <si>
    <t>Centro Antirrábico Nacional - SESPAS - Sto. Dgo</t>
  </si>
  <si>
    <t>401-511673</t>
  </si>
  <si>
    <t>BSD0141</t>
  </si>
  <si>
    <t>Centro de Información Gubernamental (CIG) -  Sto. Dgo</t>
  </si>
  <si>
    <t>Circulo de Mujeres con Discapacidad, Inc. (CIMUDIS) - Sto. Dgo</t>
  </si>
  <si>
    <t>4-0151190-8</t>
  </si>
  <si>
    <t>Instituto Preparatorio de Menores  -  San Cristóbal</t>
  </si>
  <si>
    <t>43004338-9</t>
  </si>
  <si>
    <t>BSD0154</t>
  </si>
  <si>
    <t>Seminario Menor Jesús Buen Pastor - El Gala - Sto. Dgo</t>
  </si>
  <si>
    <t>Universidad Autónoma de santo Domingo (UASD)- Bienestar Estudiantil - Sto. Dgo</t>
  </si>
  <si>
    <t>BSD0160</t>
  </si>
  <si>
    <t>Academia Militar de las Fuerzas Armadas Batalla de Las Carreras- San Isidro - Sto. Dgo</t>
  </si>
  <si>
    <t>Dispensario Medico Aeropuerto Int. José Fco. Peña Gómez-Las América - Sto. Dgo</t>
  </si>
  <si>
    <t>BSD0170</t>
  </si>
  <si>
    <t>Dispensario Medico La Esperilla - El Quisqueya - Sto. Dgo.</t>
  </si>
  <si>
    <t>BSD0175</t>
  </si>
  <si>
    <t>Hogar de Niños Doña Chucha -                Sto. Dgo</t>
  </si>
  <si>
    <t>BSD0178</t>
  </si>
  <si>
    <t>Centro de Salud Corazón de Jesús - Monte Plata</t>
  </si>
  <si>
    <t>BSD0185</t>
  </si>
  <si>
    <t>Dispensario Parroquial Pastoral de Salud - Bayaguana</t>
  </si>
  <si>
    <t>BSD0187</t>
  </si>
  <si>
    <t>BSD0190</t>
  </si>
  <si>
    <t>BSD0193</t>
  </si>
  <si>
    <t>Dispensario Madre Carmen - San Pedro de Macorís</t>
  </si>
  <si>
    <t>Marina de Guerra - Sto. Dgo</t>
  </si>
  <si>
    <t>BSD0204</t>
  </si>
  <si>
    <t>Tesorería Nacional - Sto. Dgo</t>
  </si>
  <si>
    <t xml:space="preserve">Cuerpo de Bomberos Santo Domingo Oeste </t>
  </si>
  <si>
    <t>BSD0207</t>
  </si>
  <si>
    <t xml:space="preserve">Hermandad de Pensionados FF. AA. y P.N - Santiago </t>
  </si>
  <si>
    <t>BSD0212</t>
  </si>
  <si>
    <t xml:space="preserve">Cuerpo de Bomberos de Pedro Bran - Villa Altagracia </t>
  </si>
  <si>
    <t>BSD0213</t>
  </si>
  <si>
    <t xml:space="preserve">Hogar de Ancianos Inspiración Divina - Bani </t>
  </si>
  <si>
    <t>BSD0214</t>
  </si>
  <si>
    <t>Hogar de Ancianos Romelia Salas de Barceló - Hato Mayo</t>
  </si>
  <si>
    <t>BSD0215</t>
  </si>
  <si>
    <t>Hogar de Ancianos San Antonio de Padua (San José de Ocoa)</t>
  </si>
  <si>
    <t xml:space="preserve">Trimestral </t>
  </si>
  <si>
    <t>BSD0216</t>
  </si>
  <si>
    <t xml:space="preserve">Hogar de Ancianos Padre Abreu -          La Romana </t>
  </si>
  <si>
    <t>BSD0218</t>
  </si>
  <si>
    <t xml:space="preserve">Dispensario Medico Padre Cavalotto - La Romana </t>
  </si>
  <si>
    <t>43005055-5</t>
  </si>
  <si>
    <t>BSD0227</t>
  </si>
  <si>
    <t>BSD0229</t>
  </si>
  <si>
    <t>Cuerpo Especializado para la Seguridad del Metro (CESMET)</t>
  </si>
  <si>
    <t>BSD0230</t>
  </si>
  <si>
    <t xml:space="preserve">Instituto Nacional de Transito y Trasporte Terrestre INTRANT </t>
  </si>
  <si>
    <t>BSD0234</t>
  </si>
  <si>
    <t xml:space="preserve">Hogar de Ancianos Alegría - Neyba </t>
  </si>
  <si>
    <t>Dispensario Medico Nuestra Señora de Fátima - Bonao</t>
  </si>
  <si>
    <t>43007442-1</t>
  </si>
  <si>
    <t>Casa Arquidocesana María de la Altagracia - Sto. Dgo.</t>
  </si>
  <si>
    <t>BSD0248</t>
  </si>
  <si>
    <t>Instituto Dominicano de Estudios Virológicos -IDEV</t>
  </si>
  <si>
    <t>BSD0249</t>
  </si>
  <si>
    <t>Dirección General de Promoción de las Comunidades Fronterizas - Sto. Dgo.</t>
  </si>
  <si>
    <t>BSD0250</t>
  </si>
  <si>
    <t>Clínica de Familia La Romana (CFLR) INC</t>
  </si>
  <si>
    <t>BSD0251</t>
  </si>
  <si>
    <t>Mujeres en Desarrollo Dominicana  (MUDE)</t>
  </si>
  <si>
    <t>BSD0255</t>
  </si>
  <si>
    <t>Procuraduría General Adjunta para el Sistema Eléctrico (PGASE) - Sto. Dgo</t>
  </si>
  <si>
    <t>BSD0256</t>
  </si>
  <si>
    <t>Instituto Postal Dominicano (INPOSDOM) -Sto. Dgo.</t>
  </si>
  <si>
    <t>40150025-4</t>
  </si>
  <si>
    <t>BSD0262</t>
  </si>
  <si>
    <t>Ministerio de la Mujer</t>
  </si>
  <si>
    <t>BSD0263</t>
  </si>
  <si>
    <t>Dispensario Medico Cardenal Sancha</t>
  </si>
  <si>
    <t>BSD0267</t>
  </si>
  <si>
    <t>Dirección Nacional de Atención Integral de la Persona Adolescente en Conflictos Con La Ley (DINAIACLP)</t>
  </si>
  <si>
    <t>Escuela Nacional de Sordomudos</t>
  </si>
  <si>
    <t>BSD0269</t>
  </si>
  <si>
    <t>Empresa de Generación Hidráulica Dominicana</t>
  </si>
  <si>
    <t>BSD0271</t>
  </si>
  <si>
    <t xml:space="preserve">Organización Good Neighbors </t>
  </si>
  <si>
    <t>BSD0273</t>
  </si>
  <si>
    <t>Gabinete de Coordinación de Políticas Sociales</t>
  </si>
  <si>
    <t>BSD0274</t>
  </si>
  <si>
    <t>Instituto Nacional de Formación Técnico Profesional INFOTEP</t>
  </si>
  <si>
    <t>BSD0275</t>
  </si>
  <si>
    <t>43006444-2</t>
  </si>
  <si>
    <t>BSD0279</t>
  </si>
  <si>
    <t xml:space="preserve">1er Regimiento Dominicano de Guardia Presidencial </t>
  </si>
  <si>
    <t>BSD0281</t>
  </si>
  <si>
    <t xml:space="preserve">Ministerio de Obras Publicas y Comunicaciones </t>
  </si>
  <si>
    <t xml:space="preserve">Residencia Bethania, Hogar de Día </t>
  </si>
  <si>
    <t>BSD0289</t>
  </si>
  <si>
    <t xml:space="preserve">Hermana del Niño Jesús de Chauffailles </t>
  </si>
  <si>
    <t>BSD0290</t>
  </si>
  <si>
    <t xml:space="preserve">Hogar de Ancianas Estancia de Día Capotillo </t>
  </si>
  <si>
    <t>BSD0292</t>
  </si>
  <si>
    <t xml:space="preserve">Hogar de Ancianos Estancia de Día 24 Abril </t>
  </si>
  <si>
    <t>BSD0293</t>
  </si>
  <si>
    <t>BSD0298</t>
  </si>
  <si>
    <t>Dirección General de Migración (Centro de Acogida Vacacional Haina)</t>
  </si>
  <si>
    <t>BSD0299</t>
  </si>
  <si>
    <t>BSD0331</t>
  </si>
  <si>
    <t xml:space="preserve">Contraloría General de la Republica Dominicana </t>
  </si>
  <si>
    <t>BSD0332</t>
  </si>
  <si>
    <t>Fortaleza Duarte, 7mo. Batallón de Infantería "G.O.T"</t>
  </si>
  <si>
    <t>BSD0333</t>
  </si>
  <si>
    <t>6to. Batallón de Cazadores GGL, ERD</t>
  </si>
  <si>
    <t>BSD0334</t>
  </si>
  <si>
    <t xml:space="preserve">Centro de Atención Primaria en Salud 11er. Batallón de Infantería, GPF, ERD </t>
  </si>
  <si>
    <t>BSD0335</t>
  </si>
  <si>
    <t xml:space="preserve">Centro de Atención Primaria en Salud 6ta. Brigada de Infantería </t>
  </si>
  <si>
    <t>BSD0336</t>
  </si>
  <si>
    <t>3era. Brigada de Infantería, ERD</t>
  </si>
  <si>
    <t>BSD0337</t>
  </si>
  <si>
    <t>Centro de Atención Primaria en Salud 4ta. Brigada de Infantería, ERD</t>
  </si>
  <si>
    <t>BSD0338</t>
  </si>
  <si>
    <t>Centro de Atención Primaria en Salud 2da. Brigada de Infantería, ERD</t>
  </si>
  <si>
    <t>BSD0339</t>
  </si>
  <si>
    <t xml:space="preserve">Centro de Atención Primaria en Salud 1era. Brigada de Infantería  </t>
  </si>
  <si>
    <t>BSD0340</t>
  </si>
  <si>
    <t xml:space="preserve">Ministerio Universidad Bíblica </t>
  </si>
  <si>
    <t>BSD0341</t>
  </si>
  <si>
    <t>Fundación DR. Franz Miniño (CISARCO)</t>
  </si>
  <si>
    <t>403-10093-5</t>
  </si>
  <si>
    <t>430-1075-6</t>
  </si>
  <si>
    <t>430-10393-4</t>
  </si>
  <si>
    <t>BSD0344</t>
  </si>
  <si>
    <t>4-01-50837-2</t>
  </si>
  <si>
    <t>BSD0345</t>
  </si>
  <si>
    <t>430-14780-1</t>
  </si>
  <si>
    <t>BSD0346</t>
  </si>
  <si>
    <t xml:space="preserve">Oficina Senatorial Hermanas Mirabal </t>
  </si>
  <si>
    <t>401-00758-4</t>
  </si>
  <si>
    <t>BSD0347</t>
  </si>
  <si>
    <t>430-12257-2</t>
  </si>
  <si>
    <t>BSD0348</t>
  </si>
  <si>
    <t>BSD0349</t>
  </si>
  <si>
    <t>Centro de Operaciones de Emergencia (COE)</t>
  </si>
  <si>
    <t>430-059307</t>
  </si>
  <si>
    <t>BSD0350</t>
  </si>
  <si>
    <t>430-21780-8</t>
  </si>
  <si>
    <r>
      <t xml:space="preserve">Fundación Unidad de Atención Primaria </t>
    </r>
    <r>
      <rPr>
        <b/>
        <sz val="12"/>
        <color indexed="8"/>
        <rFont val="Arial Narrow"/>
        <family val="2"/>
      </rPr>
      <t>FUNDACOSI</t>
    </r>
  </si>
  <si>
    <t>BSD0351</t>
  </si>
  <si>
    <t>4-0150630-2</t>
  </si>
  <si>
    <t>BSD0352</t>
  </si>
  <si>
    <t xml:space="preserve">Código de  Beneficiario </t>
  </si>
  <si>
    <t xml:space="preserve">Fecha de envió de Solicitud </t>
  </si>
  <si>
    <t>BSD0354</t>
  </si>
  <si>
    <t>BSD0353</t>
  </si>
  <si>
    <t>BSD0171</t>
  </si>
  <si>
    <t>BSD0174</t>
  </si>
  <si>
    <t xml:space="preserve">Cruz Roja Dominicana </t>
  </si>
  <si>
    <t>Centro de Operaciones de Emergencias Sto Dgo.</t>
  </si>
  <si>
    <t xml:space="preserve">Liceo Escuela Nuestra Señora del Carmen </t>
  </si>
  <si>
    <t>430-14762-1</t>
  </si>
  <si>
    <t>430-032336</t>
  </si>
  <si>
    <t>Centro Operaciones de Emergencias</t>
  </si>
  <si>
    <t>BSD0355</t>
  </si>
  <si>
    <t>BSD0189</t>
  </si>
  <si>
    <t>BSD0277</t>
  </si>
  <si>
    <t>BSD0357</t>
  </si>
  <si>
    <t>Hogar de Ancianos  San Jose, INC.</t>
  </si>
  <si>
    <t>Fundación Hogar Luby</t>
  </si>
  <si>
    <t>4-24-00011-5</t>
  </si>
  <si>
    <t>Instituto Nacional de Recursos Hidráulico (Indrí)</t>
  </si>
  <si>
    <t xml:space="preserve"> Hogar Día de Sabana Perdida                     </t>
  </si>
  <si>
    <t xml:space="preserve">Fundación Red de la Misericordia </t>
  </si>
  <si>
    <t>Fundación Dominica de Desarrollo Humano Sostenibles (PRO-HUMANO)</t>
  </si>
  <si>
    <t>Instituto de Promoción Social INSPROSOC</t>
  </si>
  <si>
    <t>Fundación Comunitaria Calades</t>
  </si>
  <si>
    <t>Fundacion de Personas con Lesiones  Medulares</t>
  </si>
  <si>
    <t>BSD0356</t>
  </si>
  <si>
    <t>423-000882</t>
  </si>
  <si>
    <t xml:space="preserve">Casa Hogar el Pozo de Jacob.  </t>
  </si>
  <si>
    <t xml:space="preserve">Ayuntamiento del Distrito Nacional </t>
  </si>
  <si>
    <t>15/06/232</t>
  </si>
  <si>
    <t xml:space="preserve">Junta de Retiro y Fondo de Pensiones de las Fuerzas Armada </t>
  </si>
  <si>
    <t xml:space="preserve">Fundación El Sol Sale Para Todos </t>
  </si>
  <si>
    <t>RNC</t>
  </si>
  <si>
    <t>DESSPACHO</t>
  </si>
  <si>
    <t>TIPO</t>
  </si>
  <si>
    <t xml:space="preserve">Asociación de Ayuda a la Familia </t>
  </si>
  <si>
    <t xml:space="preserve">Fundacion Bendición de Dios </t>
  </si>
  <si>
    <t>Fundación Tecnológica Para Ciegos Luis Braille, INC</t>
  </si>
  <si>
    <t>Escuela Lilia Porta latín Sosa</t>
  </si>
  <si>
    <t xml:space="preserve">Centro de Orientación e  Investigación Integral </t>
  </si>
  <si>
    <t>Servicio Nacional de Protección Ambiental</t>
  </si>
  <si>
    <t>Fundacion Mujeres Salome Ureña de Henríquez</t>
  </si>
  <si>
    <t xml:space="preserve">Instituto Superior Especializado de Estudios Penitenciarios </t>
  </si>
  <si>
    <t>03/0/23</t>
  </si>
  <si>
    <t>Fecha de Solicitud</t>
  </si>
  <si>
    <t>Fecha en que se trabajo</t>
  </si>
  <si>
    <t>Fecha de Autorizacion</t>
  </si>
  <si>
    <t>Recibido en el Almacen</t>
  </si>
  <si>
    <t>Fecha de Entrega</t>
  </si>
  <si>
    <t>Cumplimiento en Dias</t>
  </si>
  <si>
    <t>Fecha de Factura</t>
  </si>
  <si>
    <t>Número de Factura</t>
  </si>
  <si>
    <t>Tipo de Institución</t>
  </si>
  <si>
    <t>Cantidad de Pacientes</t>
  </si>
  <si>
    <t>MONTO ASIGNADO</t>
  </si>
  <si>
    <t>No Gubernamental</t>
  </si>
  <si>
    <t>Gubernamental</t>
  </si>
  <si>
    <t>PERIODO DE DONACION</t>
  </si>
  <si>
    <t>BIMESTRAL</t>
  </si>
  <si>
    <t>TRIMESTRAL</t>
  </si>
  <si>
    <t>25/124</t>
  </si>
  <si>
    <t>GUBERNAMENTAL</t>
  </si>
  <si>
    <t>ECLESIASTICA</t>
  </si>
  <si>
    <t>NO GUBERNAMENTAL</t>
  </si>
  <si>
    <t>Cruz Roja Dominicana - Sto. Dgo.</t>
  </si>
  <si>
    <t>Centro de Operaciones de Emergencias - Sto Dgo.</t>
  </si>
  <si>
    <t>Hogar Ancianos San Francisco de Asís- KM 11/1/2- Sánchez- Sto.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</si>
</sst>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.00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color indexed="8"/>
      <name val="Arial Narrow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9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9" tint="0.39997558519241921"/>
      </bottom>
      <diagonal/>
    </border>
    <border>
      <left style="thin">
        <color rgb="FF948A54"/>
      </left>
      <right style="thin">
        <color rgb="FF948A54"/>
      </right>
      <top style="thin">
        <color rgb="FF948A54"/>
      </top>
      <bottom style="thin">
        <color rgb="FF948A54"/>
      </bottom>
      <diagonal/>
    </border>
    <border>
      <left style="thin">
        <color rgb="FF948A54"/>
      </left>
      <right style="thin">
        <color rgb="FF948A54"/>
      </right>
      <top style="thin">
        <color rgb="FF948A54"/>
      </top>
      <bottom style="thin">
        <color rgb="FFFABF8F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4" tint="0.39997558519241921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48A54"/>
      </bottom>
      <diagonal/>
    </border>
    <border>
      <left style="thin">
        <color theme="2" tint="-0.499984740745262"/>
      </left>
      <right/>
      <top style="thin">
        <color theme="4" tint="0.39997558519241921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4" tint="0.3999755851924192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rgb="FF948A54"/>
      </bottom>
      <diagonal/>
    </border>
    <border>
      <left style="thin">
        <color theme="2" tint="-0.499984740745262"/>
      </left>
      <right style="thin">
        <color theme="0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0"/>
      </right>
      <top style="thin">
        <color theme="2" tint="-0.499984740745262"/>
      </top>
      <bottom style="thin">
        <color theme="0"/>
      </bottom>
      <diagonal/>
    </border>
    <border>
      <left style="thin">
        <color theme="2" tint="-0.499984740745262"/>
      </left>
      <right style="thin">
        <color theme="0"/>
      </right>
      <top style="thin">
        <color theme="2" tint="-0.499984740745262"/>
      </top>
      <bottom style="thin">
        <color rgb="FF948A54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rgb="FF948A5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9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9"/>
      </top>
      <bottom/>
      <diagonal/>
    </border>
    <border>
      <left style="thin">
        <color theme="2" tint="-0.499984740745262"/>
      </left>
      <right/>
      <top style="thin">
        <color theme="9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theme="9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 applyBorder="1"/>
    <xf numFmtId="0" fontId="0" fillId="0" borderId="1" xfId="0" applyFont="1" applyBorder="1" applyAlignment="1">
      <alignment horizontal="center" vertical="center"/>
    </xf>
    <xf numFmtId="44" fontId="0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43" fontId="10" fillId="0" borderId="1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2" xfId="0" applyFont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4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4" fontId="10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14" fontId="15" fillId="0" borderId="9" xfId="0" applyNumberFormat="1" applyFont="1" applyBorder="1" applyAlignment="1">
      <alignment horizontal="center"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44" fontId="0" fillId="0" borderId="1" xfId="0" applyNumberFormat="1" applyBorder="1"/>
    <xf numFmtId="44" fontId="14" fillId="0" borderId="0" xfId="0" applyNumberFormat="1" applyFont="1"/>
    <xf numFmtId="14" fontId="15" fillId="0" borderId="2" xfId="0" applyNumberFormat="1" applyFont="1" applyBorder="1" applyAlignment="1">
      <alignment horizontal="center" vertical="center" wrapText="1"/>
    </xf>
    <xf numFmtId="14" fontId="15" fillId="0" borderId="7" xfId="0" applyNumberFormat="1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44" fontId="0" fillId="0" borderId="3" xfId="0" applyNumberFormat="1" applyBorder="1"/>
    <xf numFmtId="44" fontId="15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4" fontId="15" fillId="0" borderId="9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164" fontId="18" fillId="0" borderId="15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/>
    <xf numFmtId="0" fontId="4" fillId="0" borderId="1" xfId="0" applyFont="1" applyFill="1" applyBorder="1" applyAlignment="1">
      <alignment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44" fontId="15" fillId="0" borderId="1" xfId="0" applyNumberFormat="1" applyFont="1" applyFill="1" applyBorder="1" applyAlignment="1">
      <alignment horizontal="center" vertical="center" wrapText="1"/>
    </xf>
    <xf numFmtId="44" fontId="1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12" fillId="0" borderId="16" xfId="0" applyFont="1" applyFill="1" applyBorder="1" applyAlignment="1">
      <alignment horizontal="center" vertical="center"/>
    </xf>
    <xf numFmtId="14" fontId="15" fillId="0" borderId="21" xfId="0" applyNumberFormat="1" applyFont="1" applyFill="1" applyBorder="1" applyAlignment="1">
      <alignment horizontal="center" vertical="center" wrapText="1"/>
    </xf>
    <xf numFmtId="44" fontId="15" fillId="0" borderId="18" xfId="0" applyNumberFormat="1" applyFont="1" applyFill="1" applyBorder="1" applyAlignment="1">
      <alignment horizontal="center" vertical="center" wrapText="1"/>
    </xf>
    <xf numFmtId="14" fontId="15" fillId="0" borderId="17" xfId="0" applyNumberFormat="1" applyFont="1" applyFill="1" applyBorder="1" applyAlignment="1">
      <alignment horizontal="center" vertical="center" wrapText="1"/>
    </xf>
    <xf numFmtId="14" fontId="15" fillId="0" borderId="22" xfId="0" applyNumberFormat="1" applyFont="1" applyFill="1" applyBorder="1" applyAlignment="1">
      <alignment horizontal="center" vertical="center" wrapText="1"/>
    </xf>
    <xf numFmtId="44" fontId="15" fillId="0" borderId="17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4" fontId="15" fillId="0" borderId="18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14" fontId="15" fillId="0" borderId="19" xfId="0" applyNumberFormat="1" applyFont="1" applyFill="1" applyBorder="1" applyAlignment="1">
      <alignment horizontal="center" vertical="center" wrapText="1"/>
    </xf>
    <xf numFmtId="14" fontId="15" fillId="0" borderId="23" xfId="0" applyNumberFormat="1" applyFont="1" applyFill="1" applyBorder="1" applyAlignment="1">
      <alignment horizontal="center" vertical="center" wrapText="1"/>
    </xf>
    <xf numFmtId="44" fontId="15" fillId="0" borderId="19" xfId="0" applyNumberFormat="1" applyFont="1" applyFill="1" applyBorder="1" applyAlignment="1">
      <alignment horizontal="center" vertical="center" wrapText="1"/>
    </xf>
    <xf numFmtId="14" fontId="15" fillId="0" borderId="20" xfId="0" applyNumberFormat="1" applyFont="1" applyFill="1" applyBorder="1" applyAlignment="1">
      <alignment horizontal="center" vertical="center" wrapText="1"/>
    </xf>
    <xf numFmtId="44" fontId="15" fillId="0" borderId="20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 wrapText="1"/>
    </xf>
    <xf numFmtId="4" fontId="9" fillId="7" borderId="1" xfId="0" applyNumberFormat="1" applyFont="1" applyFill="1" applyBorder="1" applyAlignment="1">
      <alignment horizontal="center" vertical="center"/>
    </xf>
    <xf numFmtId="4" fontId="9" fillId="8" borderId="1" xfId="0" applyNumberFormat="1" applyFont="1" applyFill="1" applyBorder="1" applyAlignment="1">
      <alignment horizontal="center" vertical="center"/>
    </xf>
    <xf numFmtId="4" fontId="10" fillId="8" borderId="1" xfId="0" applyNumberFormat="1" applyFont="1" applyFill="1" applyBorder="1" applyAlignment="1">
      <alignment horizontal="center" vertical="center"/>
    </xf>
    <xf numFmtId="4" fontId="10" fillId="7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 wrapText="1"/>
    </xf>
    <xf numFmtId="4" fontId="10" fillId="9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4" fontId="0" fillId="0" borderId="3" xfId="0" applyNumberFormat="1" applyBorder="1" applyAlignment="1">
      <alignment horizontal="center" vertical="center"/>
    </xf>
    <xf numFmtId="4" fontId="9" fillId="4" borderId="3" xfId="0" applyNumberFormat="1" applyFont="1" applyFill="1" applyBorder="1" applyAlignment="1">
      <alignment horizontal="center" vertical="center"/>
    </xf>
    <xf numFmtId="4" fontId="10" fillId="6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wrapText="1"/>
    </xf>
    <xf numFmtId="44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4" fontId="0" fillId="0" borderId="0" xfId="0" applyNumberFormat="1" applyFont="1" applyAlignment="1">
      <alignment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14" fontId="15" fillId="0" borderId="26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4" fontId="15" fillId="0" borderId="27" xfId="0" applyNumberFormat="1" applyFont="1" applyFill="1" applyBorder="1" applyAlignment="1">
      <alignment horizontal="center" vertical="center" wrapText="1"/>
    </xf>
    <xf numFmtId="164" fontId="15" fillId="0" borderId="24" xfId="0" applyNumberFormat="1" applyFont="1" applyFill="1" applyBorder="1" applyAlignment="1">
      <alignment horizontal="center" vertical="center" wrapText="1"/>
    </xf>
    <xf numFmtId="14" fontId="15" fillId="0" borderId="24" xfId="0" applyNumberFormat="1" applyFont="1" applyFill="1" applyBorder="1" applyAlignment="1">
      <alignment horizontal="center" vertical="center" wrapText="1"/>
    </xf>
    <xf numFmtId="14" fontId="15" fillId="0" borderId="25" xfId="0" applyNumberFormat="1" applyFont="1" applyFill="1" applyBorder="1" applyAlignment="1">
      <alignment horizontal="center" vertical="center" wrapText="1"/>
    </xf>
    <xf numFmtId="14" fontId="15" fillId="0" borderId="28" xfId="0" applyNumberFormat="1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14" fontId="19" fillId="0" borderId="8" xfId="0" applyNumberFormat="1" applyFont="1" applyBorder="1" applyAlignment="1">
      <alignment horizontal="center" vertical="center" wrapText="1"/>
    </xf>
    <xf numFmtId="14" fontId="19" fillId="0" borderId="9" xfId="0" applyNumberFormat="1" applyFont="1" applyBorder="1" applyAlignment="1">
      <alignment horizontal="center" vertical="center" wrapText="1"/>
    </xf>
    <xf numFmtId="14" fontId="19" fillId="0" borderId="29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164" fontId="19" fillId="0" borderId="7" xfId="0" applyNumberFormat="1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164" fontId="19" fillId="0" borderId="25" xfId="0" applyNumberFormat="1" applyFont="1" applyBorder="1" applyAlignment="1">
      <alignment horizontal="center" vertical="center" wrapText="1"/>
    </xf>
    <xf numFmtId="14" fontId="19" fillId="0" borderId="7" xfId="0" applyNumberFormat="1" applyFont="1" applyBorder="1" applyAlignment="1">
      <alignment horizontal="center" vertical="center" wrapText="1"/>
    </xf>
    <xf numFmtId="14" fontId="19" fillId="0" borderId="2" xfId="0" applyNumberFormat="1" applyFont="1" applyBorder="1" applyAlignment="1">
      <alignment horizontal="center" vertical="center" wrapText="1"/>
    </xf>
    <xf numFmtId="14" fontId="19" fillId="0" borderId="25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43" fontId="19" fillId="0" borderId="1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14" fontId="15" fillId="0" borderId="30" xfId="0" applyNumberFormat="1" applyFont="1" applyBorder="1" applyAlignment="1">
      <alignment horizontal="center" vertical="center" wrapText="1"/>
    </xf>
    <xf numFmtId="14" fontId="15" fillId="0" borderId="31" xfId="0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164" fontId="15" fillId="0" borderId="32" xfId="0" applyNumberFormat="1" applyFont="1" applyBorder="1" applyAlignment="1">
      <alignment horizontal="center" vertical="center" wrapText="1"/>
    </xf>
    <xf numFmtId="164" fontId="15" fillId="0" borderId="9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164" fontId="15" fillId="0" borderId="33" xfId="0" applyNumberFormat="1" applyFont="1" applyBorder="1" applyAlignment="1">
      <alignment horizontal="center" vertical="center" wrapText="1"/>
    </xf>
    <xf numFmtId="164" fontId="15" fillId="0" borderId="34" xfId="0" applyNumberFormat="1" applyFont="1" applyBorder="1" applyAlignment="1">
      <alignment horizontal="center" vertical="center" wrapText="1"/>
    </xf>
    <xf numFmtId="164" fontId="15" fillId="0" borderId="20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14" fontId="16" fillId="0" borderId="9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4" fontId="16" fillId="0" borderId="8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center" vertical="center" wrapText="1"/>
    </xf>
    <xf numFmtId="14" fontId="21" fillId="0" borderId="7" xfId="0" applyNumberFormat="1" applyFont="1" applyFill="1" applyBorder="1" applyAlignment="1">
      <alignment horizontal="center" vertical="center" wrapText="1"/>
    </xf>
    <xf numFmtId="14" fontId="21" fillId="0" borderId="8" xfId="0" applyNumberFormat="1" applyFont="1" applyFill="1" applyBorder="1" applyAlignment="1">
      <alignment horizontal="center" vertical="center" wrapText="1"/>
    </xf>
    <xf numFmtId="164" fontId="21" fillId="0" borderId="7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14" fontId="21" fillId="0" borderId="2" xfId="0" applyNumberFormat="1" applyFont="1" applyFill="1" applyBorder="1" applyAlignment="1">
      <alignment horizontal="center" vertical="center" wrapText="1"/>
    </xf>
    <xf numFmtId="14" fontId="21" fillId="0" borderId="9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left" vertical="center" wrapText="1"/>
    </xf>
    <xf numFmtId="14" fontId="21" fillId="0" borderId="25" xfId="0" applyNumberFormat="1" applyFont="1" applyFill="1" applyBorder="1" applyAlignment="1">
      <alignment horizontal="center" vertical="center" wrapText="1"/>
    </xf>
    <xf numFmtId="14" fontId="21" fillId="0" borderId="29" xfId="0" applyNumberFormat="1" applyFont="1" applyFill="1" applyBorder="1" applyAlignment="1">
      <alignment horizontal="center" vertical="center" wrapText="1"/>
    </xf>
    <xf numFmtId="164" fontId="21" fillId="0" borderId="25" xfId="0" applyNumberFormat="1" applyFont="1" applyFill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4" fontId="16" fillId="0" borderId="35" xfId="0" applyNumberFormat="1" applyFont="1" applyFill="1" applyBorder="1" applyAlignment="1">
      <alignment horizontal="center" vertical="center" wrapText="1"/>
    </xf>
    <xf numFmtId="14" fontId="16" fillId="0" borderId="36" xfId="0" applyNumberFormat="1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164" fontId="16" fillId="0" borderId="36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4" fillId="10" borderId="37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44" fontId="1" fillId="10" borderId="33" xfId="0" applyNumberFormat="1" applyFont="1" applyFill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/>
    </xf>
    <xf numFmtId="0" fontId="16" fillId="0" borderId="9" xfId="1" applyNumberFormat="1" applyFont="1" applyFill="1" applyBorder="1" applyAlignment="1">
      <alignment horizontal="center" vertical="center" wrapText="1"/>
    </xf>
    <xf numFmtId="0" fontId="16" fillId="0" borderId="8" xfId="1" applyNumberFormat="1" applyFont="1" applyFill="1" applyBorder="1" applyAlignment="1">
      <alignment horizontal="center" vertical="center" wrapText="1"/>
    </xf>
    <xf numFmtId="0" fontId="16" fillId="0" borderId="36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4" fontId="16" fillId="11" borderId="1" xfId="0" applyNumberFormat="1" applyFont="1" applyFill="1" applyBorder="1" applyAlignment="1">
      <alignment horizontal="center" vertical="center" wrapText="1"/>
    </xf>
    <xf numFmtId="14" fontId="16" fillId="11" borderId="2" xfId="0" applyNumberFormat="1" applyFont="1" applyFill="1" applyBorder="1" applyAlignment="1">
      <alignment horizontal="center" vertical="center" wrapText="1"/>
    </xf>
    <xf numFmtId="0" fontId="14" fillId="10" borderId="38" xfId="0" applyFont="1" applyFill="1" applyBorder="1" applyAlignment="1">
      <alignment horizontal="center" vertical="center" wrapText="1"/>
    </xf>
    <xf numFmtId="164" fontId="12" fillId="11" borderId="1" xfId="0" applyNumberFormat="1" applyFont="1" applyFill="1" applyBorder="1" applyAlignment="1">
      <alignment horizontal="center" vertical="center"/>
    </xf>
    <xf numFmtId="164" fontId="0" fillId="11" borderId="1" xfId="0" applyNumberFormat="1" applyFont="1" applyFill="1" applyBorder="1" applyAlignment="1">
      <alignment horizontal="center" vertical="center"/>
    </xf>
    <xf numFmtId="164" fontId="10" fillId="12" borderId="1" xfId="0" applyNumberFormat="1" applyFont="1" applyFill="1" applyBorder="1" applyAlignment="1">
      <alignment horizontal="center" vertical="center"/>
    </xf>
    <xf numFmtId="17" fontId="1" fillId="0" borderId="0" xfId="0" applyNumberFormat="1" applyFont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center" vertical="center" wrapText="1"/>
    </xf>
    <xf numFmtId="44" fontId="1" fillId="1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10" borderId="1" xfId="0" applyFont="1" applyFill="1" applyBorder="1" applyAlignment="1">
      <alignment horizontal="center" vertical="center" wrapText="1"/>
    </xf>
    <xf numFmtId="164" fontId="10" fillId="1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15" fillId="0" borderId="1" xfId="0" applyFont="1" applyBorder="1"/>
    <xf numFmtId="164" fontId="0" fillId="13" borderId="3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133350</xdr:rowOff>
    </xdr:from>
    <xdr:to>
      <xdr:col>2</xdr:col>
      <xdr:colOff>1581150</xdr:colOff>
      <xdr:row>3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33350"/>
          <a:ext cx="2362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1133475</xdr:colOff>
      <xdr:row>2</xdr:row>
      <xdr:rowOff>171450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1104900</xdr:colOff>
      <xdr:row>2</xdr:row>
      <xdr:rowOff>171450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1104900</xdr:colOff>
      <xdr:row>2</xdr:row>
      <xdr:rowOff>171450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1104900</xdr:colOff>
      <xdr:row>2</xdr:row>
      <xdr:rowOff>171450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1038225</xdr:colOff>
      <xdr:row>2</xdr:row>
      <xdr:rowOff>171450</xdr:rowOff>
    </xdr:to>
    <xdr:pic>
      <xdr:nvPicPr>
        <xdr:cNvPr id="8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571500</xdr:colOff>
      <xdr:row>0</xdr:row>
      <xdr:rowOff>161925</xdr:rowOff>
    </xdr:from>
    <xdr:to>
      <xdr:col>6</xdr:col>
      <xdr:colOff>0</xdr:colOff>
      <xdr:row>3</xdr:row>
      <xdr:rowOff>19050</xdr:rowOff>
    </xdr:to>
    <xdr:pic>
      <xdr:nvPicPr>
        <xdr:cNvPr id="9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61925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1038225</xdr:colOff>
      <xdr:row>2</xdr:row>
      <xdr:rowOff>171450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571500</xdr:colOff>
      <xdr:row>0</xdr:row>
      <xdr:rowOff>161925</xdr:rowOff>
    </xdr:from>
    <xdr:to>
      <xdr:col>6</xdr:col>
      <xdr:colOff>0</xdr:colOff>
      <xdr:row>3</xdr:row>
      <xdr:rowOff>19050</xdr:rowOff>
    </xdr:to>
    <xdr:pic>
      <xdr:nvPicPr>
        <xdr:cNvPr id="3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61925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1143000</xdr:colOff>
      <xdr:row>2</xdr:row>
      <xdr:rowOff>171450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571500</xdr:colOff>
      <xdr:row>0</xdr:row>
      <xdr:rowOff>161925</xdr:rowOff>
    </xdr:from>
    <xdr:to>
      <xdr:col>6</xdr:col>
      <xdr:colOff>361950</xdr:colOff>
      <xdr:row>3</xdr:row>
      <xdr:rowOff>19050</xdr:rowOff>
    </xdr:to>
    <xdr:pic>
      <xdr:nvPicPr>
        <xdr:cNvPr id="3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61925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1143000</xdr:colOff>
      <xdr:row>2</xdr:row>
      <xdr:rowOff>171450</xdr:rowOff>
    </xdr:to>
    <xdr:pic>
      <xdr:nvPicPr>
        <xdr:cNvPr id="4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1143000</xdr:colOff>
      <xdr:row>2</xdr:row>
      <xdr:rowOff>171450</xdr:rowOff>
    </xdr:to>
    <xdr:pic>
      <xdr:nvPicPr>
        <xdr:cNvPr id="4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1047750</xdr:colOff>
      <xdr:row>2</xdr:row>
      <xdr:rowOff>171450</xdr:rowOff>
    </xdr:to>
    <xdr:pic>
      <xdr:nvPicPr>
        <xdr:cNvPr id="3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1133475</xdr:colOff>
      <xdr:row>2</xdr:row>
      <xdr:rowOff>171450</xdr:rowOff>
    </xdr:to>
    <xdr:pic>
      <xdr:nvPicPr>
        <xdr:cNvPr id="3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1238250</xdr:colOff>
      <xdr:row>2</xdr:row>
      <xdr:rowOff>171450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2</xdr:col>
      <xdr:colOff>1133475</xdr:colOff>
      <xdr:row>2</xdr:row>
      <xdr:rowOff>171450</xdr:rowOff>
    </xdr:to>
    <xdr:pic>
      <xdr:nvPicPr>
        <xdr:cNvPr id="3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opLeftCell="A151" workbookViewId="0">
      <selection activeCell="C101" sqref="C101"/>
    </sheetView>
  </sheetViews>
  <sheetFormatPr baseColWidth="10" defaultRowHeight="15" x14ac:dyDescent="0.25"/>
  <cols>
    <col min="1" max="1" width="4.42578125" customWidth="1"/>
    <col min="2" max="2" width="9.28515625" customWidth="1"/>
    <col min="3" max="3" width="35.28515625" customWidth="1"/>
    <col min="4" max="4" width="15.42578125" customWidth="1"/>
    <col min="5" max="5" width="19.140625" customWidth="1"/>
    <col min="6" max="6" width="16.85546875" customWidth="1"/>
    <col min="7" max="7" width="15.5703125" customWidth="1"/>
  </cols>
  <sheetData>
    <row r="1" spans="1:7" x14ac:dyDescent="0.25">
      <c r="B1" s="10"/>
    </row>
    <row r="2" spans="1:7" x14ac:dyDescent="0.25">
      <c r="B2" s="10"/>
    </row>
    <row r="3" spans="1:7" x14ac:dyDescent="0.25">
      <c r="B3" s="10"/>
    </row>
    <row r="4" spans="1:7" ht="15.75" x14ac:dyDescent="0.25">
      <c r="A4" s="258" t="s">
        <v>92</v>
      </c>
      <c r="B4" s="258"/>
      <c r="C4" s="258"/>
      <c r="D4" s="258"/>
      <c r="E4" s="258"/>
      <c r="F4" s="258"/>
      <c r="G4" s="258"/>
    </row>
    <row r="5" spans="1:7" ht="15.75" x14ac:dyDescent="0.25">
      <c r="A5" s="258" t="s">
        <v>93</v>
      </c>
      <c r="B5" s="258"/>
      <c r="C5" s="258"/>
      <c r="D5" s="258"/>
      <c r="E5" s="258"/>
      <c r="F5" s="258"/>
      <c r="G5" s="258"/>
    </row>
    <row r="6" spans="1:7" x14ac:dyDescent="0.25">
      <c r="B6" s="11"/>
      <c r="C6" s="12"/>
      <c r="D6" s="12"/>
      <c r="E6" s="12"/>
      <c r="F6" s="12"/>
      <c r="G6" s="12"/>
    </row>
    <row r="7" spans="1:7" ht="15.75" x14ac:dyDescent="0.25">
      <c r="A7" s="13" t="s">
        <v>94</v>
      </c>
      <c r="B7" s="14" t="s">
        <v>95</v>
      </c>
      <c r="C7" s="15" t="s">
        <v>96</v>
      </c>
      <c r="D7" s="15" t="s">
        <v>97</v>
      </c>
      <c r="E7" s="15" t="s">
        <v>396</v>
      </c>
      <c r="F7" s="14" t="s">
        <v>397</v>
      </c>
      <c r="G7" s="15" t="s">
        <v>395</v>
      </c>
    </row>
    <row r="8" spans="1:7" ht="31.5" x14ac:dyDescent="0.25">
      <c r="A8" s="19">
        <v>1</v>
      </c>
      <c r="B8" s="17" t="s">
        <v>77</v>
      </c>
      <c r="C8" s="18" t="s">
        <v>78</v>
      </c>
      <c r="D8" s="61">
        <v>30000</v>
      </c>
      <c r="E8" s="122" t="s">
        <v>98</v>
      </c>
      <c r="F8" s="123" t="s">
        <v>99</v>
      </c>
      <c r="G8" s="19" t="s">
        <v>100</v>
      </c>
    </row>
    <row r="9" spans="1:7" ht="31.5" x14ac:dyDescent="0.25">
      <c r="A9" s="19">
        <v>2</v>
      </c>
      <c r="B9" s="17" t="s">
        <v>46</v>
      </c>
      <c r="C9" s="18" t="s">
        <v>47</v>
      </c>
      <c r="D9" s="61">
        <v>10000</v>
      </c>
      <c r="E9" s="122" t="s">
        <v>98</v>
      </c>
      <c r="F9" s="123" t="s">
        <v>99</v>
      </c>
      <c r="G9" s="19" t="s">
        <v>101</v>
      </c>
    </row>
    <row r="10" spans="1:7" ht="31.5" x14ac:dyDescent="0.25">
      <c r="A10" s="19">
        <v>3</v>
      </c>
      <c r="B10" s="17" t="s">
        <v>5</v>
      </c>
      <c r="C10" s="18" t="s">
        <v>102</v>
      </c>
      <c r="D10" s="61">
        <v>30000</v>
      </c>
      <c r="E10" s="122" t="s">
        <v>98</v>
      </c>
      <c r="F10" s="124" t="s">
        <v>103</v>
      </c>
      <c r="G10" s="19" t="s">
        <v>104</v>
      </c>
    </row>
    <row r="11" spans="1:7" ht="47.25" x14ac:dyDescent="0.25">
      <c r="A11" s="19">
        <v>4</v>
      </c>
      <c r="B11" s="17" t="s">
        <v>105</v>
      </c>
      <c r="C11" s="18" t="s">
        <v>106</v>
      </c>
      <c r="D11" s="61">
        <v>10000</v>
      </c>
      <c r="E11" s="122" t="s">
        <v>98</v>
      </c>
      <c r="F11" s="125" t="s">
        <v>107</v>
      </c>
      <c r="G11" s="19">
        <v>401036894</v>
      </c>
    </row>
    <row r="12" spans="1:7" ht="31.5" x14ac:dyDescent="0.25">
      <c r="A12" s="19">
        <v>5</v>
      </c>
      <c r="B12" s="17" t="s">
        <v>14</v>
      </c>
      <c r="C12" s="18" t="s">
        <v>108</v>
      </c>
      <c r="D12" s="61">
        <v>20000</v>
      </c>
      <c r="E12" s="122" t="s">
        <v>98</v>
      </c>
      <c r="F12" s="123" t="s">
        <v>99</v>
      </c>
      <c r="G12" s="19">
        <v>430032883</v>
      </c>
    </row>
    <row r="13" spans="1:7" ht="31.5" x14ac:dyDescent="0.25">
      <c r="A13" s="19">
        <v>6</v>
      </c>
      <c r="B13" s="17" t="s">
        <v>6</v>
      </c>
      <c r="C13" s="18" t="s">
        <v>7</v>
      </c>
      <c r="D13" s="61">
        <v>15000</v>
      </c>
      <c r="E13" s="126" t="s">
        <v>109</v>
      </c>
      <c r="F13" s="124" t="s">
        <v>103</v>
      </c>
      <c r="G13" s="19" t="s">
        <v>110</v>
      </c>
    </row>
    <row r="14" spans="1:7" ht="31.5" x14ac:dyDescent="0.25">
      <c r="A14" s="19">
        <v>7</v>
      </c>
      <c r="B14" s="17" t="s">
        <v>111</v>
      </c>
      <c r="C14" s="18" t="s">
        <v>112</v>
      </c>
      <c r="D14" s="61">
        <v>34000</v>
      </c>
      <c r="E14" s="122" t="s">
        <v>98</v>
      </c>
      <c r="F14" s="125" t="s">
        <v>107</v>
      </c>
      <c r="G14" s="19" t="s">
        <v>113</v>
      </c>
    </row>
    <row r="15" spans="1:7" ht="31.5" x14ac:dyDescent="0.25">
      <c r="A15" s="19">
        <v>8</v>
      </c>
      <c r="B15" s="17" t="s">
        <v>15</v>
      </c>
      <c r="C15" s="18" t="s">
        <v>114</v>
      </c>
      <c r="D15" s="61">
        <v>12000</v>
      </c>
      <c r="E15" s="122" t="s">
        <v>115</v>
      </c>
      <c r="F15" s="124" t="s">
        <v>103</v>
      </c>
      <c r="G15" s="19" t="s">
        <v>116</v>
      </c>
    </row>
    <row r="16" spans="1:7" ht="31.5" x14ac:dyDescent="0.25">
      <c r="A16" s="19">
        <v>9</v>
      </c>
      <c r="B16" s="17" t="s">
        <v>16</v>
      </c>
      <c r="C16" s="18" t="s">
        <v>17</v>
      </c>
      <c r="D16" s="61">
        <v>36000</v>
      </c>
      <c r="E16" s="126" t="s">
        <v>109</v>
      </c>
      <c r="F16" s="123" t="s">
        <v>99</v>
      </c>
      <c r="G16" s="19" t="s">
        <v>117</v>
      </c>
    </row>
    <row r="17" spans="1:7" ht="31.5" x14ac:dyDescent="0.25">
      <c r="A17" s="19">
        <v>10</v>
      </c>
      <c r="B17" s="17" t="s">
        <v>118</v>
      </c>
      <c r="C17" s="18" t="s">
        <v>119</v>
      </c>
      <c r="D17" s="61">
        <v>36000</v>
      </c>
      <c r="E17" s="122" t="s">
        <v>98</v>
      </c>
      <c r="F17" s="125" t="s">
        <v>107</v>
      </c>
      <c r="G17" s="19" t="s">
        <v>120</v>
      </c>
    </row>
    <row r="18" spans="1:7" ht="31.5" x14ac:dyDescent="0.25">
      <c r="A18" s="19">
        <v>11</v>
      </c>
      <c r="B18" s="17" t="s">
        <v>18</v>
      </c>
      <c r="C18" s="18" t="s">
        <v>121</v>
      </c>
      <c r="D18" s="61">
        <v>20000</v>
      </c>
      <c r="E18" s="122" t="s">
        <v>98</v>
      </c>
      <c r="F18" s="125" t="s">
        <v>107</v>
      </c>
      <c r="G18" s="19" t="s">
        <v>122</v>
      </c>
    </row>
    <row r="19" spans="1:7" ht="31.5" x14ac:dyDescent="0.25">
      <c r="A19" s="19">
        <v>12</v>
      </c>
      <c r="B19" s="17" t="s">
        <v>82</v>
      </c>
      <c r="C19" s="18" t="s">
        <v>123</v>
      </c>
      <c r="D19" s="61">
        <v>10000</v>
      </c>
      <c r="E19" s="122" t="s">
        <v>98</v>
      </c>
      <c r="F19" s="125" t="s">
        <v>107</v>
      </c>
      <c r="G19" s="19" t="s">
        <v>124</v>
      </c>
    </row>
    <row r="20" spans="1:7" ht="31.5" x14ac:dyDescent="0.25">
      <c r="A20" s="19">
        <v>13</v>
      </c>
      <c r="B20" s="17" t="s">
        <v>19</v>
      </c>
      <c r="C20" s="18" t="s">
        <v>125</v>
      </c>
      <c r="D20" s="61">
        <v>20000</v>
      </c>
      <c r="E20" s="122" t="s">
        <v>98</v>
      </c>
      <c r="F20" s="125" t="s">
        <v>107</v>
      </c>
      <c r="G20" s="19">
        <v>401007525</v>
      </c>
    </row>
    <row r="21" spans="1:7" ht="31.5" x14ac:dyDescent="0.25">
      <c r="A21" s="19">
        <v>14</v>
      </c>
      <c r="B21" s="17" t="s">
        <v>126</v>
      </c>
      <c r="C21" s="18" t="s">
        <v>127</v>
      </c>
      <c r="D21" s="61">
        <v>40000</v>
      </c>
      <c r="E21" s="122" t="s">
        <v>98</v>
      </c>
      <c r="F21" s="123" t="s">
        <v>99</v>
      </c>
      <c r="G21" s="19" t="s">
        <v>128</v>
      </c>
    </row>
    <row r="22" spans="1:7" ht="47.25" x14ac:dyDescent="0.25">
      <c r="A22" s="19">
        <v>15</v>
      </c>
      <c r="B22" s="17" t="s">
        <v>129</v>
      </c>
      <c r="C22" s="18" t="s">
        <v>130</v>
      </c>
      <c r="D22" s="61">
        <v>10000</v>
      </c>
      <c r="E22" s="122" t="s">
        <v>115</v>
      </c>
      <c r="F22" s="124" t="s">
        <v>103</v>
      </c>
      <c r="G22" s="19" t="s">
        <v>131</v>
      </c>
    </row>
    <row r="23" spans="1:7" ht="31.5" x14ac:dyDescent="0.25">
      <c r="A23" s="19">
        <v>16</v>
      </c>
      <c r="B23" s="17" t="s">
        <v>20</v>
      </c>
      <c r="C23" s="18" t="s">
        <v>21</v>
      </c>
      <c r="D23" s="61">
        <v>15000</v>
      </c>
      <c r="E23" s="126" t="s">
        <v>109</v>
      </c>
      <c r="F23" s="124" t="s">
        <v>103</v>
      </c>
      <c r="G23" s="19" t="s">
        <v>132</v>
      </c>
    </row>
    <row r="24" spans="1:7" ht="31.5" x14ac:dyDescent="0.25">
      <c r="A24" s="19">
        <v>17</v>
      </c>
      <c r="B24" s="17" t="s">
        <v>133</v>
      </c>
      <c r="C24" s="18" t="s">
        <v>134</v>
      </c>
      <c r="D24" s="61">
        <v>10000</v>
      </c>
      <c r="E24" s="122" t="s">
        <v>115</v>
      </c>
      <c r="F24" s="124" t="s">
        <v>103</v>
      </c>
      <c r="G24" s="19">
        <v>401052199</v>
      </c>
    </row>
    <row r="25" spans="1:7" ht="31.5" x14ac:dyDescent="0.25">
      <c r="A25" s="19">
        <v>18</v>
      </c>
      <c r="B25" s="17" t="s">
        <v>135</v>
      </c>
      <c r="C25" s="18" t="s">
        <v>136</v>
      </c>
      <c r="D25" s="61">
        <v>33000</v>
      </c>
      <c r="E25" s="126" t="s">
        <v>109</v>
      </c>
      <c r="F25" s="123" t="s">
        <v>99</v>
      </c>
      <c r="G25" s="19">
        <v>430016764</v>
      </c>
    </row>
    <row r="26" spans="1:7" ht="31.5" x14ac:dyDescent="0.25">
      <c r="A26" s="19">
        <v>19</v>
      </c>
      <c r="B26" s="17" t="s">
        <v>137</v>
      </c>
      <c r="C26" s="18" t="s">
        <v>138</v>
      </c>
      <c r="D26" s="61">
        <v>33000</v>
      </c>
      <c r="E26" s="126" t="s">
        <v>109</v>
      </c>
      <c r="F26" s="123" t="s">
        <v>99</v>
      </c>
      <c r="G26" s="19" t="s">
        <v>139</v>
      </c>
    </row>
    <row r="27" spans="1:7" ht="15.75" x14ac:dyDescent="0.25">
      <c r="A27" s="19">
        <v>20</v>
      </c>
      <c r="B27" s="17" t="s">
        <v>140</v>
      </c>
      <c r="C27" s="18" t="s">
        <v>378</v>
      </c>
      <c r="D27" s="61">
        <v>14000</v>
      </c>
      <c r="E27" s="122" t="s">
        <v>98</v>
      </c>
      <c r="F27" s="123" t="s">
        <v>99</v>
      </c>
      <c r="G27" s="19">
        <v>402064351</v>
      </c>
    </row>
    <row r="28" spans="1:7" ht="31.5" x14ac:dyDescent="0.25">
      <c r="A28" s="19">
        <v>21</v>
      </c>
      <c r="B28" s="17" t="s">
        <v>8</v>
      </c>
      <c r="C28" s="18" t="s">
        <v>2</v>
      </c>
      <c r="D28" s="61">
        <v>60000</v>
      </c>
      <c r="E28" s="126" t="s">
        <v>141</v>
      </c>
      <c r="F28" s="123" t="s">
        <v>99</v>
      </c>
      <c r="G28" s="19" t="s">
        <v>142</v>
      </c>
    </row>
    <row r="29" spans="1:7" ht="31.5" x14ac:dyDescent="0.25">
      <c r="A29" s="19">
        <v>22</v>
      </c>
      <c r="B29" s="17" t="s">
        <v>143</v>
      </c>
      <c r="C29" s="18" t="s">
        <v>144</v>
      </c>
      <c r="D29" s="61">
        <v>15000</v>
      </c>
      <c r="E29" s="126" t="s">
        <v>109</v>
      </c>
      <c r="F29" s="124" t="s">
        <v>103</v>
      </c>
      <c r="G29" s="19">
        <v>401052199</v>
      </c>
    </row>
    <row r="30" spans="1:7" ht="31.5" x14ac:dyDescent="0.25">
      <c r="A30" s="19">
        <v>23</v>
      </c>
      <c r="B30" s="17" t="s">
        <v>145</v>
      </c>
      <c r="C30" s="18" t="s">
        <v>146</v>
      </c>
      <c r="D30" s="61">
        <v>15000</v>
      </c>
      <c r="E30" s="126" t="s">
        <v>109</v>
      </c>
      <c r="F30" s="124" t="s">
        <v>103</v>
      </c>
      <c r="G30" s="19">
        <v>401052199</v>
      </c>
    </row>
    <row r="31" spans="1:7" ht="31.5" x14ac:dyDescent="0.25">
      <c r="A31" s="19">
        <v>24</v>
      </c>
      <c r="B31" s="17" t="s">
        <v>147</v>
      </c>
      <c r="C31" s="18" t="s">
        <v>148</v>
      </c>
      <c r="D31" s="61">
        <v>24000</v>
      </c>
      <c r="E31" s="126" t="s">
        <v>109</v>
      </c>
      <c r="F31" s="123" t="s">
        <v>99</v>
      </c>
      <c r="G31" s="19" t="s">
        <v>149</v>
      </c>
    </row>
    <row r="32" spans="1:7" ht="31.5" x14ac:dyDescent="0.25">
      <c r="A32" s="19">
        <v>25</v>
      </c>
      <c r="B32" s="17" t="s">
        <v>22</v>
      </c>
      <c r="C32" s="18" t="s">
        <v>150</v>
      </c>
      <c r="D32" s="61">
        <v>16000</v>
      </c>
      <c r="E32" s="122" t="s">
        <v>98</v>
      </c>
      <c r="F32" s="123" t="s">
        <v>99</v>
      </c>
      <c r="G32" s="19" t="s">
        <v>151</v>
      </c>
    </row>
    <row r="33" spans="1:7" ht="47.25" x14ac:dyDescent="0.25">
      <c r="A33" s="19">
        <v>26</v>
      </c>
      <c r="B33" s="17" t="s">
        <v>9</v>
      </c>
      <c r="C33" s="18" t="s">
        <v>3</v>
      </c>
      <c r="D33" s="61">
        <v>40000</v>
      </c>
      <c r="E33" s="126" t="s">
        <v>141</v>
      </c>
      <c r="F33" s="124" t="s">
        <v>152</v>
      </c>
      <c r="G33" s="19" t="s">
        <v>153</v>
      </c>
    </row>
    <row r="34" spans="1:7" ht="31.5" x14ac:dyDescent="0.25">
      <c r="A34" s="19">
        <v>27</v>
      </c>
      <c r="B34" s="17" t="s">
        <v>10</v>
      </c>
      <c r="C34" s="21" t="s">
        <v>154</v>
      </c>
      <c r="D34" s="61">
        <v>30000</v>
      </c>
      <c r="E34" s="122" t="s">
        <v>98</v>
      </c>
      <c r="F34" s="123" t="s">
        <v>99</v>
      </c>
      <c r="G34" s="19" t="s">
        <v>155</v>
      </c>
    </row>
    <row r="35" spans="1:7" ht="15.75" x14ac:dyDescent="0.25">
      <c r="A35" s="19">
        <v>28</v>
      </c>
      <c r="B35" s="17" t="s">
        <v>156</v>
      </c>
      <c r="C35" s="18" t="s">
        <v>157</v>
      </c>
      <c r="D35" s="61">
        <v>25000</v>
      </c>
      <c r="E35" s="122" t="s">
        <v>98</v>
      </c>
      <c r="F35" s="123" t="s">
        <v>99</v>
      </c>
      <c r="G35" s="19">
        <v>430167479</v>
      </c>
    </row>
    <row r="36" spans="1:7" ht="31.5" x14ac:dyDescent="0.25">
      <c r="A36" s="19">
        <v>29</v>
      </c>
      <c r="B36" s="17" t="s">
        <v>158</v>
      </c>
      <c r="C36" s="18" t="s">
        <v>159</v>
      </c>
      <c r="D36" s="61">
        <v>20000</v>
      </c>
      <c r="E36" s="122" t="s">
        <v>98</v>
      </c>
      <c r="F36" s="123" t="s">
        <v>99</v>
      </c>
      <c r="G36" s="19">
        <v>430080454</v>
      </c>
    </row>
    <row r="37" spans="1:7" ht="31.5" x14ac:dyDescent="0.25">
      <c r="A37" s="19">
        <v>30</v>
      </c>
      <c r="B37" s="17" t="s">
        <v>160</v>
      </c>
      <c r="C37" s="18" t="s">
        <v>161</v>
      </c>
      <c r="D37" s="61">
        <v>10000</v>
      </c>
      <c r="E37" s="122" t="s">
        <v>115</v>
      </c>
      <c r="F37" s="124" t="s">
        <v>103</v>
      </c>
      <c r="G37" s="19">
        <v>401052199</v>
      </c>
    </row>
    <row r="38" spans="1:7" ht="15.75" x14ac:dyDescent="0.25">
      <c r="A38" s="19">
        <v>31</v>
      </c>
      <c r="B38" s="17" t="s">
        <v>91</v>
      </c>
      <c r="C38" s="18" t="s">
        <v>162</v>
      </c>
      <c r="D38" s="61">
        <v>36000</v>
      </c>
      <c r="E38" s="122" t="s">
        <v>98</v>
      </c>
      <c r="F38" s="123" t="s">
        <v>99</v>
      </c>
      <c r="G38" s="19">
        <v>402063843</v>
      </c>
    </row>
    <row r="39" spans="1:7" ht="31.5" x14ac:dyDescent="0.25">
      <c r="A39" s="19">
        <v>32</v>
      </c>
      <c r="B39" s="17" t="s">
        <v>23</v>
      </c>
      <c r="C39" s="18" t="s">
        <v>24</v>
      </c>
      <c r="D39" s="61">
        <v>30000</v>
      </c>
      <c r="E39" s="126" t="s">
        <v>141</v>
      </c>
      <c r="F39" s="125" t="s">
        <v>107</v>
      </c>
      <c r="G39" s="19" t="s">
        <v>163</v>
      </c>
    </row>
    <row r="40" spans="1:7" ht="31.5" x14ac:dyDescent="0.25">
      <c r="A40" s="19">
        <v>33</v>
      </c>
      <c r="B40" s="17" t="s">
        <v>48</v>
      </c>
      <c r="C40" s="18" t="s">
        <v>164</v>
      </c>
      <c r="D40" s="61">
        <v>10000</v>
      </c>
      <c r="E40" s="122" t="s">
        <v>115</v>
      </c>
      <c r="F40" s="124" t="s">
        <v>103</v>
      </c>
      <c r="G40" s="19">
        <v>430048054</v>
      </c>
    </row>
    <row r="41" spans="1:7" ht="15.75" x14ac:dyDescent="0.25">
      <c r="A41" s="19">
        <v>34</v>
      </c>
      <c r="B41" s="17" t="s">
        <v>165</v>
      </c>
      <c r="C41" s="18" t="s">
        <v>166</v>
      </c>
      <c r="D41" s="61">
        <v>10000</v>
      </c>
      <c r="E41" s="122" t="s">
        <v>98</v>
      </c>
      <c r="F41" s="123" t="s">
        <v>99</v>
      </c>
      <c r="G41" s="19">
        <v>423000082</v>
      </c>
    </row>
    <row r="42" spans="1:7" ht="31.5" x14ac:dyDescent="0.25">
      <c r="A42" s="19">
        <v>35</v>
      </c>
      <c r="B42" s="17" t="s">
        <v>167</v>
      </c>
      <c r="C42" s="18" t="s">
        <v>168</v>
      </c>
      <c r="D42" s="61">
        <v>30000</v>
      </c>
      <c r="E42" s="126" t="s">
        <v>109</v>
      </c>
      <c r="F42" s="123" t="s">
        <v>99</v>
      </c>
      <c r="G42" s="19">
        <v>435000301</v>
      </c>
    </row>
    <row r="43" spans="1:7" ht="31.5" x14ac:dyDescent="0.25">
      <c r="A43" s="19">
        <v>36</v>
      </c>
      <c r="B43" s="17" t="s">
        <v>49</v>
      </c>
      <c r="C43" s="18" t="s">
        <v>169</v>
      </c>
      <c r="D43" s="61">
        <v>10000</v>
      </c>
      <c r="E43" s="122" t="s">
        <v>98</v>
      </c>
      <c r="F43" s="123" t="s">
        <v>99</v>
      </c>
      <c r="G43" s="19" t="s">
        <v>170</v>
      </c>
    </row>
    <row r="44" spans="1:7" ht="31.5" x14ac:dyDescent="0.25">
      <c r="A44" s="19">
        <v>37</v>
      </c>
      <c r="B44" s="17" t="s">
        <v>50</v>
      </c>
      <c r="C44" s="18" t="s">
        <v>171</v>
      </c>
      <c r="D44" s="61">
        <v>20000</v>
      </c>
      <c r="E44" s="122" t="s">
        <v>115</v>
      </c>
      <c r="F44" s="124" t="s">
        <v>103</v>
      </c>
      <c r="G44" s="19" t="s">
        <v>172</v>
      </c>
    </row>
    <row r="45" spans="1:7" ht="31.5" x14ac:dyDescent="0.25">
      <c r="A45" s="19">
        <v>38</v>
      </c>
      <c r="B45" s="17" t="s">
        <v>173</v>
      </c>
      <c r="C45" s="18" t="s">
        <v>174</v>
      </c>
      <c r="D45" s="61">
        <v>16000</v>
      </c>
      <c r="E45" s="122" t="s">
        <v>98</v>
      </c>
      <c r="F45" s="123" t="s">
        <v>99</v>
      </c>
      <c r="G45" s="19" t="s">
        <v>175</v>
      </c>
    </row>
    <row r="46" spans="1:7" ht="31.5" x14ac:dyDescent="0.25">
      <c r="A46" s="19">
        <v>39</v>
      </c>
      <c r="B46" s="17" t="s">
        <v>176</v>
      </c>
      <c r="C46" s="18" t="s">
        <v>177</v>
      </c>
      <c r="D46" s="61">
        <v>6000</v>
      </c>
      <c r="E46" s="126" t="s">
        <v>109</v>
      </c>
      <c r="F46" s="125" t="s">
        <v>107</v>
      </c>
      <c r="G46" s="19">
        <v>401031337</v>
      </c>
    </row>
    <row r="47" spans="1:7" ht="31.5" x14ac:dyDescent="0.25">
      <c r="A47" s="19">
        <v>40</v>
      </c>
      <c r="B47" s="17" t="s">
        <v>51</v>
      </c>
      <c r="C47" s="18" t="s">
        <v>52</v>
      </c>
      <c r="D47" s="61">
        <v>20000</v>
      </c>
      <c r="E47" s="122" t="s">
        <v>178</v>
      </c>
      <c r="F47" s="124" t="s">
        <v>103</v>
      </c>
      <c r="G47" s="19" t="s">
        <v>179</v>
      </c>
    </row>
    <row r="48" spans="1:7" ht="31.5" x14ac:dyDescent="0.25">
      <c r="A48" s="19">
        <v>41</v>
      </c>
      <c r="B48" s="17" t="s">
        <v>180</v>
      </c>
      <c r="C48" s="18" t="s">
        <v>181</v>
      </c>
      <c r="D48" s="61">
        <v>14000</v>
      </c>
      <c r="E48" s="122" t="s">
        <v>98</v>
      </c>
      <c r="F48" s="123" t="s">
        <v>99</v>
      </c>
      <c r="G48" s="19">
        <v>414012601</v>
      </c>
    </row>
    <row r="49" spans="1:7" ht="31.5" x14ac:dyDescent="0.25">
      <c r="A49" s="19">
        <v>42</v>
      </c>
      <c r="B49" s="17" t="s">
        <v>84</v>
      </c>
      <c r="C49" s="18" t="s">
        <v>85</v>
      </c>
      <c r="D49" s="61">
        <v>30000</v>
      </c>
      <c r="E49" s="126" t="s">
        <v>109</v>
      </c>
      <c r="F49" s="124" t="s">
        <v>103</v>
      </c>
      <c r="G49" s="19" t="s">
        <v>182</v>
      </c>
    </row>
    <row r="50" spans="1:7" ht="31.5" x14ac:dyDescent="0.25">
      <c r="A50" s="19">
        <v>43</v>
      </c>
      <c r="B50" s="17" t="s">
        <v>183</v>
      </c>
      <c r="C50" s="18" t="s">
        <v>184</v>
      </c>
      <c r="D50" s="61">
        <v>40000</v>
      </c>
      <c r="E50" s="122" t="s">
        <v>141</v>
      </c>
      <c r="F50" s="125" t="s">
        <v>107</v>
      </c>
      <c r="G50" s="19">
        <v>401007282</v>
      </c>
    </row>
    <row r="51" spans="1:7" ht="47.25" x14ac:dyDescent="0.25">
      <c r="A51" s="19">
        <v>44</v>
      </c>
      <c r="B51" s="17" t="s">
        <v>25</v>
      </c>
      <c r="C51" s="18" t="s">
        <v>26</v>
      </c>
      <c r="D51" s="61">
        <v>15000</v>
      </c>
      <c r="E51" s="126" t="s">
        <v>109</v>
      </c>
      <c r="F51" s="125" t="s">
        <v>107</v>
      </c>
      <c r="G51" s="19" t="s">
        <v>185</v>
      </c>
    </row>
    <row r="52" spans="1:7" ht="31.5" x14ac:dyDescent="0.25">
      <c r="A52" s="19">
        <v>45</v>
      </c>
      <c r="B52" s="17" t="s">
        <v>186</v>
      </c>
      <c r="C52" s="18" t="s">
        <v>187</v>
      </c>
      <c r="D52" s="61">
        <v>6000</v>
      </c>
      <c r="E52" s="126" t="s">
        <v>109</v>
      </c>
      <c r="F52" s="125" t="s">
        <v>107</v>
      </c>
      <c r="G52" s="19">
        <v>401007371</v>
      </c>
    </row>
    <row r="53" spans="1:7" ht="31.5" x14ac:dyDescent="0.25">
      <c r="A53" s="19">
        <v>46</v>
      </c>
      <c r="B53" s="17" t="s">
        <v>53</v>
      </c>
      <c r="C53" s="18" t="s">
        <v>188</v>
      </c>
      <c r="D53" s="61">
        <v>14000</v>
      </c>
      <c r="E53" s="122" t="s">
        <v>98</v>
      </c>
      <c r="F53" s="123" t="s">
        <v>99</v>
      </c>
      <c r="G53" s="19">
        <v>430030481</v>
      </c>
    </row>
    <row r="54" spans="1:7" ht="31.5" x14ac:dyDescent="0.25">
      <c r="A54" s="19">
        <v>47</v>
      </c>
      <c r="B54" s="17" t="s">
        <v>54</v>
      </c>
      <c r="C54" s="18" t="s">
        <v>189</v>
      </c>
      <c r="D54" s="61">
        <v>10000</v>
      </c>
      <c r="E54" s="122" t="s">
        <v>98</v>
      </c>
      <c r="F54" s="123" t="s">
        <v>99</v>
      </c>
      <c r="G54" s="19" t="s">
        <v>190</v>
      </c>
    </row>
    <row r="55" spans="1:7" ht="31.5" x14ac:dyDescent="0.25">
      <c r="A55" s="19">
        <v>48</v>
      </c>
      <c r="B55" s="17" t="s">
        <v>191</v>
      </c>
      <c r="C55" s="18" t="s">
        <v>192</v>
      </c>
      <c r="D55" s="61">
        <v>15000</v>
      </c>
      <c r="E55" s="126" t="s">
        <v>109</v>
      </c>
      <c r="F55" s="123" t="s">
        <v>99</v>
      </c>
      <c r="G55" s="19">
        <v>430084524</v>
      </c>
    </row>
    <row r="56" spans="1:7" ht="15.75" x14ac:dyDescent="0.25">
      <c r="A56" s="19">
        <v>49</v>
      </c>
      <c r="B56" s="17" t="s">
        <v>193</v>
      </c>
      <c r="C56" s="18" t="s">
        <v>194</v>
      </c>
      <c r="D56" s="61">
        <v>50000</v>
      </c>
      <c r="E56" s="122" t="s">
        <v>141</v>
      </c>
      <c r="F56" s="125" t="s">
        <v>107</v>
      </c>
      <c r="G56" s="19">
        <v>401036797</v>
      </c>
    </row>
    <row r="57" spans="1:7" ht="31.5" x14ac:dyDescent="0.25">
      <c r="A57" s="19">
        <v>50</v>
      </c>
      <c r="B57" s="17" t="s">
        <v>69</v>
      </c>
      <c r="C57" s="18" t="s">
        <v>195</v>
      </c>
      <c r="D57" s="61">
        <v>10000</v>
      </c>
      <c r="E57" s="122" t="s">
        <v>98</v>
      </c>
      <c r="F57" s="123" t="s">
        <v>99</v>
      </c>
      <c r="G57" s="19">
        <v>430038016</v>
      </c>
    </row>
    <row r="58" spans="1:7" ht="31.5" x14ac:dyDescent="0.25">
      <c r="A58" s="19">
        <v>51</v>
      </c>
      <c r="B58" s="17" t="s">
        <v>86</v>
      </c>
      <c r="C58" s="18" t="s">
        <v>196</v>
      </c>
      <c r="D58" s="61">
        <v>10000</v>
      </c>
      <c r="E58" s="122" t="s">
        <v>115</v>
      </c>
      <c r="F58" s="124" t="s">
        <v>103</v>
      </c>
      <c r="G58" s="19">
        <v>401052202</v>
      </c>
    </row>
    <row r="59" spans="1:7" ht="31.5" x14ac:dyDescent="0.25">
      <c r="A59" s="19">
        <v>52</v>
      </c>
      <c r="B59" s="17" t="s">
        <v>55</v>
      </c>
      <c r="C59" s="18" t="s">
        <v>197</v>
      </c>
      <c r="D59" s="61">
        <v>20000</v>
      </c>
      <c r="E59" s="122" t="s">
        <v>98</v>
      </c>
      <c r="F59" s="123" t="s">
        <v>99</v>
      </c>
      <c r="G59" s="19" t="s">
        <v>198</v>
      </c>
    </row>
    <row r="60" spans="1:7" ht="31.5" x14ac:dyDescent="0.25">
      <c r="A60" s="19">
        <v>53</v>
      </c>
      <c r="B60" s="17" t="s">
        <v>199</v>
      </c>
      <c r="C60" s="18" t="s">
        <v>200</v>
      </c>
      <c r="D60" s="61">
        <v>10000</v>
      </c>
      <c r="E60" s="122" t="s">
        <v>98</v>
      </c>
      <c r="F60" s="125" t="s">
        <v>107</v>
      </c>
      <c r="G60" s="19" t="s">
        <v>201</v>
      </c>
    </row>
    <row r="61" spans="1:7" ht="31.5" x14ac:dyDescent="0.25">
      <c r="A61" s="19">
        <v>54</v>
      </c>
      <c r="B61" s="17" t="s">
        <v>44</v>
      </c>
      <c r="C61" s="18" t="s">
        <v>45</v>
      </c>
      <c r="D61" s="61">
        <v>6000</v>
      </c>
      <c r="E61" s="126" t="s">
        <v>109</v>
      </c>
      <c r="F61" s="125" t="s">
        <v>107</v>
      </c>
      <c r="G61" s="19">
        <v>401517711</v>
      </c>
    </row>
    <row r="62" spans="1:7" ht="47.25" x14ac:dyDescent="0.25">
      <c r="A62" s="19">
        <v>55</v>
      </c>
      <c r="B62" s="17" t="s">
        <v>88</v>
      </c>
      <c r="C62" s="18" t="s">
        <v>89</v>
      </c>
      <c r="D62" s="61">
        <v>10000</v>
      </c>
      <c r="E62" s="122" t="s">
        <v>98</v>
      </c>
      <c r="F62" s="125" t="s">
        <v>107</v>
      </c>
      <c r="G62" s="19" t="s">
        <v>202</v>
      </c>
    </row>
    <row r="63" spans="1:7" ht="31.5" x14ac:dyDescent="0.25">
      <c r="A63" s="19">
        <v>56</v>
      </c>
      <c r="B63" s="17" t="s">
        <v>203</v>
      </c>
      <c r="C63" s="18" t="s">
        <v>204</v>
      </c>
      <c r="D63" s="61">
        <v>10000</v>
      </c>
      <c r="E63" s="122" t="s">
        <v>98</v>
      </c>
      <c r="F63" s="125" t="s">
        <v>107</v>
      </c>
      <c r="G63" s="19">
        <v>401511266</v>
      </c>
    </row>
    <row r="64" spans="1:7" ht="31.5" x14ac:dyDescent="0.25">
      <c r="A64" s="19">
        <v>57</v>
      </c>
      <c r="B64" s="17" t="s">
        <v>205</v>
      </c>
      <c r="C64" s="18" t="s">
        <v>206</v>
      </c>
      <c r="D64" s="61">
        <v>9000</v>
      </c>
      <c r="E64" s="126" t="s">
        <v>109</v>
      </c>
      <c r="F64" s="125" t="s">
        <v>107</v>
      </c>
      <c r="G64" s="19" t="s">
        <v>207</v>
      </c>
    </row>
    <row r="65" spans="1:7" ht="31.5" x14ac:dyDescent="0.25">
      <c r="A65" s="19">
        <v>58</v>
      </c>
      <c r="B65" s="17" t="s">
        <v>208</v>
      </c>
      <c r="C65" s="18" t="s">
        <v>209</v>
      </c>
      <c r="D65" s="61">
        <v>6000</v>
      </c>
      <c r="E65" s="122" t="s">
        <v>98</v>
      </c>
      <c r="F65" s="125" t="s">
        <v>107</v>
      </c>
      <c r="G65" s="19" t="s">
        <v>210</v>
      </c>
    </row>
    <row r="66" spans="1:7" ht="31.5" x14ac:dyDescent="0.25">
      <c r="A66" s="19">
        <v>59</v>
      </c>
      <c r="B66" s="17" t="s">
        <v>11</v>
      </c>
      <c r="C66" s="18" t="s">
        <v>211</v>
      </c>
      <c r="D66" s="61">
        <v>20000</v>
      </c>
      <c r="E66" s="122" t="s">
        <v>98</v>
      </c>
      <c r="F66" s="125" t="s">
        <v>107</v>
      </c>
      <c r="G66" s="19" t="s">
        <v>212</v>
      </c>
    </row>
    <row r="67" spans="1:7" ht="31.5" x14ac:dyDescent="0.25">
      <c r="A67" s="19">
        <v>60</v>
      </c>
      <c r="B67" s="17" t="s">
        <v>213</v>
      </c>
      <c r="C67" s="18" t="s">
        <v>214</v>
      </c>
      <c r="D67" s="61">
        <v>10000</v>
      </c>
      <c r="E67" s="122" t="s">
        <v>98</v>
      </c>
      <c r="F67" s="125" t="s">
        <v>107</v>
      </c>
      <c r="G67" s="19" t="s">
        <v>215</v>
      </c>
    </row>
    <row r="68" spans="1:7" ht="31.5" x14ac:dyDescent="0.25">
      <c r="A68" s="19">
        <v>61</v>
      </c>
      <c r="B68" s="17" t="s">
        <v>216</v>
      </c>
      <c r="C68" s="18" t="s">
        <v>217</v>
      </c>
      <c r="D68" s="61">
        <v>20000</v>
      </c>
      <c r="E68" s="122" t="s">
        <v>98</v>
      </c>
      <c r="F68" s="125" t="s">
        <v>107</v>
      </c>
      <c r="G68" s="19" t="s">
        <v>218</v>
      </c>
    </row>
    <row r="69" spans="1:7" ht="31.5" x14ac:dyDescent="0.25">
      <c r="A69" s="19">
        <v>62</v>
      </c>
      <c r="B69" s="17" t="s">
        <v>219</v>
      </c>
      <c r="C69" s="18" t="s">
        <v>220</v>
      </c>
      <c r="D69" s="61">
        <v>6000</v>
      </c>
      <c r="E69" s="122" t="s">
        <v>98</v>
      </c>
      <c r="F69" s="125" t="s">
        <v>107</v>
      </c>
      <c r="G69" s="19">
        <v>430124542</v>
      </c>
    </row>
    <row r="70" spans="1:7" ht="31.5" x14ac:dyDescent="0.25">
      <c r="A70" s="19">
        <v>63</v>
      </c>
      <c r="B70" s="17" t="s">
        <v>72</v>
      </c>
      <c r="C70" s="18" t="s">
        <v>221</v>
      </c>
      <c r="D70" s="61">
        <v>10000</v>
      </c>
      <c r="E70" s="122" t="s">
        <v>115</v>
      </c>
      <c r="F70" s="124" t="s">
        <v>103</v>
      </c>
      <c r="G70" s="19" t="s">
        <v>222</v>
      </c>
    </row>
    <row r="71" spans="1:7" ht="31.5" x14ac:dyDescent="0.25">
      <c r="A71" s="19">
        <v>64</v>
      </c>
      <c r="B71" s="17" t="s">
        <v>73</v>
      </c>
      <c r="C71" s="18" t="s">
        <v>223</v>
      </c>
      <c r="D71" s="61">
        <v>12000</v>
      </c>
      <c r="E71" s="122" t="s">
        <v>98</v>
      </c>
      <c r="F71" s="125" t="s">
        <v>107</v>
      </c>
      <c r="G71" s="19">
        <v>430056855</v>
      </c>
    </row>
    <row r="72" spans="1:7" ht="31.5" x14ac:dyDescent="0.25">
      <c r="A72" s="19">
        <v>65</v>
      </c>
      <c r="B72" s="17" t="s">
        <v>79</v>
      </c>
      <c r="C72" s="18" t="s">
        <v>80</v>
      </c>
      <c r="D72" s="61">
        <v>25000</v>
      </c>
      <c r="E72" s="122" t="s">
        <v>98</v>
      </c>
      <c r="F72" s="123" t="s">
        <v>99</v>
      </c>
      <c r="G72" s="19" t="s">
        <v>224</v>
      </c>
    </row>
    <row r="73" spans="1:7" ht="31.5" x14ac:dyDescent="0.25">
      <c r="A73" s="19">
        <v>66</v>
      </c>
      <c r="B73" s="17" t="s">
        <v>225</v>
      </c>
      <c r="C73" s="18" t="s">
        <v>226</v>
      </c>
      <c r="D73" s="61">
        <v>9000</v>
      </c>
      <c r="E73" s="126" t="s">
        <v>109</v>
      </c>
      <c r="F73" s="123" t="s">
        <v>99</v>
      </c>
      <c r="G73" s="19">
        <v>430000264</v>
      </c>
    </row>
    <row r="74" spans="1:7" ht="31.5" x14ac:dyDescent="0.25">
      <c r="A74" s="19">
        <v>67</v>
      </c>
      <c r="B74" s="17" t="s">
        <v>56</v>
      </c>
      <c r="C74" s="18" t="s">
        <v>57</v>
      </c>
      <c r="D74" s="61">
        <v>6000</v>
      </c>
      <c r="E74" s="122" t="s">
        <v>98</v>
      </c>
      <c r="F74" s="125" t="s">
        <v>107</v>
      </c>
      <c r="G74" s="19">
        <v>401007355</v>
      </c>
    </row>
    <row r="75" spans="1:7" ht="47.25" x14ac:dyDescent="0.25">
      <c r="A75" s="19">
        <v>68</v>
      </c>
      <c r="B75" s="17" t="s">
        <v>41</v>
      </c>
      <c r="C75" s="18" t="s">
        <v>227</v>
      </c>
      <c r="D75" s="61">
        <v>20000</v>
      </c>
      <c r="E75" s="122" t="s">
        <v>98</v>
      </c>
      <c r="F75" s="125" t="s">
        <v>107</v>
      </c>
      <c r="G75" s="19">
        <v>401004194</v>
      </c>
    </row>
    <row r="76" spans="1:7" ht="47.25" x14ac:dyDescent="0.25">
      <c r="A76" s="19">
        <v>69</v>
      </c>
      <c r="B76" s="17" t="s">
        <v>228</v>
      </c>
      <c r="C76" s="18" t="s">
        <v>229</v>
      </c>
      <c r="D76" s="61">
        <v>9000</v>
      </c>
      <c r="E76" s="126" t="s">
        <v>109</v>
      </c>
      <c r="F76" s="125" t="s">
        <v>107</v>
      </c>
      <c r="G76" s="19">
        <v>401506327</v>
      </c>
    </row>
    <row r="77" spans="1:7" ht="47.25" x14ac:dyDescent="0.25">
      <c r="A77" s="19">
        <v>70</v>
      </c>
      <c r="B77" s="17" t="s">
        <v>58</v>
      </c>
      <c r="C77" s="18" t="s">
        <v>230</v>
      </c>
      <c r="D77" s="61">
        <v>16000</v>
      </c>
      <c r="E77" s="122" t="s">
        <v>98</v>
      </c>
      <c r="F77" s="125" t="s">
        <v>107</v>
      </c>
      <c r="G77" s="19">
        <v>430039445</v>
      </c>
    </row>
    <row r="78" spans="1:7" ht="31.5" x14ac:dyDescent="0.25">
      <c r="A78" s="19">
        <v>71</v>
      </c>
      <c r="B78" s="17" t="s">
        <v>231</v>
      </c>
      <c r="C78" s="18" t="s">
        <v>232</v>
      </c>
      <c r="D78" s="61">
        <v>10000</v>
      </c>
      <c r="E78" s="122" t="s">
        <v>98</v>
      </c>
      <c r="F78" s="123" t="s">
        <v>99</v>
      </c>
      <c r="G78" s="19">
        <v>430080438</v>
      </c>
    </row>
    <row r="79" spans="1:7" ht="31.5" x14ac:dyDescent="0.25">
      <c r="A79" s="19">
        <v>72</v>
      </c>
      <c r="B79" s="17" t="s">
        <v>27</v>
      </c>
      <c r="C79" s="18" t="s">
        <v>28</v>
      </c>
      <c r="D79" s="61">
        <v>25000</v>
      </c>
      <c r="E79" s="122" t="s">
        <v>98</v>
      </c>
      <c r="F79" s="125" t="s">
        <v>107</v>
      </c>
      <c r="G79" s="19">
        <v>401501317</v>
      </c>
    </row>
    <row r="80" spans="1:7" ht="31.5" x14ac:dyDescent="0.25">
      <c r="A80" s="19">
        <v>73</v>
      </c>
      <c r="B80" s="17" t="s">
        <v>233</v>
      </c>
      <c r="C80" s="18" t="s">
        <v>234</v>
      </c>
      <c r="D80" s="61">
        <v>20000</v>
      </c>
      <c r="E80" s="126" t="s">
        <v>115</v>
      </c>
      <c r="F80" s="124" t="s">
        <v>103</v>
      </c>
      <c r="G80" s="19">
        <v>430007994</v>
      </c>
    </row>
    <row r="81" spans="1:7" ht="31.5" x14ac:dyDescent="0.25">
      <c r="A81" s="19">
        <v>74</v>
      </c>
      <c r="B81" s="17" t="s">
        <v>235</v>
      </c>
      <c r="C81" s="18" t="s">
        <v>236</v>
      </c>
      <c r="D81" s="61">
        <v>15000</v>
      </c>
      <c r="E81" s="126" t="s">
        <v>109</v>
      </c>
      <c r="F81" s="123" t="s">
        <v>99</v>
      </c>
      <c r="G81" s="19">
        <v>430104256</v>
      </c>
    </row>
    <row r="82" spans="1:7" ht="31.5" x14ac:dyDescent="0.25">
      <c r="A82" s="19">
        <v>75</v>
      </c>
      <c r="B82" s="17" t="s">
        <v>83</v>
      </c>
      <c r="C82" s="22" t="s">
        <v>87</v>
      </c>
      <c r="D82" s="61">
        <v>9000</v>
      </c>
      <c r="E82" s="126" t="s">
        <v>109</v>
      </c>
      <c r="F82" s="124" t="s">
        <v>103</v>
      </c>
      <c r="G82" s="19">
        <v>401514117</v>
      </c>
    </row>
    <row r="83" spans="1:7" ht="31.5" x14ac:dyDescent="0.25">
      <c r="A83" s="19">
        <v>76</v>
      </c>
      <c r="B83" s="17" t="s">
        <v>29</v>
      </c>
      <c r="C83" s="18" t="s">
        <v>30</v>
      </c>
      <c r="D83" s="61">
        <v>20000</v>
      </c>
      <c r="E83" s="126" t="s">
        <v>109</v>
      </c>
      <c r="F83" s="125" t="s">
        <v>107</v>
      </c>
      <c r="G83" s="19">
        <v>401517231</v>
      </c>
    </row>
    <row r="84" spans="1:7" ht="31.5" x14ac:dyDescent="0.25">
      <c r="A84" s="19">
        <v>77</v>
      </c>
      <c r="B84" s="17" t="s">
        <v>237</v>
      </c>
      <c r="C84" s="18" t="s">
        <v>238</v>
      </c>
      <c r="D84" s="61">
        <v>15000</v>
      </c>
      <c r="E84" s="126" t="s">
        <v>109</v>
      </c>
      <c r="F84" s="123" t="s">
        <v>99</v>
      </c>
      <c r="G84" s="19">
        <v>430101567</v>
      </c>
    </row>
    <row r="85" spans="1:7" ht="15.75" x14ac:dyDescent="0.25">
      <c r="A85" s="19">
        <v>78</v>
      </c>
      <c r="B85" s="17" t="s">
        <v>239</v>
      </c>
      <c r="C85" s="18" t="s">
        <v>391</v>
      </c>
      <c r="D85" s="61">
        <v>18000</v>
      </c>
      <c r="E85" s="126" t="s">
        <v>98</v>
      </c>
      <c r="F85" s="125" t="s">
        <v>107</v>
      </c>
      <c r="G85" s="19">
        <v>401007479</v>
      </c>
    </row>
    <row r="86" spans="1:7" ht="92.25" customHeight="1" x14ac:dyDescent="0.25">
      <c r="A86" s="19">
        <v>79</v>
      </c>
      <c r="B86" s="17" t="s">
        <v>31</v>
      </c>
      <c r="C86" s="18" t="s">
        <v>32</v>
      </c>
      <c r="D86" s="61">
        <v>20000</v>
      </c>
      <c r="E86" s="126" t="s">
        <v>98</v>
      </c>
      <c r="F86" s="125" t="s">
        <v>107</v>
      </c>
      <c r="G86" s="19">
        <v>401508801</v>
      </c>
    </row>
    <row r="87" spans="1:7" ht="31.5" x14ac:dyDescent="0.25">
      <c r="A87" s="19">
        <v>80</v>
      </c>
      <c r="B87" s="17" t="s">
        <v>375</v>
      </c>
      <c r="C87" s="18" t="s">
        <v>379</v>
      </c>
      <c r="D87" s="61">
        <v>12000</v>
      </c>
      <c r="E87" s="126" t="s">
        <v>109</v>
      </c>
      <c r="F87" s="124" t="s">
        <v>103</v>
      </c>
      <c r="G87" s="19" t="s">
        <v>380</v>
      </c>
    </row>
    <row r="88" spans="1:7" ht="31.5" x14ac:dyDescent="0.25">
      <c r="A88" s="19">
        <v>81</v>
      </c>
      <c r="B88" s="17" t="s">
        <v>240</v>
      </c>
      <c r="C88" s="18" t="s">
        <v>381</v>
      </c>
      <c r="D88" s="61">
        <v>15000</v>
      </c>
      <c r="E88" s="126" t="s">
        <v>109</v>
      </c>
      <c r="F88" s="125" t="s">
        <v>107</v>
      </c>
      <c r="G88" s="19">
        <v>401012626</v>
      </c>
    </row>
    <row r="89" spans="1:7" ht="31.5" x14ac:dyDescent="0.25">
      <c r="A89" s="19">
        <v>82</v>
      </c>
      <c r="B89" s="17" t="s">
        <v>241</v>
      </c>
      <c r="C89" s="18" t="s">
        <v>242</v>
      </c>
      <c r="D89" s="61">
        <v>9000</v>
      </c>
      <c r="E89" s="126" t="s">
        <v>109</v>
      </c>
      <c r="F89" s="123" t="s">
        <v>99</v>
      </c>
      <c r="G89" s="19">
        <v>430038431</v>
      </c>
    </row>
    <row r="90" spans="1:7" ht="15.75" x14ac:dyDescent="0.25">
      <c r="A90" s="19">
        <v>83</v>
      </c>
      <c r="B90" s="17" t="s">
        <v>33</v>
      </c>
      <c r="C90" s="22" t="s">
        <v>243</v>
      </c>
      <c r="D90" s="61">
        <v>10000</v>
      </c>
      <c r="E90" s="126" t="s">
        <v>98</v>
      </c>
      <c r="F90" s="125" t="s">
        <v>107</v>
      </c>
      <c r="G90" s="19">
        <v>401036886</v>
      </c>
    </row>
    <row r="91" spans="1:7" ht="15.75" x14ac:dyDescent="0.25">
      <c r="A91" s="19">
        <v>84</v>
      </c>
      <c r="B91" s="17" t="s">
        <v>244</v>
      </c>
      <c r="C91" s="22" t="s">
        <v>245</v>
      </c>
      <c r="D91" s="61">
        <v>6000</v>
      </c>
      <c r="E91" s="126" t="s">
        <v>98</v>
      </c>
      <c r="F91" s="125" t="s">
        <v>107</v>
      </c>
      <c r="G91" s="19">
        <v>401036959</v>
      </c>
    </row>
    <row r="92" spans="1:7" ht="31.5" x14ac:dyDescent="0.25">
      <c r="A92" s="19">
        <v>85</v>
      </c>
      <c r="B92" s="17" t="s">
        <v>74</v>
      </c>
      <c r="C92" s="18" t="s">
        <v>246</v>
      </c>
      <c r="D92" s="61">
        <v>10000</v>
      </c>
      <c r="E92" s="126" t="s">
        <v>98</v>
      </c>
      <c r="F92" s="125" t="s">
        <v>107</v>
      </c>
      <c r="G92" s="19">
        <v>422002694</v>
      </c>
    </row>
    <row r="93" spans="1:7" ht="31.5" x14ac:dyDescent="0.25">
      <c r="A93" s="19">
        <v>86</v>
      </c>
      <c r="B93" s="17" t="s">
        <v>247</v>
      </c>
      <c r="C93" s="18" t="s">
        <v>248</v>
      </c>
      <c r="D93" s="61">
        <v>10000</v>
      </c>
      <c r="E93" s="126" t="s">
        <v>115</v>
      </c>
      <c r="F93" s="124" t="s">
        <v>103</v>
      </c>
      <c r="G93" s="19">
        <v>430000175</v>
      </c>
    </row>
    <row r="94" spans="1:7" ht="31.5" x14ac:dyDescent="0.25">
      <c r="A94" s="19">
        <v>87</v>
      </c>
      <c r="B94" s="17" t="s">
        <v>249</v>
      </c>
      <c r="C94" s="18" t="s">
        <v>250</v>
      </c>
      <c r="D94" s="61">
        <v>4000</v>
      </c>
      <c r="E94" s="126" t="s">
        <v>98</v>
      </c>
      <c r="F94" s="125" t="s">
        <v>107</v>
      </c>
      <c r="G94" s="19">
        <v>430042862</v>
      </c>
    </row>
    <row r="95" spans="1:7" ht="31.5" x14ac:dyDescent="0.25">
      <c r="A95" s="19">
        <v>88</v>
      </c>
      <c r="B95" s="17" t="s">
        <v>251</v>
      </c>
      <c r="C95" s="18" t="s">
        <v>252</v>
      </c>
      <c r="D95" s="61">
        <v>15000</v>
      </c>
      <c r="E95" s="126" t="s">
        <v>109</v>
      </c>
      <c r="F95" s="123" t="s">
        <v>99</v>
      </c>
      <c r="G95" s="19">
        <v>430010898</v>
      </c>
    </row>
    <row r="96" spans="1:7" ht="31.5" x14ac:dyDescent="0.25">
      <c r="A96" s="19">
        <v>89</v>
      </c>
      <c r="B96" s="17" t="s">
        <v>253</v>
      </c>
      <c r="C96" s="18" t="s">
        <v>254</v>
      </c>
      <c r="D96" s="61">
        <v>15000</v>
      </c>
      <c r="E96" s="126" t="s">
        <v>109</v>
      </c>
      <c r="F96" s="123" t="s">
        <v>99</v>
      </c>
      <c r="G96" s="19">
        <v>413000471</v>
      </c>
    </row>
    <row r="97" spans="1:7" ht="31.5" x14ac:dyDescent="0.25">
      <c r="A97" s="19">
        <v>90</v>
      </c>
      <c r="B97" s="17" t="s">
        <v>255</v>
      </c>
      <c r="C97" s="18" t="s">
        <v>256</v>
      </c>
      <c r="D97" s="61">
        <v>21000</v>
      </c>
      <c r="E97" s="122" t="s">
        <v>257</v>
      </c>
      <c r="F97" s="123" t="s">
        <v>99</v>
      </c>
      <c r="G97" s="19">
        <v>430063037</v>
      </c>
    </row>
    <row r="98" spans="1:7" ht="31.5" x14ac:dyDescent="0.25">
      <c r="A98" s="19">
        <v>91</v>
      </c>
      <c r="B98" s="17" t="s">
        <v>258</v>
      </c>
      <c r="C98" s="18" t="s">
        <v>259</v>
      </c>
      <c r="D98" s="61">
        <v>24000</v>
      </c>
      <c r="E98" s="122" t="s">
        <v>109</v>
      </c>
      <c r="F98" s="123" t="s">
        <v>99</v>
      </c>
      <c r="G98" s="19">
        <v>430005649</v>
      </c>
    </row>
    <row r="99" spans="1:7" ht="31.5" x14ac:dyDescent="0.25">
      <c r="A99" s="19">
        <v>92</v>
      </c>
      <c r="B99" s="17" t="s">
        <v>260</v>
      </c>
      <c r="C99" s="18" t="s">
        <v>261</v>
      </c>
      <c r="D99" s="61">
        <v>15000</v>
      </c>
      <c r="E99" s="122" t="s">
        <v>109</v>
      </c>
      <c r="F99" s="123" t="s">
        <v>99</v>
      </c>
      <c r="G99" s="19" t="s">
        <v>262</v>
      </c>
    </row>
    <row r="100" spans="1:7" ht="31.5" x14ac:dyDescent="0.25">
      <c r="A100" s="19">
        <v>93</v>
      </c>
      <c r="B100" s="17" t="s">
        <v>12</v>
      </c>
      <c r="C100" s="18" t="s">
        <v>4</v>
      </c>
      <c r="D100" s="61">
        <v>20000</v>
      </c>
      <c r="E100" s="126" t="s">
        <v>98</v>
      </c>
      <c r="F100" s="124" t="s">
        <v>103</v>
      </c>
      <c r="G100" s="19">
        <v>401005921</v>
      </c>
    </row>
    <row r="101" spans="1:7" ht="61.5" customHeight="1" x14ac:dyDescent="0.25">
      <c r="A101" s="19">
        <v>94</v>
      </c>
      <c r="B101" s="17" t="s">
        <v>263</v>
      </c>
      <c r="C101" s="18" t="s">
        <v>405</v>
      </c>
      <c r="D101" s="61">
        <v>10000</v>
      </c>
      <c r="E101" s="126" t="s">
        <v>98</v>
      </c>
      <c r="F101" s="125" t="s">
        <v>107</v>
      </c>
      <c r="G101" s="19">
        <v>401007371</v>
      </c>
    </row>
    <row r="102" spans="1:7" ht="42.75" customHeight="1" x14ac:dyDescent="0.25">
      <c r="A102" s="19">
        <v>95</v>
      </c>
      <c r="B102" s="17" t="s">
        <v>264</v>
      </c>
      <c r="C102" s="18" t="s">
        <v>265</v>
      </c>
      <c r="D102" s="61">
        <v>14000</v>
      </c>
      <c r="E102" s="126" t="s">
        <v>98</v>
      </c>
      <c r="F102" s="125" t="s">
        <v>107</v>
      </c>
      <c r="G102" s="19">
        <v>430061026</v>
      </c>
    </row>
    <row r="103" spans="1:7" ht="31.5" x14ac:dyDescent="0.25">
      <c r="A103" s="19">
        <v>96</v>
      </c>
      <c r="B103" s="17" t="s">
        <v>266</v>
      </c>
      <c r="C103" s="18" t="s">
        <v>267</v>
      </c>
      <c r="D103" s="61">
        <v>10000</v>
      </c>
      <c r="E103" s="126" t="s">
        <v>98</v>
      </c>
      <c r="F103" s="125" t="s">
        <v>107</v>
      </c>
      <c r="G103" s="19">
        <v>401053561</v>
      </c>
    </row>
    <row r="104" spans="1:7" ht="15.75" x14ac:dyDescent="0.25">
      <c r="A104" s="19">
        <v>97</v>
      </c>
      <c r="B104" s="17" t="s">
        <v>268</v>
      </c>
      <c r="C104" s="22" t="s">
        <v>269</v>
      </c>
      <c r="D104" s="61">
        <v>30000</v>
      </c>
      <c r="E104" s="122" t="s">
        <v>109</v>
      </c>
      <c r="F104" s="123" t="s">
        <v>99</v>
      </c>
      <c r="G104" s="19">
        <v>430058904</v>
      </c>
    </row>
    <row r="105" spans="1:7" ht="31.5" x14ac:dyDescent="0.25">
      <c r="A105" s="19">
        <v>98</v>
      </c>
      <c r="B105" s="17" t="s">
        <v>59</v>
      </c>
      <c r="C105" s="18" t="s">
        <v>270</v>
      </c>
      <c r="D105" s="61">
        <v>10000</v>
      </c>
      <c r="E105" s="126" t="s">
        <v>98</v>
      </c>
      <c r="F105" s="123" t="s">
        <v>99</v>
      </c>
      <c r="G105" s="19" t="s">
        <v>271</v>
      </c>
    </row>
    <row r="106" spans="1:7" ht="31.5" x14ac:dyDescent="0.25">
      <c r="A106" s="19">
        <v>99</v>
      </c>
      <c r="B106" s="17" t="s">
        <v>13</v>
      </c>
      <c r="C106" s="18" t="s">
        <v>272</v>
      </c>
      <c r="D106" s="61">
        <v>10000</v>
      </c>
      <c r="E106" s="126" t="s">
        <v>98</v>
      </c>
      <c r="F106" s="123" t="s">
        <v>99</v>
      </c>
      <c r="G106" s="19">
        <v>430063916</v>
      </c>
    </row>
    <row r="107" spans="1:7" ht="31.5" x14ac:dyDescent="0.25">
      <c r="A107" s="19">
        <v>100</v>
      </c>
      <c r="B107" s="17" t="s">
        <v>273</v>
      </c>
      <c r="C107" s="18" t="s">
        <v>274</v>
      </c>
      <c r="D107" s="61">
        <v>40000</v>
      </c>
      <c r="E107" s="126" t="s">
        <v>98</v>
      </c>
      <c r="F107" s="124" t="s">
        <v>103</v>
      </c>
      <c r="G107" s="19">
        <v>401509581</v>
      </c>
    </row>
    <row r="108" spans="1:7" ht="47.25" x14ac:dyDescent="0.25">
      <c r="A108" s="19">
        <v>101</v>
      </c>
      <c r="B108" s="17" t="s">
        <v>275</v>
      </c>
      <c r="C108" s="18" t="s">
        <v>276</v>
      </c>
      <c r="D108" s="61">
        <v>10000</v>
      </c>
      <c r="E108" s="126" t="s">
        <v>98</v>
      </c>
      <c r="F108" s="125" t="s">
        <v>107</v>
      </c>
      <c r="G108" s="19">
        <v>401036861</v>
      </c>
    </row>
    <row r="109" spans="1:7" ht="31.5" x14ac:dyDescent="0.25">
      <c r="A109" s="19">
        <v>102</v>
      </c>
      <c r="B109" s="17" t="s">
        <v>277</v>
      </c>
      <c r="C109" s="18" t="s">
        <v>278</v>
      </c>
      <c r="D109" s="61">
        <v>15000</v>
      </c>
      <c r="E109" s="122" t="s">
        <v>109</v>
      </c>
      <c r="F109" s="124" t="s">
        <v>103</v>
      </c>
      <c r="G109" s="19">
        <v>430107565</v>
      </c>
    </row>
    <row r="110" spans="1:7" ht="31.5" x14ac:dyDescent="0.25">
      <c r="A110" s="19">
        <v>103</v>
      </c>
      <c r="B110" s="17" t="s">
        <v>279</v>
      </c>
      <c r="C110" s="18" t="s">
        <v>280</v>
      </c>
      <c r="D110" s="61">
        <v>6000</v>
      </c>
      <c r="E110" s="126" t="s">
        <v>115</v>
      </c>
      <c r="F110" s="124" t="s">
        <v>103</v>
      </c>
      <c r="G110" s="19">
        <v>401051532</v>
      </c>
    </row>
    <row r="111" spans="1:7" ht="31.5" x14ac:dyDescent="0.25">
      <c r="A111" s="19">
        <v>104</v>
      </c>
      <c r="B111" s="17" t="s">
        <v>34</v>
      </c>
      <c r="C111" s="18" t="s">
        <v>35</v>
      </c>
      <c r="D111" s="61">
        <v>6000</v>
      </c>
      <c r="E111" s="126" t="s">
        <v>98</v>
      </c>
      <c r="F111" s="125" t="s">
        <v>107</v>
      </c>
      <c r="G111" s="19">
        <v>401036932</v>
      </c>
    </row>
    <row r="112" spans="1:7" ht="31.5" x14ac:dyDescent="0.25">
      <c r="A112" s="19">
        <v>105</v>
      </c>
      <c r="B112" s="17" t="s">
        <v>281</v>
      </c>
      <c r="C112" s="18" t="s">
        <v>282</v>
      </c>
      <c r="D112" s="61">
        <v>6000</v>
      </c>
      <c r="E112" s="126" t="s">
        <v>98</v>
      </c>
      <c r="F112" s="125" t="s">
        <v>107</v>
      </c>
      <c r="G112" s="19">
        <v>401516373</v>
      </c>
    </row>
    <row r="113" spans="1:7" ht="31.5" x14ac:dyDescent="0.25">
      <c r="A113" s="19">
        <v>106</v>
      </c>
      <c r="B113" s="17" t="s">
        <v>283</v>
      </c>
      <c r="C113" s="18" t="s">
        <v>284</v>
      </c>
      <c r="D113" s="61">
        <v>10000</v>
      </c>
      <c r="E113" s="126" t="s">
        <v>98</v>
      </c>
      <c r="F113" s="125" t="s">
        <v>107</v>
      </c>
      <c r="G113" s="19" t="s">
        <v>285</v>
      </c>
    </row>
    <row r="114" spans="1:7" ht="66.75" customHeight="1" x14ac:dyDescent="0.25">
      <c r="A114" s="19">
        <v>107</v>
      </c>
      <c r="B114" s="17" t="s">
        <v>60</v>
      </c>
      <c r="C114" s="18" t="s">
        <v>61</v>
      </c>
      <c r="D114" s="61">
        <v>6000</v>
      </c>
      <c r="E114" s="126" t="s">
        <v>98</v>
      </c>
      <c r="F114" s="125" t="s">
        <v>107</v>
      </c>
      <c r="G114" s="19">
        <v>101022841</v>
      </c>
    </row>
    <row r="115" spans="1:7" ht="31.5" x14ac:dyDescent="0.25">
      <c r="A115" s="19">
        <v>108</v>
      </c>
      <c r="B115" s="17" t="s">
        <v>66</v>
      </c>
      <c r="C115" s="18" t="s">
        <v>65</v>
      </c>
      <c r="D115" s="61">
        <v>10000</v>
      </c>
      <c r="E115" s="126" t="s">
        <v>98</v>
      </c>
      <c r="F115" s="123" t="s">
        <v>99</v>
      </c>
      <c r="G115" s="19">
        <v>430001422</v>
      </c>
    </row>
    <row r="116" spans="1:7" ht="15.75" x14ac:dyDescent="0.25">
      <c r="A116" s="19">
        <v>109</v>
      </c>
      <c r="B116" s="17" t="s">
        <v>286</v>
      </c>
      <c r="C116" s="18" t="s">
        <v>287</v>
      </c>
      <c r="D116" s="61">
        <v>30000</v>
      </c>
      <c r="E116" s="126" t="s">
        <v>98</v>
      </c>
      <c r="F116" s="125" t="s">
        <v>107</v>
      </c>
      <c r="G116" s="19">
        <v>430202551</v>
      </c>
    </row>
    <row r="117" spans="1:7" ht="15.75" x14ac:dyDescent="0.25">
      <c r="A117" s="19">
        <v>110</v>
      </c>
      <c r="B117" s="17" t="s">
        <v>288</v>
      </c>
      <c r="C117" s="22" t="s">
        <v>289</v>
      </c>
      <c r="D117" s="61">
        <v>10000</v>
      </c>
      <c r="E117" s="126" t="s">
        <v>98</v>
      </c>
      <c r="F117" s="123" t="s">
        <v>99</v>
      </c>
      <c r="G117" s="19">
        <v>430033278</v>
      </c>
    </row>
    <row r="118" spans="1:7" ht="31.5" x14ac:dyDescent="0.25">
      <c r="A118" s="19">
        <v>111</v>
      </c>
      <c r="B118" s="17" t="s">
        <v>71</v>
      </c>
      <c r="C118" s="22" t="s">
        <v>70</v>
      </c>
      <c r="D118" s="61">
        <v>9000</v>
      </c>
      <c r="E118" s="122" t="s">
        <v>109</v>
      </c>
      <c r="F118" s="124" t="s">
        <v>103</v>
      </c>
      <c r="G118" s="19">
        <v>430026794</v>
      </c>
    </row>
    <row r="119" spans="1:7" ht="47.25" x14ac:dyDescent="0.25">
      <c r="A119" s="19">
        <v>112</v>
      </c>
      <c r="B119" s="17" t="s">
        <v>290</v>
      </c>
      <c r="C119" s="18" t="s">
        <v>291</v>
      </c>
      <c r="D119" s="61">
        <v>50000</v>
      </c>
      <c r="E119" s="126" t="s">
        <v>98</v>
      </c>
      <c r="F119" s="125" t="s">
        <v>107</v>
      </c>
      <c r="G119" s="19">
        <v>401007371</v>
      </c>
    </row>
    <row r="120" spans="1:7" ht="31.5" x14ac:dyDescent="0.25">
      <c r="A120" s="19">
        <v>113</v>
      </c>
      <c r="B120" s="17" t="s">
        <v>62</v>
      </c>
      <c r="C120" s="22" t="s">
        <v>292</v>
      </c>
      <c r="D120" s="61">
        <v>10000</v>
      </c>
      <c r="E120" s="126" t="s">
        <v>115</v>
      </c>
      <c r="F120" s="124" t="s">
        <v>103</v>
      </c>
      <c r="G120" s="19">
        <v>401016532</v>
      </c>
    </row>
    <row r="121" spans="1:7" ht="31.5" x14ac:dyDescent="0.25">
      <c r="A121" s="19">
        <v>114</v>
      </c>
      <c r="B121" s="17" t="s">
        <v>293</v>
      </c>
      <c r="C121" s="18" t="s">
        <v>294</v>
      </c>
      <c r="D121" s="61">
        <v>6000</v>
      </c>
      <c r="E121" s="126" t="s">
        <v>98</v>
      </c>
      <c r="F121" s="125" t="s">
        <v>107</v>
      </c>
      <c r="G121" s="19">
        <v>430060852</v>
      </c>
    </row>
    <row r="122" spans="1:7" ht="31.5" x14ac:dyDescent="0.25">
      <c r="A122" s="19">
        <v>115</v>
      </c>
      <c r="B122" s="17" t="s">
        <v>63</v>
      </c>
      <c r="C122" s="22" t="s">
        <v>64</v>
      </c>
      <c r="D122" s="61">
        <v>6000</v>
      </c>
      <c r="E122" s="126" t="s">
        <v>98</v>
      </c>
      <c r="F122" s="124" t="s">
        <v>103</v>
      </c>
      <c r="G122" s="19">
        <v>430013455</v>
      </c>
    </row>
    <row r="123" spans="1:7" ht="31.5" x14ac:dyDescent="0.25">
      <c r="A123" s="19">
        <v>116</v>
      </c>
      <c r="B123" s="17" t="s">
        <v>295</v>
      </c>
      <c r="C123" s="22" t="s">
        <v>296</v>
      </c>
      <c r="D123" s="61">
        <v>6000</v>
      </c>
      <c r="E123" s="126" t="s">
        <v>115</v>
      </c>
      <c r="F123" s="124" t="s">
        <v>103</v>
      </c>
      <c r="G123" s="19">
        <v>430096644</v>
      </c>
    </row>
    <row r="124" spans="1:7" ht="31.5" x14ac:dyDescent="0.25">
      <c r="A124" s="19">
        <v>117</v>
      </c>
      <c r="B124" s="17" t="s">
        <v>297</v>
      </c>
      <c r="C124" s="18" t="s">
        <v>298</v>
      </c>
      <c r="D124" s="61">
        <v>15000</v>
      </c>
      <c r="E124" s="122" t="s">
        <v>109</v>
      </c>
      <c r="F124" s="125" t="s">
        <v>107</v>
      </c>
      <c r="G124" s="19">
        <v>424002126</v>
      </c>
    </row>
    <row r="125" spans="1:7" ht="31.5" x14ac:dyDescent="0.25">
      <c r="A125" s="19">
        <v>118</v>
      </c>
      <c r="B125" s="17" t="s">
        <v>299</v>
      </c>
      <c r="C125" s="18" t="s">
        <v>300</v>
      </c>
      <c r="D125" s="61">
        <v>9000</v>
      </c>
      <c r="E125" s="122" t="s">
        <v>109</v>
      </c>
      <c r="F125" s="125" t="s">
        <v>107</v>
      </c>
      <c r="G125" s="19">
        <v>401051788</v>
      </c>
    </row>
    <row r="126" spans="1:7" ht="15.75" x14ac:dyDescent="0.25">
      <c r="A126" s="19">
        <v>119</v>
      </c>
      <c r="B126" s="17" t="s">
        <v>301</v>
      </c>
      <c r="C126" s="18" t="s">
        <v>382</v>
      </c>
      <c r="D126" s="61">
        <v>9000</v>
      </c>
      <c r="E126" s="122" t="s">
        <v>109</v>
      </c>
      <c r="F126" s="125" t="s">
        <v>107</v>
      </c>
      <c r="G126" s="19" t="s">
        <v>302</v>
      </c>
    </row>
    <row r="127" spans="1:7" ht="31.5" x14ac:dyDescent="0.25">
      <c r="A127" s="19">
        <v>120</v>
      </c>
      <c r="B127" s="17" t="s">
        <v>42</v>
      </c>
      <c r="C127" s="22" t="s">
        <v>43</v>
      </c>
      <c r="D127" s="61">
        <v>18000</v>
      </c>
      <c r="E127" s="122" t="s">
        <v>109</v>
      </c>
      <c r="F127" s="124" t="s">
        <v>103</v>
      </c>
      <c r="G127" s="19">
        <v>430090387</v>
      </c>
    </row>
    <row r="128" spans="1:7" ht="31.5" x14ac:dyDescent="0.25">
      <c r="A128" s="19">
        <v>121</v>
      </c>
      <c r="B128" s="17" t="s">
        <v>376</v>
      </c>
      <c r="C128" s="22" t="s">
        <v>398</v>
      </c>
      <c r="D128" s="61">
        <v>15000</v>
      </c>
      <c r="E128" s="122" t="s">
        <v>109</v>
      </c>
      <c r="F128" s="124" t="s">
        <v>103</v>
      </c>
      <c r="G128" s="19">
        <v>430096148</v>
      </c>
    </row>
    <row r="129" spans="1:7" ht="31.5" x14ac:dyDescent="0.25">
      <c r="A129" s="19">
        <v>122</v>
      </c>
      <c r="B129" s="20" t="s">
        <v>303</v>
      </c>
      <c r="C129" s="18" t="s">
        <v>304</v>
      </c>
      <c r="D129" s="62">
        <v>10000</v>
      </c>
      <c r="E129" s="127" t="s">
        <v>98</v>
      </c>
      <c r="F129" s="128" t="s">
        <v>107</v>
      </c>
      <c r="G129" s="19">
        <v>401517094</v>
      </c>
    </row>
    <row r="130" spans="1:7" ht="31.5" x14ac:dyDescent="0.25">
      <c r="A130" s="19">
        <v>123</v>
      </c>
      <c r="B130" s="20" t="s">
        <v>305</v>
      </c>
      <c r="C130" s="18" t="s">
        <v>306</v>
      </c>
      <c r="D130" s="62">
        <v>9000</v>
      </c>
      <c r="E130" s="129" t="s">
        <v>109</v>
      </c>
      <c r="F130" s="128" t="s">
        <v>107</v>
      </c>
      <c r="G130" s="19">
        <v>401007401</v>
      </c>
    </row>
    <row r="131" spans="1:7" ht="15.75" x14ac:dyDescent="0.25">
      <c r="A131" s="19">
        <v>124</v>
      </c>
      <c r="B131" s="20" t="s">
        <v>36</v>
      </c>
      <c r="C131" s="23" t="s">
        <v>307</v>
      </c>
      <c r="D131" s="62">
        <v>6000</v>
      </c>
      <c r="E131" s="127" t="s">
        <v>98</v>
      </c>
      <c r="F131" s="130" t="s">
        <v>99</v>
      </c>
      <c r="G131" s="19">
        <v>430046541</v>
      </c>
    </row>
    <row r="132" spans="1:7" ht="15.75" x14ac:dyDescent="0.25">
      <c r="A132" s="19">
        <v>125</v>
      </c>
      <c r="B132" s="20" t="s">
        <v>37</v>
      </c>
      <c r="C132" s="23" t="s">
        <v>38</v>
      </c>
      <c r="D132" s="62">
        <v>9000</v>
      </c>
      <c r="E132" s="129" t="s">
        <v>257</v>
      </c>
      <c r="F132" s="130" t="s">
        <v>99</v>
      </c>
      <c r="G132" s="19">
        <v>430147958</v>
      </c>
    </row>
    <row r="133" spans="1:7" ht="31.5" x14ac:dyDescent="0.25">
      <c r="A133" s="19">
        <v>126</v>
      </c>
      <c r="B133" s="20" t="s">
        <v>308</v>
      </c>
      <c r="C133" s="18" t="s">
        <v>309</v>
      </c>
      <c r="D133" s="62">
        <v>9000</v>
      </c>
      <c r="E133" s="129" t="s">
        <v>257</v>
      </c>
      <c r="F133" s="130" t="s">
        <v>99</v>
      </c>
      <c r="G133" s="19">
        <v>42400085</v>
      </c>
    </row>
    <row r="134" spans="1:7" ht="31.5" x14ac:dyDescent="0.25">
      <c r="A134" s="19">
        <v>127</v>
      </c>
      <c r="B134" s="20" t="s">
        <v>310</v>
      </c>
      <c r="C134" s="18" t="s">
        <v>311</v>
      </c>
      <c r="D134" s="62">
        <v>6000</v>
      </c>
      <c r="E134" s="127" t="s">
        <v>98</v>
      </c>
      <c r="F134" s="128" t="s">
        <v>107</v>
      </c>
      <c r="G134" s="19">
        <v>430056162</v>
      </c>
    </row>
    <row r="135" spans="1:7" ht="31.5" x14ac:dyDescent="0.25">
      <c r="A135" s="19">
        <v>128</v>
      </c>
      <c r="B135" s="17" t="s">
        <v>68</v>
      </c>
      <c r="C135" s="18" t="s">
        <v>67</v>
      </c>
      <c r="D135" s="61">
        <v>9000</v>
      </c>
      <c r="E135" s="122" t="s">
        <v>257</v>
      </c>
      <c r="F135" s="125" t="s">
        <v>107</v>
      </c>
      <c r="G135" s="19">
        <v>430066273</v>
      </c>
    </row>
    <row r="136" spans="1:7" ht="31.5" x14ac:dyDescent="0.25">
      <c r="A136" s="19">
        <v>129</v>
      </c>
      <c r="B136" s="20" t="s">
        <v>312</v>
      </c>
      <c r="C136" s="18" t="s">
        <v>313</v>
      </c>
      <c r="D136" s="62">
        <v>6000</v>
      </c>
      <c r="E136" s="127" t="s">
        <v>98</v>
      </c>
      <c r="F136" s="128" t="s">
        <v>107</v>
      </c>
      <c r="G136" s="19">
        <v>430058122</v>
      </c>
    </row>
    <row r="137" spans="1:7" ht="31.5" x14ac:dyDescent="0.25">
      <c r="A137" s="19">
        <v>130</v>
      </c>
      <c r="B137" s="20" t="s">
        <v>314</v>
      </c>
      <c r="C137" s="23" t="s">
        <v>399</v>
      </c>
      <c r="D137" s="61">
        <v>6000</v>
      </c>
      <c r="E137" s="126" t="s">
        <v>98</v>
      </c>
      <c r="F137" s="131" t="s">
        <v>103</v>
      </c>
      <c r="G137" s="19">
        <v>430083798</v>
      </c>
    </row>
    <row r="138" spans="1:7" ht="31.5" x14ac:dyDescent="0.25">
      <c r="A138" s="19">
        <v>131</v>
      </c>
      <c r="B138" s="20" t="s">
        <v>315</v>
      </c>
      <c r="C138" s="24" t="s">
        <v>316</v>
      </c>
      <c r="D138" s="62">
        <v>7000</v>
      </c>
      <c r="E138" s="127" t="s">
        <v>98</v>
      </c>
      <c r="F138" s="128" t="s">
        <v>107</v>
      </c>
      <c r="G138" s="19">
        <v>401036916</v>
      </c>
    </row>
    <row r="139" spans="1:7" ht="31.5" x14ac:dyDescent="0.25">
      <c r="A139" s="19">
        <v>132</v>
      </c>
      <c r="B139" s="20" t="s">
        <v>317</v>
      </c>
      <c r="C139" s="24" t="s">
        <v>358</v>
      </c>
      <c r="D139" s="62">
        <v>50000</v>
      </c>
      <c r="E139" s="127" t="s">
        <v>115</v>
      </c>
      <c r="F139" s="131" t="s">
        <v>103</v>
      </c>
      <c r="G139" s="19">
        <v>430128602</v>
      </c>
    </row>
    <row r="140" spans="1:7" ht="31.5" x14ac:dyDescent="0.25">
      <c r="A140" s="19">
        <v>133</v>
      </c>
      <c r="B140" s="20" t="s">
        <v>39</v>
      </c>
      <c r="C140" s="23" t="s">
        <v>40</v>
      </c>
      <c r="D140" s="62">
        <v>10000</v>
      </c>
      <c r="E140" s="127" t="s">
        <v>115</v>
      </c>
      <c r="F140" s="131" t="s">
        <v>103</v>
      </c>
      <c r="G140" s="19">
        <v>430176631</v>
      </c>
    </row>
    <row r="141" spans="1:7" ht="31.5" x14ac:dyDescent="0.25">
      <c r="A141" s="19">
        <v>134</v>
      </c>
      <c r="B141" s="20" t="s">
        <v>318</v>
      </c>
      <c r="C141" s="24" t="s">
        <v>319</v>
      </c>
      <c r="D141" s="62">
        <v>9000</v>
      </c>
      <c r="E141" s="129" t="s">
        <v>257</v>
      </c>
      <c r="F141" s="128" t="s">
        <v>107</v>
      </c>
      <c r="G141" s="19">
        <v>401036789</v>
      </c>
    </row>
    <row r="142" spans="1:7" ht="31.5" x14ac:dyDescent="0.25">
      <c r="A142" s="19">
        <v>135</v>
      </c>
      <c r="B142" s="20" t="s">
        <v>320</v>
      </c>
      <c r="C142" s="24" t="s">
        <v>321</v>
      </c>
      <c r="D142" s="62">
        <v>9000</v>
      </c>
      <c r="E142" s="129" t="s">
        <v>257</v>
      </c>
      <c r="F142" s="128" t="s">
        <v>107</v>
      </c>
      <c r="G142" s="19">
        <v>401036878</v>
      </c>
    </row>
    <row r="143" spans="1:7" ht="15.75" x14ac:dyDescent="0.25">
      <c r="A143" s="19">
        <v>136</v>
      </c>
      <c r="B143" s="20" t="s">
        <v>322</v>
      </c>
      <c r="C143" s="24" t="s">
        <v>323</v>
      </c>
      <c r="D143" s="62">
        <v>9000</v>
      </c>
      <c r="E143" s="129" t="s">
        <v>257</v>
      </c>
      <c r="F143" s="128" t="s">
        <v>107</v>
      </c>
      <c r="G143" s="19">
        <v>401036878</v>
      </c>
    </row>
    <row r="144" spans="1:7" ht="21.75" customHeight="1" x14ac:dyDescent="0.25">
      <c r="A144" s="19">
        <v>137</v>
      </c>
      <c r="B144" s="20" t="s">
        <v>324</v>
      </c>
      <c r="C144" s="24" t="s">
        <v>325</v>
      </c>
      <c r="D144" s="62">
        <v>9000</v>
      </c>
      <c r="E144" s="129" t="s">
        <v>257</v>
      </c>
      <c r="F144" s="128" t="s">
        <v>107</v>
      </c>
      <c r="G144" s="19">
        <v>401036878</v>
      </c>
    </row>
    <row r="145" spans="1:7" ht="31.5" x14ac:dyDescent="0.25">
      <c r="A145" s="19">
        <v>138</v>
      </c>
      <c r="B145" s="20" t="s">
        <v>326</v>
      </c>
      <c r="C145" s="24" t="s">
        <v>327</v>
      </c>
      <c r="D145" s="62">
        <v>9000</v>
      </c>
      <c r="E145" s="129" t="s">
        <v>257</v>
      </c>
      <c r="F145" s="128" t="s">
        <v>107</v>
      </c>
      <c r="G145" s="19">
        <v>401036878</v>
      </c>
    </row>
    <row r="146" spans="1:7" ht="15.75" x14ac:dyDescent="0.25">
      <c r="A146" s="19">
        <v>139</v>
      </c>
      <c r="B146" s="20" t="s">
        <v>328</v>
      </c>
      <c r="C146" s="24" t="s">
        <v>329</v>
      </c>
      <c r="D146" s="62">
        <v>9000</v>
      </c>
      <c r="E146" s="129" t="s">
        <v>257</v>
      </c>
      <c r="F146" s="128" t="s">
        <v>107</v>
      </c>
      <c r="G146" s="19">
        <v>401036858</v>
      </c>
    </row>
    <row r="147" spans="1:7" ht="31.5" x14ac:dyDescent="0.25">
      <c r="A147" s="19">
        <v>140</v>
      </c>
      <c r="B147" s="20" t="s">
        <v>330</v>
      </c>
      <c r="C147" s="24" t="s">
        <v>331</v>
      </c>
      <c r="D147" s="62">
        <v>9000</v>
      </c>
      <c r="E147" s="129" t="s">
        <v>257</v>
      </c>
      <c r="F147" s="128" t="s">
        <v>107</v>
      </c>
      <c r="G147" s="19">
        <v>401036878</v>
      </c>
    </row>
    <row r="148" spans="1:7" ht="31.5" x14ac:dyDescent="0.25">
      <c r="A148" s="19">
        <v>141</v>
      </c>
      <c r="B148" s="20" t="s">
        <v>332</v>
      </c>
      <c r="C148" s="24" t="s">
        <v>333</v>
      </c>
      <c r="D148" s="62">
        <v>9000</v>
      </c>
      <c r="E148" s="129" t="s">
        <v>257</v>
      </c>
      <c r="F148" s="128" t="s">
        <v>107</v>
      </c>
      <c r="G148" s="19">
        <v>401036878</v>
      </c>
    </row>
    <row r="149" spans="1:7" ht="31.5" x14ac:dyDescent="0.25">
      <c r="A149" s="19">
        <v>142</v>
      </c>
      <c r="B149" s="20" t="s">
        <v>334</v>
      </c>
      <c r="C149" s="24" t="s">
        <v>335</v>
      </c>
      <c r="D149" s="62">
        <v>9000</v>
      </c>
      <c r="E149" s="129" t="s">
        <v>257</v>
      </c>
      <c r="F149" s="128" t="s">
        <v>107</v>
      </c>
      <c r="G149" s="19">
        <v>401036878</v>
      </c>
    </row>
    <row r="150" spans="1:7" ht="40.5" customHeight="1" x14ac:dyDescent="0.25">
      <c r="A150" s="19">
        <v>143</v>
      </c>
      <c r="B150" s="25" t="s">
        <v>336</v>
      </c>
      <c r="C150" s="23" t="s">
        <v>337</v>
      </c>
      <c r="D150" s="62">
        <v>15000</v>
      </c>
      <c r="E150" s="129" t="s">
        <v>257</v>
      </c>
      <c r="F150" s="131" t="s">
        <v>103</v>
      </c>
      <c r="G150" s="19">
        <v>430103349</v>
      </c>
    </row>
    <row r="151" spans="1:7" ht="54.75" customHeight="1" x14ac:dyDescent="0.25">
      <c r="A151" s="19">
        <v>144</v>
      </c>
      <c r="B151" s="20" t="s">
        <v>338</v>
      </c>
      <c r="C151" s="24" t="s">
        <v>339</v>
      </c>
      <c r="D151" s="19"/>
      <c r="E151" s="132" t="s">
        <v>141</v>
      </c>
      <c r="F151" s="131" t="s">
        <v>103</v>
      </c>
      <c r="G151" s="19" t="s">
        <v>340</v>
      </c>
    </row>
    <row r="152" spans="1:7" ht="45" customHeight="1" x14ac:dyDescent="0.25">
      <c r="A152" s="19">
        <v>145</v>
      </c>
      <c r="B152" s="25" t="s">
        <v>81</v>
      </c>
      <c r="C152" s="24" t="s">
        <v>383</v>
      </c>
      <c r="D152" s="63">
        <v>20000</v>
      </c>
      <c r="E152" s="133" t="s">
        <v>115</v>
      </c>
      <c r="F152" s="131" t="s">
        <v>103</v>
      </c>
      <c r="G152" s="19" t="s">
        <v>341</v>
      </c>
    </row>
    <row r="153" spans="1:7" ht="31.5" x14ac:dyDescent="0.25">
      <c r="A153" s="19">
        <v>146</v>
      </c>
      <c r="B153" s="20" t="s">
        <v>90</v>
      </c>
      <c r="C153" s="24" t="s">
        <v>384</v>
      </c>
      <c r="D153" s="63">
        <v>16000</v>
      </c>
      <c r="E153" s="133" t="s">
        <v>115</v>
      </c>
      <c r="F153" s="131" t="s">
        <v>103</v>
      </c>
      <c r="G153" s="19" t="s">
        <v>342</v>
      </c>
    </row>
    <row r="154" spans="1:7" ht="31.5" x14ac:dyDescent="0.25">
      <c r="A154" s="19">
        <v>147</v>
      </c>
      <c r="B154" s="20" t="s">
        <v>343</v>
      </c>
      <c r="C154" s="24" t="s">
        <v>385</v>
      </c>
      <c r="D154" s="63">
        <v>15000</v>
      </c>
      <c r="E154" s="133" t="s">
        <v>115</v>
      </c>
      <c r="F154" s="131" t="s">
        <v>103</v>
      </c>
      <c r="G154" s="19" t="s">
        <v>344</v>
      </c>
    </row>
    <row r="155" spans="1:7" ht="31.5" x14ac:dyDescent="0.25">
      <c r="A155" s="19">
        <v>148</v>
      </c>
      <c r="B155" s="20" t="s">
        <v>345</v>
      </c>
      <c r="C155" s="24" t="s">
        <v>386</v>
      </c>
      <c r="D155" s="63">
        <v>20000</v>
      </c>
      <c r="E155" s="133" t="s">
        <v>115</v>
      </c>
      <c r="F155" s="131" t="s">
        <v>103</v>
      </c>
      <c r="G155" s="19" t="s">
        <v>346</v>
      </c>
    </row>
    <row r="156" spans="1:7" ht="15.75" x14ac:dyDescent="0.25">
      <c r="A156" s="19">
        <v>149</v>
      </c>
      <c r="B156" s="20" t="s">
        <v>347</v>
      </c>
      <c r="C156" s="24" t="s">
        <v>348</v>
      </c>
      <c r="D156" s="63">
        <v>25000</v>
      </c>
      <c r="E156" s="133" t="s">
        <v>98</v>
      </c>
      <c r="F156" s="128" t="s">
        <v>107</v>
      </c>
      <c r="G156" s="19" t="s">
        <v>349</v>
      </c>
    </row>
    <row r="157" spans="1:7" ht="53.25" customHeight="1" x14ac:dyDescent="0.25">
      <c r="A157" s="19">
        <v>150</v>
      </c>
      <c r="B157" s="20" t="s">
        <v>350</v>
      </c>
      <c r="C157" s="24" t="s">
        <v>387</v>
      </c>
      <c r="D157" s="63">
        <v>20000</v>
      </c>
      <c r="E157" s="134" t="s">
        <v>257</v>
      </c>
      <c r="F157" s="131" t="s">
        <v>103</v>
      </c>
      <c r="G157" s="19" t="s">
        <v>351</v>
      </c>
    </row>
    <row r="158" spans="1:7" ht="39" customHeight="1" x14ac:dyDescent="0.25">
      <c r="A158" s="19">
        <v>151</v>
      </c>
      <c r="B158" s="20" t="s">
        <v>352</v>
      </c>
      <c r="C158" s="24" t="s">
        <v>400</v>
      </c>
      <c r="D158" s="63">
        <v>20000</v>
      </c>
      <c r="E158" s="133" t="s">
        <v>98</v>
      </c>
      <c r="F158" s="131" t="s">
        <v>103</v>
      </c>
      <c r="G158" s="19">
        <v>401513935</v>
      </c>
    </row>
    <row r="159" spans="1:7" ht="39" customHeight="1" x14ac:dyDescent="0.25">
      <c r="A159" s="19">
        <v>152</v>
      </c>
      <c r="B159" s="20" t="s">
        <v>353</v>
      </c>
      <c r="C159" s="24" t="s">
        <v>354</v>
      </c>
      <c r="D159" s="63">
        <v>15000</v>
      </c>
      <c r="E159" s="133" t="s">
        <v>98</v>
      </c>
      <c r="F159" s="128" t="s">
        <v>107</v>
      </c>
      <c r="G159" s="19" t="s">
        <v>355</v>
      </c>
    </row>
    <row r="160" spans="1:7" ht="35.25" customHeight="1" x14ac:dyDescent="0.25">
      <c r="A160" s="19">
        <v>153</v>
      </c>
      <c r="B160" s="25" t="s">
        <v>356</v>
      </c>
      <c r="C160" s="24" t="s">
        <v>401</v>
      </c>
      <c r="D160" s="63">
        <v>15000</v>
      </c>
      <c r="E160" s="127" t="s">
        <v>98</v>
      </c>
      <c r="F160" s="128" t="s">
        <v>107</v>
      </c>
      <c r="G160" s="19" t="s">
        <v>357</v>
      </c>
    </row>
    <row r="161" spans="1:7" ht="31.5" x14ac:dyDescent="0.25">
      <c r="A161" s="19">
        <v>154</v>
      </c>
      <c r="B161" s="55" t="s">
        <v>359</v>
      </c>
      <c r="C161" s="24" t="s">
        <v>402</v>
      </c>
      <c r="D161" s="59">
        <v>25000</v>
      </c>
      <c r="E161" s="127" t="s">
        <v>98</v>
      </c>
      <c r="F161" s="131" t="s">
        <v>103</v>
      </c>
      <c r="G161" s="16" t="s">
        <v>360</v>
      </c>
    </row>
    <row r="162" spans="1:7" ht="31.5" x14ac:dyDescent="0.25">
      <c r="A162" s="19">
        <v>155</v>
      </c>
      <c r="B162" s="55" t="s">
        <v>361</v>
      </c>
      <c r="C162" s="24" t="s">
        <v>394</v>
      </c>
      <c r="D162" s="59">
        <v>25000</v>
      </c>
      <c r="E162" s="127" t="s">
        <v>98</v>
      </c>
      <c r="F162" s="131" t="s">
        <v>103</v>
      </c>
      <c r="G162" s="16" t="s">
        <v>360</v>
      </c>
    </row>
    <row r="163" spans="1:7" ht="30" x14ac:dyDescent="0.25">
      <c r="A163" s="19">
        <v>156</v>
      </c>
      <c r="B163" s="55" t="s">
        <v>365</v>
      </c>
      <c r="C163" s="56" t="s">
        <v>370</v>
      </c>
      <c r="D163" s="57">
        <v>15000</v>
      </c>
      <c r="E163" s="129" t="s">
        <v>109</v>
      </c>
      <c r="F163" s="131" t="s">
        <v>107</v>
      </c>
      <c r="G163" s="16" t="s">
        <v>371</v>
      </c>
    </row>
    <row r="164" spans="1:7" ht="30" x14ac:dyDescent="0.25">
      <c r="A164" s="19">
        <v>157</v>
      </c>
      <c r="B164" s="55" t="s">
        <v>364</v>
      </c>
      <c r="C164" s="58" t="s">
        <v>403</v>
      </c>
      <c r="D164" s="59">
        <v>10000</v>
      </c>
      <c r="E164" s="127" t="s">
        <v>98</v>
      </c>
      <c r="F164" s="136" t="s">
        <v>107</v>
      </c>
      <c r="G164" s="60" t="s">
        <v>372</v>
      </c>
    </row>
    <row r="165" spans="1:7" ht="30" x14ac:dyDescent="0.25">
      <c r="A165" s="19">
        <v>158</v>
      </c>
      <c r="B165" s="137" t="s">
        <v>374</v>
      </c>
      <c r="C165" s="138" t="s">
        <v>393</v>
      </c>
      <c r="D165" s="139">
        <v>25000</v>
      </c>
      <c r="E165" s="140" t="s">
        <v>98</v>
      </c>
      <c r="F165" s="141" t="s">
        <v>107</v>
      </c>
      <c r="G165" s="142">
        <v>4300003719</v>
      </c>
    </row>
    <row r="166" spans="1:7" ht="31.5" x14ac:dyDescent="0.25">
      <c r="A166" s="19">
        <v>159</v>
      </c>
      <c r="B166" s="27" t="s">
        <v>388</v>
      </c>
      <c r="C166" s="143" t="s">
        <v>404</v>
      </c>
      <c r="D166" s="144">
        <v>15000</v>
      </c>
      <c r="E166" s="126" t="s">
        <v>109</v>
      </c>
      <c r="F166" s="131" t="s">
        <v>103</v>
      </c>
      <c r="G166" s="135" t="s">
        <v>389</v>
      </c>
    </row>
    <row r="167" spans="1:7" ht="31.5" x14ac:dyDescent="0.25">
      <c r="A167" s="19">
        <v>160</v>
      </c>
      <c r="B167" s="27" t="s">
        <v>377</v>
      </c>
      <c r="C167" s="145" t="s">
        <v>390</v>
      </c>
      <c r="D167" s="81">
        <v>20000</v>
      </c>
      <c r="E167" s="122" t="s">
        <v>98</v>
      </c>
      <c r="F167" s="131" t="s">
        <v>103</v>
      </c>
      <c r="G167" s="135">
        <v>430034827</v>
      </c>
    </row>
  </sheetData>
  <mergeCells count="2">
    <mergeCell ref="A4:G4"/>
    <mergeCell ref="A5:G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H36" sqref="H36"/>
    </sheetView>
  </sheetViews>
  <sheetFormatPr baseColWidth="10" defaultRowHeight="15" x14ac:dyDescent="0.25"/>
  <cols>
    <col min="1" max="1" width="3" customWidth="1"/>
    <col min="2" max="2" width="12.7109375" customWidth="1"/>
    <col min="3" max="3" width="30.140625" customWidth="1"/>
    <col min="4" max="4" width="13.140625" customWidth="1"/>
    <col min="5" max="5" width="15.140625" customWidth="1"/>
    <col min="6" max="6" width="16.140625" customWidth="1"/>
  </cols>
  <sheetData>
    <row r="1" spans="1:6" x14ac:dyDescent="0.25">
      <c r="A1" s="2"/>
      <c r="B1" s="2"/>
      <c r="C1" s="2"/>
      <c r="D1" s="2"/>
      <c r="E1" s="2"/>
      <c r="F1" s="5"/>
    </row>
    <row r="2" spans="1:6" x14ac:dyDescent="0.25">
      <c r="A2" s="2"/>
      <c r="B2" s="2"/>
      <c r="C2" s="2"/>
      <c r="D2" s="2"/>
      <c r="E2" s="2"/>
      <c r="F2" s="5"/>
    </row>
    <row r="3" spans="1:6" x14ac:dyDescent="0.25">
      <c r="A3" s="2"/>
      <c r="B3" s="2"/>
      <c r="C3" s="2"/>
      <c r="D3" s="2"/>
      <c r="E3" s="2"/>
      <c r="F3" s="5"/>
    </row>
    <row r="4" spans="1:6" ht="23.25" customHeight="1" x14ac:dyDescent="0.25">
      <c r="A4" s="2"/>
      <c r="B4" s="259" t="s">
        <v>75</v>
      </c>
      <c r="C4" s="259"/>
      <c r="D4" s="259"/>
      <c r="E4" s="259"/>
      <c r="F4" s="259"/>
    </row>
    <row r="5" spans="1:6" ht="15.75" x14ac:dyDescent="0.25">
      <c r="A5" s="260">
        <v>45162</v>
      </c>
      <c r="B5" s="260"/>
      <c r="C5" s="260"/>
      <c r="D5" s="260"/>
      <c r="E5" s="260"/>
      <c r="F5" s="260"/>
    </row>
    <row r="6" spans="1:6" ht="63" customHeight="1" x14ac:dyDescent="0.25">
      <c r="A6" s="3"/>
      <c r="B6" s="1" t="s">
        <v>362</v>
      </c>
      <c r="C6" s="1" t="s">
        <v>76</v>
      </c>
      <c r="D6" s="1" t="s">
        <v>363</v>
      </c>
      <c r="E6" s="1" t="s">
        <v>0</v>
      </c>
      <c r="F6" s="9" t="s">
        <v>1</v>
      </c>
    </row>
    <row r="7" spans="1:6" ht="35.1" customHeight="1" x14ac:dyDescent="0.25">
      <c r="A7" s="60">
        <v>1</v>
      </c>
      <c r="B7" s="160" t="s">
        <v>77</v>
      </c>
      <c r="C7" s="102" t="str">
        <f>VLOOKUP(B7,'C. Clientes '!B8:G167,2,FALSE)</f>
        <v xml:space="preserve">Dispensario Medico Santa María Soledad Siervas de María - La Vega </v>
      </c>
      <c r="D7" s="184">
        <v>45139</v>
      </c>
      <c r="E7" s="73">
        <v>45142</v>
      </c>
      <c r="F7" s="187">
        <v>24607.7</v>
      </c>
    </row>
    <row r="8" spans="1:6" ht="35.1" customHeight="1" x14ac:dyDescent="0.25">
      <c r="A8" s="60">
        <v>2</v>
      </c>
      <c r="B8" s="160" t="s">
        <v>14</v>
      </c>
      <c r="C8" s="102" t="str">
        <f>VLOOKUP(B8,'C. Clientes '!B7:G161,2,FALSE)</f>
        <v>Pastoral de la Salud - V Centenario - Sto. Dgo</v>
      </c>
      <c r="D8" s="78">
        <v>45139</v>
      </c>
      <c r="E8" s="73">
        <v>45142</v>
      </c>
      <c r="F8" s="188">
        <v>19293</v>
      </c>
    </row>
    <row r="9" spans="1:6" ht="35.1" customHeight="1" x14ac:dyDescent="0.25">
      <c r="A9" s="60">
        <v>3</v>
      </c>
      <c r="B9" s="182" t="s">
        <v>375</v>
      </c>
      <c r="C9" s="102" t="str">
        <f>VLOOKUP(B9,'C. Clientes '!B18:G168,2,FALSE)</f>
        <v>Fundación Hogar Luby</v>
      </c>
      <c r="D9" s="78">
        <v>45139</v>
      </c>
      <c r="E9" s="73">
        <v>45145</v>
      </c>
      <c r="F9" s="188">
        <v>10407.5</v>
      </c>
    </row>
    <row r="10" spans="1:6" ht="35.1" customHeight="1" x14ac:dyDescent="0.25">
      <c r="A10" s="60">
        <v>4</v>
      </c>
      <c r="B10" s="72" t="s">
        <v>68</v>
      </c>
      <c r="C10" s="106" t="str">
        <f>VLOOKUP(B10,'C. Clientes '!B22:G172,2,FALSE)</f>
        <v xml:space="preserve">Hogar de Día de Villa Mella "San Miguel" </v>
      </c>
      <c r="D10" s="78">
        <v>45134</v>
      </c>
      <c r="E10" s="73">
        <v>45147</v>
      </c>
      <c r="F10" s="188">
        <v>7154.2</v>
      </c>
    </row>
    <row r="11" spans="1:6" ht="35.1" customHeight="1" x14ac:dyDescent="0.25">
      <c r="A11" s="60">
        <v>5</v>
      </c>
      <c r="B11" s="160" t="s">
        <v>66</v>
      </c>
      <c r="C11" s="102" t="str">
        <f>VLOOKUP(B11,'C. Clientes '!B8:G162,2,FALSE)</f>
        <v>Dispensario Parroquia Maria Auxiliadora</v>
      </c>
      <c r="D11" s="78" t="s">
        <v>406</v>
      </c>
      <c r="E11" s="73">
        <v>45148</v>
      </c>
      <c r="F11" s="188">
        <v>9885.5</v>
      </c>
    </row>
    <row r="12" spans="1:6" ht="35.1" customHeight="1" x14ac:dyDescent="0.25">
      <c r="A12" s="60">
        <v>6</v>
      </c>
      <c r="B12" s="160" t="s">
        <v>42</v>
      </c>
      <c r="C12" s="102" t="str">
        <f>VLOOKUP(B12,'C. Clientes '!B8:G160,2,FALSE)</f>
        <v>Fundacion Bienestar y Desarrollo</v>
      </c>
      <c r="D12" s="78">
        <v>45148</v>
      </c>
      <c r="E12" s="73">
        <v>45148</v>
      </c>
      <c r="F12" s="188">
        <v>16864.8</v>
      </c>
    </row>
    <row r="13" spans="1:6" ht="35.1" customHeight="1" x14ac:dyDescent="0.25">
      <c r="A13" s="60">
        <v>7</v>
      </c>
      <c r="B13" s="72" t="s">
        <v>39</v>
      </c>
      <c r="C13" s="102" t="str">
        <f>VLOOKUP(B13,'C. Clientes '!B13:G167,2,FALSE)</f>
        <v xml:space="preserve">Fundación Hambre Cero </v>
      </c>
      <c r="D13" s="78">
        <v>45143</v>
      </c>
      <c r="E13" s="73">
        <v>45148</v>
      </c>
      <c r="F13" s="188">
        <v>8879.58</v>
      </c>
    </row>
    <row r="14" spans="1:6" ht="35.1" customHeight="1" x14ac:dyDescent="0.25">
      <c r="A14" s="60">
        <v>8</v>
      </c>
      <c r="B14" s="72" t="s">
        <v>345</v>
      </c>
      <c r="C14" s="102" t="str">
        <f>VLOOKUP(B14,'C. Clientes '!B26:G176,2,FALSE)</f>
        <v>Fundación Comunitaria Calades</v>
      </c>
      <c r="D14" s="78">
        <v>45142</v>
      </c>
      <c r="E14" s="73">
        <v>45148</v>
      </c>
      <c r="F14" s="188">
        <v>18472</v>
      </c>
    </row>
    <row r="15" spans="1:6" ht="35.1" customHeight="1" x14ac:dyDescent="0.25">
      <c r="A15" s="60">
        <v>9</v>
      </c>
      <c r="B15" s="72" t="s">
        <v>364</v>
      </c>
      <c r="C15" s="102" t="str">
        <f>VLOOKUP(B15,'C. Clientes '!B8:G167,2,FALSE)</f>
        <v>Servicio Nacional de Protección Ambiental</v>
      </c>
      <c r="D15" s="78">
        <v>45141</v>
      </c>
      <c r="E15" s="73">
        <v>45148</v>
      </c>
      <c r="F15" s="188">
        <v>7884.65</v>
      </c>
    </row>
    <row r="16" spans="1:6" ht="35.1" customHeight="1" x14ac:dyDescent="0.25">
      <c r="A16" s="60">
        <v>10</v>
      </c>
      <c r="B16" s="72" t="s">
        <v>37</v>
      </c>
      <c r="C16" s="216" t="str">
        <f>VLOOKUP(B16,'C. Clientes '!B9:G159,2,FALSE)</f>
        <v xml:space="preserve">Centro de Atención Primaria la Lima </v>
      </c>
      <c r="D16" s="78">
        <v>45146</v>
      </c>
      <c r="E16" s="73">
        <v>45152</v>
      </c>
      <c r="F16" s="188">
        <v>8063</v>
      </c>
    </row>
    <row r="17" spans="1:6" ht="35.1" customHeight="1" x14ac:dyDescent="0.25">
      <c r="A17" s="60">
        <v>11</v>
      </c>
      <c r="B17" s="160" t="s">
        <v>143</v>
      </c>
      <c r="C17" s="102" t="str">
        <f>VLOOKUP(B17,'C. Clientes '!B8:G160,2,FALSE)</f>
        <v>Hogar Crea Dominicana, Inc. - Héctor Gomez La Fe -  Sto. Dgo</v>
      </c>
      <c r="D17" s="78">
        <v>45142</v>
      </c>
      <c r="E17" s="73">
        <v>45153</v>
      </c>
      <c r="F17" s="188">
        <v>13870</v>
      </c>
    </row>
    <row r="18" spans="1:6" ht="35.1" customHeight="1" x14ac:dyDescent="0.25">
      <c r="A18" s="60">
        <v>12</v>
      </c>
      <c r="B18" s="160" t="s">
        <v>6</v>
      </c>
      <c r="C18" s="102" t="str">
        <f>VLOOKUP(B18,'C. Clientes '!B8:G162,2,FALSE)</f>
        <v>Dispensario Medico Hermana Rosa de Meras - Bani</v>
      </c>
      <c r="D18" s="78">
        <v>45148</v>
      </c>
      <c r="E18" s="73">
        <v>45153</v>
      </c>
      <c r="F18" s="188">
        <v>12398.06</v>
      </c>
    </row>
    <row r="19" spans="1:6" ht="35.1" customHeight="1" x14ac:dyDescent="0.25">
      <c r="A19" s="60">
        <v>13</v>
      </c>
      <c r="B19" s="160" t="s">
        <v>84</v>
      </c>
      <c r="C19" s="102" t="str">
        <f>VLOOKUP(B19,'C. Clientes '!B8:G162,2,FALSE)</f>
        <v xml:space="preserve">Patronato Benéfico Oriental, Inc. -         La Romana </v>
      </c>
      <c r="D19" s="78">
        <v>45148</v>
      </c>
      <c r="E19" s="73">
        <v>45153</v>
      </c>
      <c r="F19" s="188">
        <v>24349.33</v>
      </c>
    </row>
    <row r="20" spans="1:6" ht="35.1" customHeight="1" x14ac:dyDescent="0.25">
      <c r="A20" s="60">
        <v>14</v>
      </c>
      <c r="B20" s="160" t="s">
        <v>353</v>
      </c>
      <c r="C20" s="102" t="str">
        <f>VLOOKUP(B20,'C. Clientes '!B17:G171,2,FALSE)</f>
        <v>Centro de Operaciones de Emergencia (COE)</v>
      </c>
      <c r="D20" s="79">
        <v>45148</v>
      </c>
      <c r="E20" s="73">
        <v>45153</v>
      </c>
      <c r="F20" s="189">
        <v>13223.1</v>
      </c>
    </row>
    <row r="21" spans="1:6" ht="35.1" customHeight="1" x14ac:dyDescent="0.25">
      <c r="A21" s="60">
        <v>15</v>
      </c>
      <c r="B21" s="160" t="s">
        <v>12</v>
      </c>
      <c r="C21" s="102" t="str">
        <f>VLOOKUP(B21,'C. Clientes '!B10:G164,2,FALSE)</f>
        <v>Instituto Dermatológico y Cirugía de la Piel Dr. Humberto Bogart Díaz</v>
      </c>
      <c r="D21" s="79">
        <v>45142</v>
      </c>
      <c r="E21" s="73">
        <v>45153</v>
      </c>
      <c r="F21" s="189">
        <v>16389.599999999999</v>
      </c>
    </row>
    <row r="22" spans="1:6" ht="35.1" customHeight="1" x14ac:dyDescent="0.25">
      <c r="A22" s="60">
        <v>16</v>
      </c>
      <c r="B22" s="160" t="s">
        <v>63</v>
      </c>
      <c r="C22" s="102" t="str">
        <f>VLOOKUP(B22,'C. Clientes '!B8:G167,2,FALSE)</f>
        <v>Hogar de Niños Casa de Luz</v>
      </c>
      <c r="D22" s="79">
        <v>45147</v>
      </c>
      <c r="E22" s="73">
        <v>45153</v>
      </c>
      <c r="F22" s="189">
        <v>5820.6</v>
      </c>
    </row>
    <row r="23" spans="1:6" ht="35.1" customHeight="1" x14ac:dyDescent="0.25">
      <c r="A23" s="60">
        <v>17</v>
      </c>
      <c r="B23" s="160" t="s">
        <v>297</v>
      </c>
      <c r="C23" s="102" t="str">
        <f>VLOOKUP(B23,'C. Clientes '!B19:G173,2,FALSE)</f>
        <v>Gabinete de Coordinación de Políticas Sociales</v>
      </c>
      <c r="D23" s="78">
        <v>45148</v>
      </c>
      <c r="E23" s="73">
        <v>45153</v>
      </c>
      <c r="F23" s="188">
        <v>12587.3</v>
      </c>
    </row>
    <row r="24" spans="1:6" ht="35.1" customHeight="1" x14ac:dyDescent="0.25">
      <c r="A24" s="60">
        <v>18</v>
      </c>
      <c r="B24" s="72" t="s">
        <v>36</v>
      </c>
      <c r="C24" s="102" t="str">
        <f>VLOOKUP(B24,'C. Clientes '!B8:F167,2,FALSE)</f>
        <v xml:space="preserve">Residencia Bethania, Hogar de Día </v>
      </c>
      <c r="D24" s="78">
        <v>45132</v>
      </c>
      <c r="E24" s="73">
        <v>45153</v>
      </c>
      <c r="F24" s="188">
        <v>3408.42</v>
      </c>
    </row>
    <row r="25" spans="1:6" ht="35.1" customHeight="1" x14ac:dyDescent="0.25">
      <c r="A25" s="60">
        <v>19</v>
      </c>
      <c r="B25" s="160" t="s">
        <v>312</v>
      </c>
      <c r="C25" s="159" t="str">
        <f>VLOOKUP(B25,'C. Clientes '!B11:G161,2,FALSE)</f>
        <v xml:space="preserve">Hogar de Ancianos Estancia de Día 24 Abril </v>
      </c>
      <c r="D25" s="78">
        <v>45145</v>
      </c>
      <c r="E25" s="73">
        <v>45155</v>
      </c>
      <c r="F25" s="188">
        <v>4282.5</v>
      </c>
    </row>
    <row r="26" spans="1:6" ht="35.1" customHeight="1" x14ac:dyDescent="0.25">
      <c r="A26" s="60">
        <v>20</v>
      </c>
      <c r="B26" s="72" t="s">
        <v>352</v>
      </c>
      <c r="C26" s="102" t="str">
        <f>VLOOKUP(B26,'C. Clientes '!B8:G162,2,FALSE)</f>
        <v>Fundación Tecnológica Para Ciegos Luis Braille, INC</v>
      </c>
      <c r="D26" s="78">
        <v>45147</v>
      </c>
      <c r="E26" s="73">
        <v>45155</v>
      </c>
      <c r="F26" s="188">
        <v>15256.3</v>
      </c>
    </row>
    <row r="27" spans="1:6" ht="35.1" customHeight="1" x14ac:dyDescent="0.25">
      <c r="A27" s="60">
        <v>21</v>
      </c>
      <c r="B27" s="160" t="s">
        <v>140</v>
      </c>
      <c r="C27" s="102" t="str">
        <f>VLOOKUP(B27,'C. Clientes '!B20:G170,2,FALSE)</f>
        <v>Hogar de Ancianos  San Jose, INC.</v>
      </c>
      <c r="D27" s="78">
        <v>45152</v>
      </c>
      <c r="E27" s="73">
        <v>45156</v>
      </c>
      <c r="F27" s="188">
        <v>13927.95</v>
      </c>
    </row>
    <row r="28" spans="1:6" ht="35.1" customHeight="1" x14ac:dyDescent="0.25">
      <c r="A28" s="60">
        <v>22</v>
      </c>
      <c r="B28" s="160" t="s">
        <v>51</v>
      </c>
      <c r="C28" s="102" t="str">
        <f>VLOOKUP(B28,'C. Clientes '!B8:G167,2,FALSE)</f>
        <v>Fundación Exmilitares y Excombatientes, Inc.  - Sto. Dgo</v>
      </c>
      <c r="D28" s="78">
        <v>45143</v>
      </c>
      <c r="E28" s="73">
        <v>45156</v>
      </c>
      <c r="F28" s="188">
        <v>19552.7</v>
      </c>
    </row>
    <row r="29" spans="1:6" ht="35.1" customHeight="1" x14ac:dyDescent="0.25">
      <c r="A29" s="60">
        <v>23</v>
      </c>
      <c r="B29" s="160" t="s">
        <v>16</v>
      </c>
      <c r="C29" s="102" t="str">
        <f>VLOOKUP(B29,'C. Clientes '!B8:G167,2,FALSE)</f>
        <v>Hogar de Anciano San Antonio María Claret  - Puerto Plata</v>
      </c>
      <c r="D29" s="78">
        <v>45152</v>
      </c>
      <c r="E29" s="73">
        <v>45161</v>
      </c>
      <c r="F29" s="188">
        <v>34841.520000000004</v>
      </c>
    </row>
    <row r="30" spans="1:6" ht="35.1" customHeight="1" x14ac:dyDescent="0.25">
      <c r="A30" s="60">
        <v>24</v>
      </c>
      <c r="B30" s="182" t="s">
        <v>376</v>
      </c>
      <c r="C30" s="102" t="str">
        <f>VLOOKUP(B30,'C. Clientes '!B15:G165,2,FALSE)</f>
        <v xml:space="preserve">Asociación de Ayuda a la Familia </v>
      </c>
      <c r="D30" s="78">
        <v>45155</v>
      </c>
      <c r="E30" s="73">
        <v>45162</v>
      </c>
      <c r="F30" s="188">
        <v>10465.9</v>
      </c>
    </row>
    <row r="31" spans="1:6" ht="35.1" customHeight="1" x14ac:dyDescent="0.25">
      <c r="A31" s="60">
        <v>25</v>
      </c>
      <c r="B31" s="160" t="s">
        <v>135</v>
      </c>
      <c r="C31" s="102" t="str">
        <f>VLOOKUP(B31,'C. Clientes '!B24:G174,2,FALSE)</f>
        <v>Hogar de Ancianos Desvalidos La Santísima Trinidad  - Moca</v>
      </c>
      <c r="D31" s="78">
        <v>45156</v>
      </c>
      <c r="E31" s="73">
        <v>45163</v>
      </c>
      <c r="F31" s="188">
        <v>31217.58</v>
      </c>
    </row>
    <row r="32" spans="1:6" ht="35.1" customHeight="1" x14ac:dyDescent="0.25">
      <c r="A32" s="60">
        <v>26</v>
      </c>
      <c r="B32" s="160" t="s">
        <v>160</v>
      </c>
      <c r="C32" s="102" t="str">
        <f>VLOOKUP(B32,'C. Clientes '!B8:G167,2,FALSE)</f>
        <v xml:space="preserve">Hogar Crea Dominicana, Inc.- Escuela Taller  </v>
      </c>
      <c r="D32" s="78">
        <v>45153</v>
      </c>
      <c r="E32" s="73">
        <v>45166</v>
      </c>
      <c r="F32" s="188">
        <v>9171.1</v>
      </c>
    </row>
    <row r="33" spans="1:6" ht="35.1" customHeight="1" x14ac:dyDescent="0.25">
      <c r="A33" s="60">
        <v>27</v>
      </c>
      <c r="B33" s="160" t="s">
        <v>58</v>
      </c>
      <c r="C33" s="102" t="str">
        <f>VLOOKUP(B33,'C. Clientes '!B11:G165,2,FALSE)</f>
        <v>Dispensario Medico Aeropuerto Int. José Fco. Peña Gómez-Las América - Sto. Dgo</v>
      </c>
      <c r="D33" s="78">
        <v>45154</v>
      </c>
      <c r="E33" s="73">
        <v>45166</v>
      </c>
      <c r="F33" s="188">
        <v>15402</v>
      </c>
    </row>
    <row r="34" spans="1:6" ht="35.1" customHeight="1" x14ac:dyDescent="0.25">
      <c r="A34" s="60">
        <v>28</v>
      </c>
      <c r="B34" s="180" t="s">
        <v>283</v>
      </c>
      <c r="C34" s="102" t="str">
        <f>VLOOKUP(B34,'C. Clientes '!B8:G160,2,FALSE)</f>
        <v>Instituto Postal Dominicano (INPOSDOM) -Sto. Dgo.</v>
      </c>
      <c r="D34" s="78">
        <v>45160</v>
      </c>
      <c r="E34" s="73">
        <v>45166</v>
      </c>
      <c r="F34" s="188">
        <v>6949</v>
      </c>
    </row>
    <row r="35" spans="1:6" ht="35.1" customHeight="1" x14ac:dyDescent="0.25">
      <c r="A35" s="60">
        <v>29</v>
      </c>
      <c r="B35" s="178" t="s">
        <v>60</v>
      </c>
      <c r="C35" s="102" t="str">
        <f>VLOOKUP(B35,'C. Clientes '!B27:G177,2,FALSE)</f>
        <v>Instituto de Desarrollo y Crédito (IDECOOP)</v>
      </c>
      <c r="D35" s="79">
        <v>45161</v>
      </c>
      <c r="E35" s="73">
        <v>45166</v>
      </c>
      <c r="F35" s="189">
        <v>5992.4</v>
      </c>
    </row>
    <row r="36" spans="1:6" ht="35.1" customHeight="1" x14ac:dyDescent="0.25">
      <c r="A36" s="60">
        <v>30</v>
      </c>
      <c r="B36" s="178" t="s">
        <v>299</v>
      </c>
      <c r="C36" s="102" t="str">
        <f>VLOOKUP(B36,'C. Clientes '!B20:G174,2,FALSE)</f>
        <v>Instituto Nacional de Formación Técnico Profesional INFOTEP</v>
      </c>
      <c r="D36" s="79">
        <v>45155</v>
      </c>
      <c r="E36" s="73">
        <v>45166</v>
      </c>
      <c r="F36" s="189">
        <v>8157.35</v>
      </c>
    </row>
    <row r="37" spans="1:6" ht="35.1" customHeight="1" x14ac:dyDescent="0.25">
      <c r="A37" s="60">
        <v>31</v>
      </c>
      <c r="B37" s="180" t="s">
        <v>22</v>
      </c>
      <c r="C37" s="102" t="str">
        <f>VLOOKUP(B37,'C. Clientes '!B15:G169,2,FALSE)</f>
        <v xml:space="preserve">Hogar de Ancianos América Esperanza -- </v>
      </c>
      <c r="D37" s="78">
        <v>45157</v>
      </c>
      <c r="E37" s="73">
        <v>45167</v>
      </c>
      <c r="F37" s="188">
        <v>15537.18</v>
      </c>
    </row>
    <row r="38" spans="1:6" ht="35.1" customHeight="1" x14ac:dyDescent="0.25">
      <c r="A38" s="60">
        <v>32</v>
      </c>
      <c r="B38" s="178" t="s">
        <v>27</v>
      </c>
      <c r="C38" s="102" t="str">
        <f>VLOOKUP(B38,'C. Clientes '!B8:G158,2,FALSE)</f>
        <v>Dirección Nacional de Control de Droga DNCD - Sto. Dgo.</v>
      </c>
      <c r="D38" s="79">
        <v>45163</v>
      </c>
      <c r="E38" s="73">
        <v>45167</v>
      </c>
      <c r="F38" s="189">
        <v>24369.3</v>
      </c>
    </row>
    <row r="39" spans="1:6" ht="35.1" customHeight="1" x14ac:dyDescent="0.25">
      <c r="A39" s="60">
        <v>33</v>
      </c>
      <c r="B39" s="178" t="s">
        <v>301</v>
      </c>
      <c r="C39" s="102" t="str">
        <f>VLOOKUP(B39,'C. Clientes '!B8:G162,2,FALSE)</f>
        <v xml:space="preserve"> Hogar Día de Sabana Perdida                     </v>
      </c>
      <c r="D39" s="73">
        <v>45163</v>
      </c>
      <c r="E39" s="73">
        <v>45167</v>
      </c>
      <c r="F39" s="190">
        <v>8589.4</v>
      </c>
    </row>
    <row r="40" spans="1:6" ht="35.1" customHeight="1" x14ac:dyDescent="0.25">
      <c r="A40" s="60">
        <v>34</v>
      </c>
      <c r="B40" s="68" t="s">
        <v>317</v>
      </c>
      <c r="C40" s="102" t="str">
        <f>VLOOKUP(B40,'C. Clientes '!B25:G175,2,FALSE)</f>
        <v>Fundación Unidad de Atención Primaria FUNDACOSI</v>
      </c>
      <c r="D40" s="185">
        <v>45163</v>
      </c>
      <c r="E40" s="73">
        <v>45167</v>
      </c>
      <c r="F40" s="191">
        <v>48871.199999999997</v>
      </c>
    </row>
    <row r="41" spans="1:6" ht="35.1" customHeight="1" x14ac:dyDescent="0.25">
      <c r="A41" s="60">
        <v>35</v>
      </c>
      <c r="B41" s="183" t="s">
        <v>9</v>
      </c>
      <c r="C41" s="102" t="str">
        <f>VLOOKUP(B41,'C. Clientes '!B14:G168,2,FALSE)</f>
        <v>Hermandad de Pensionados de las Fuerzas Armadas y Policía Nacional -  Sto. Dgo.</v>
      </c>
      <c r="D41" s="186">
        <v>45162</v>
      </c>
      <c r="E41" s="186">
        <v>45169</v>
      </c>
      <c r="F41" s="192">
        <v>37132</v>
      </c>
    </row>
    <row r="42" spans="1:6" x14ac:dyDescent="0.25">
      <c r="F42" s="176">
        <f>SUM(F7:F41)</f>
        <v>543273.72000000009</v>
      </c>
    </row>
  </sheetData>
  <mergeCells count="2">
    <mergeCell ref="B4:F4"/>
    <mergeCell ref="A5:F5"/>
  </mergeCells>
  <conditionalFormatting sqref="B7:B41">
    <cfRule type="duplicateValues" dxfId="10" priority="2" stopIfTrue="1"/>
  </conditionalFormatting>
  <conditionalFormatting sqref="B39:B41">
    <cfRule type="duplicateValues" dxfId="9" priority="1" stopIfTrue="1"/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4" workbookViewId="0">
      <selection activeCell="C57" sqref="C57"/>
    </sheetView>
  </sheetViews>
  <sheetFormatPr baseColWidth="10" defaultRowHeight="15" x14ac:dyDescent="0.25"/>
  <cols>
    <col min="1" max="1" width="3" customWidth="1"/>
    <col min="2" max="2" width="12.7109375" customWidth="1"/>
    <col min="3" max="3" width="30.140625" customWidth="1"/>
    <col min="4" max="4" width="13.140625" customWidth="1"/>
    <col min="5" max="5" width="15.140625" customWidth="1"/>
    <col min="6" max="6" width="16.140625" customWidth="1"/>
  </cols>
  <sheetData>
    <row r="1" spans="1:6" x14ac:dyDescent="0.25">
      <c r="A1" s="2"/>
      <c r="B1" s="2"/>
      <c r="C1" s="2"/>
      <c r="D1" s="2"/>
      <c r="E1" s="2"/>
      <c r="F1" s="5"/>
    </row>
    <row r="2" spans="1:6" x14ac:dyDescent="0.25">
      <c r="A2" s="2"/>
      <c r="B2" s="2"/>
      <c r="C2" s="2"/>
      <c r="D2" s="2"/>
      <c r="E2" s="2"/>
      <c r="F2" s="5"/>
    </row>
    <row r="3" spans="1:6" x14ac:dyDescent="0.25">
      <c r="A3" s="2"/>
      <c r="B3" s="2"/>
      <c r="C3" s="2"/>
      <c r="D3" s="2"/>
      <c r="E3" s="2"/>
      <c r="F3" s="5"/>
    </row>
    <row r="4" spans="1:6" ht="23.25" x14ac:dyDescent="0.25">
      <c r="A4" s="2"/>
      <c r="B4" s="259" t="s">
        <v>75</v>
      </c>
      <c r="C4" s="259"/>
      <c r="D4" s="259"/>
      <c r="E4" s="259"/>
      <c r="F4" s="259"/>
    </row>
    <row r="5" spans="1:6" ht="15.75" x14ac:dyDescent="0.25">
      <c r="A5" s="260">
        <v>45193</v>
      </c>
      <c r="B5" s="260"/>
      <c r="C5" s="260"/>
      <c r="D5" s="260"/>
      <c r="E5" s="260"/>
      <c r="F5" s="260"/>
    </row>
    <row r="6" spans="1:6" ht="47.25" x14ac:dyDescent="0.25">
      <c r="A6" s="3"/>
      <c r="B6" s="1" t="s">
        <v>362</v>
      </c>
      <c r="C6" s="1" t="s">
        <v>76</v>
      </c>
      <c r="D6" s="1" t="s">
        <v>363</v>
      </c>
      <c r="E6" s="1" t="s">
        <v>0</v>
      </c>
      <c r="F6" s="9" t="s">
        <v>1</v>
      </c>
    </row>
    <row r="7" spans="1:6" ht="35.1" customHeight="1" x14ac:dyDescent="0.25">
      <c r="A7" s="87">
        <v>1</v>
      </c>
      <c r="B7" s="193" t="s">
        <v>137</v>
      </c>
      <c r="C7" s="205" t="str">
        <f>VLOOKUP(B7,'C. Clientes '!B8:G167,2,FALSE)</f>
        <v>Hogar de Ancianos Divina Providencia - Higuey</v>
      </c>
      <c r="D7" s="194">
        <v>45166</v>
      </c>
      <c r="E7" s="195">
        <v>45170</v>
      </c>
      <c r="F7" s="196">
        <v>32564.6</v>
      </c>
    </row>
    <row r="8" spans="1:6" ht="35.1" customHeight="1" x14ac:dyDescent="0.25">
      <c r="A8" s="87">
        <v>2</v>
      </c>
      <c r="B8" s="193" t="s">
        <v>359</v>
      </c>
      <c r="C8" s="205" t="str">
        <f>VLOOKUP(B8,'C. Clientes '!B7:G161,2,FALSE)</f>
        <v xml:space="preserve">Centro de Orientación e  Investigación Integral </v>
      </c>
      <c r="D8" s="194">
        <v>45163</v>
      </c>
      <c r="E8" s="195">
        <v>45173</v>
      </c>
      <c r="F8" s="196">
        <v>14180.82</v>
      </c>
    </row>
    <row r="9" spans="1:6" ht="35.1" customHeight="1" x14ac:dyDescent="0.25">
      <c r="A9" s="87">
        <v>3</v>
      </c>
      <c r="B9" s="193" t="s">
        <v>343</v>
      </c>
      <c r="C9" s="205" t="str">
        <f>VLOOKUP(B9,'C. Clientes '!B18:G168,2,FALSE)</f>
        <v>Instituto de Promoción Social INSPROSOC</v>
      </c>
      <c r="D9" s="194">
        <v>45166</v>
      </c>
      <c r="E9" s="195">
        <v>45174</v>
      </c>
      <c r="F9" s="196">
        <v>14011.8</v>
      </c>
    </row>
    <row r="10" spans="1:6" ht="35.1" customHeight="1" x14ac:dyDescent="0.25">
      <c r="A10" s="87">
        <v>4</v>
      </c>
      <c r="B10" s="197" t="s">
        <v>23</v>
      </c>
      <c r="C10" s="206" t="str">
        <f>VLOOKUP(B10,'C. Clientes '!B22:G172,2,FALSE)</f>
        <v xml:space="preserve">Consejo Nacional para la Niñez y la Adolescencia CONANI </v>
      </c>
      <c r="D10" s="194">
        <v>45170</v>
      </c>
      <c r="E10" s="195">
        <v>45175</v>
      </c>
      <c r="F10" s="196">
        <v>29267.25</v>
      </c>
    </row>
    <row r="11" spans="1:6" ht="35.1" customHeight="1" x14ac:dyDescent="0.25">
      <c r="A11" s="87">
        <v>5</v>
      </c>
      <c r="B11" s="193" t="s">
        <v>266</v>
      </c>
      <c r="C11" s="205" t="str">
        <f>VLOOKUP(B11,'C. Clientes '!B8:G162,2,FALSE)</f>
        <v xml:space="preserve">Instituto Nacional de Transito y Trasporte Terrestre INTRANT </v>
      </c>
      <c r="D11" s="194">
        <v>45159</v>
      </c>
      <c r="E11" s="195">
        <v>45175</v>
      </c>
      <c r="F11" s="196">
        <v>9997.7000000000007</v>
      </c>
    </row>
    <row r="12" spans="1:6" ht="35.1" customHeight="1" x14ac:dyDescent="0.25">
      <c r="A12" s="87">
        <v>6</v>
      </c>
      <c r="B12" s="197" t="s">
        <v>29</v>
      </c>
      <c r="C12" s="205" t="str">
        <f>VLOOKUP(B12,'C. Clientes '!B8:G160,2,FALSE)</f>
        <v>Oficina Nacional de la Propiedad Industrial - Sto. Dgo</v>
      </c>
      <c r="D12" s="194">
        <v>45170</v>
      </c>
      <c r="E12" s="195">
        <v>45176</v>
      </c>
      <c r="F12" s="196">
        <v>19229.599999999999</v>
      </c>
    </row>
    <row r="13" spans="1:6" ht="35.1" customHeight="1" x14ac:dyDescent="0.25">
      <c r="A13" s="87">
        <v>7</v>
      </c>
      <c r="B13" s="197" t="s">
        <v>8</v>
      </c>
      <c r="C13" s="205" t="str">
        <f>VLOOKUP(B13,'C. Clientes '!B13:G167,2,FALSE)</f>
        <v>Hogar Ancianos San Francisco de Asís- KM 11/1/2- Sánchez- Sto. Dgo</v>
      </c>
      <c r="D13" s="194">
        <v>45173</v>
      </c>
      <c r="E13" s="195">
        <v>45177</v>
      </c>
      <c r="F13" s="196">
        <v>47268.95</v>
      </c>
    </row>
    <row r="14" spans="1:6" ht="35.1" customHeight="1" x14ac:dyDescent="0.25">
      <c r="A14" s="87">
        <v>8</v>
      </c>
      <c r="B14" s="193" t="s">
        <v>81</v>
      </c>
      <c r="C14" s="205" t="str">
        <f>VLOOKUP(B14,'C. Clientes '!B26:G176,2,FALSE)</f>
        <v xml:space="preserve">Fundación Red de la Misericordia </v>
      </c>
      <c r="D14" s="194">
        <v>45173</v>
      </c>
      <c r="E14" s="195">
        <v>45177</v>
      </c>
      <c r="F14" s="196">
        <v>17437.989999999998</v>
      </c>
    </row>
    <row r="15" spans="1:6" ht="35.1" customHeight="1" x14ac:dyDescent="0.25">
      <c r="A15" s="87">
        <v>9</v>
      </c>
      <c r="B15" s="193" t="s">
        <v>258</v>
      </c>
      <c r="C15" s="205" t="str">
        <f>VLOOKUP(B15,'C. Clientes '!B8:G167,2,FALSE)</f>
        <v xml:space="preserve">Hogar de Ancianos Padre Abreu -          La Romana </v>
      </c>
      <c r="D15" s="194">
        <v>45176</v>
      </c>
      <c r="E15" s="195">
        <v>45180</v>
      </c>
      <c r="F15" s="196">
        <v>23073.98</v>
      </c>
    </row>
    <row r="16" spans="1:6" ht="35.1" customHeight="1" x14ac:dyDescent="0.25">
      <c r="A16" s="87">
        <v>10</v>
      </c>
      <c r="B16" s="197" t="s">
        <v>105</v>
      </c>
      <c r="C16" s="206" t="str">
        <f>VLOOKUP(B16,'C. Clientes '!B9:G159,2,FALSE)</f>
        <v>Academia Aérea General de Brigada Piloto Frank A. Feliz - San Isidro - Sto. Dgo</v>
      </c>
      <c r="D16" s="194">
        <v>45174</v>
      </c>
      <c r="E16" s="198">
        <v>45181</v>
      </c>
      <c r="F16" s="199">
        <v>8442.52</v>
      </c>
    </row>
    <row r="17" spans="1:6" ht="35.1" customHeight="1" x14ac:dyDescent="0.25">
      <c r="A17" s="87">
        <v>11</v>
      </c>
      <c r="B17" s="197" t="s">
        <v>53</v>
      </c>
      <c r="C17" s="205" t="str">
        <f>VLOOKUP(B17,'C. Clientes '!B8:G160,2,FALSE)</f>
        <v>Parroquia Nuestra Señora de Guadalupe -Las Caobas- Sto. Dgo</v>
      </c>
      <c r="D17" s="194">
        <v>45175</v>
      </c>
      <c r="E17" s="195">
        <v>45181</v>
      </c>
      <c r="F17" s="196">
        <v>11936.3</v>
      </c>
    </row>
    <row r="18" spans="1:6" ht="35.1" customHeight="1" x14ac:dyDescent="0.25">
      <c r="A18" s="87">
        <v>12</v>
      </c>
      <c r="B18" s="197" t="s">
        <v>72</v>
      </c>
      <c r="C18" s="205" t="str">
        <f>VLOOKUP(B18,'C. Clientes '!B8:G162,2,FALSE)</f>
        <v>Circulo de Mujeres con Discapacidad, Inc. (CIMUDIS) - Sto. Dgo</v>
      </c>
      <c r="D18" s="200">
        <v>45177</v>
      </c>
      <c r="E18" s="198">
        <v>45181</v>
      </c>
      <c r="F18" s="199">
        <v>10046.200000000001</v>
      </c>
    </row>
    <row r="19" spans="1:6" ht="35.1" customHeight="1" x14ac:dyDescent="0.25">
      <c r="A19" s="87">
        <v>13</v>
      </c>
      <c r="B19" s="193" t="s">
        <v>62</v>
      </c>
      <c r="C19" s="205" t="str">
        <f>VLOOKUP(B19,'C. Clientes '!B8:G162,2,FALSE)</f>
        <v>Escuela Nacional de Sordomudos</v>
      </c>
      <c r="D19" s="200">
        <v>45176</v>
      </c>
      <c r="E19" s="198">
        <v>45181</v>
      </c>
      <c r="F19" s="199">
        <v>9289.4</v>
      </c>
    </row>
    <row r="20" spans="1:6" ht="35.1" customHeight="1" x14ac:dyDescent="0.25">
      <c r="A20" s="87">
        <v>14</v>
      </c>
      <c r="B20" s="193" t="s">
        <v>247</v>
      </c>
      <c r="C20" s="205" t="str">
        <f>VLOOKUP(B20,'C. Clientes '!B17:G171,2,FALSE)</f>
        <v xml:space="preserve">Hermandad de Pensionados FF. AA. y P.N - Santiago </v>
      </c>
      <c r="D20" s="200">
        <v>45177</v>
      </c>
      <c r="E20" s="198">
        <v>45182</v>
      </c>
      <c r="F20" s="199">
        <v>9256.4</v>
      </c>
    </row>
    <row r="21" spans="1:6" ht="35.1" customHeight="1" x14ac:dyDescent="0.25">
      <c r="A21" s="87">
        <v>15</v>
      </c>
      <c r="B21" s="193" t="s">
        <v>90</v>
      </c>
      <c r="C21" s="205" t="str">
        <f>VLOOKUP(B21,'C. Clientes '!B10:G164,2,FALSE)</f>
        <v>Fundación Dominica de Desarrollo Humano Sostenibles (PRO-HUMANO)</v>
      </c>
      <c r="D21" s="200">
        <v>45177</v>
      </c>
      <c r="E21" s="198">
        <v>45182</v>
      </c>
      <c r="F21" s="199">
        <v>14278.4</v>
      </c>
    </row>
    <row r="22" spans="1:6" ht="35.1" customHeight="1" x14ac:dyDescent="0.25">
      <c r="A22" s="87">
        <v>16</v>
      </c>
      <c r="B22" s="197" t="s">
        <v>44</v>
      </c>
      <c r="C22" s="205" t="str">
        <f>VLOOKUP(B22,'C. Clientes '!B8:G167,2,FALSE)</f>
        <v>Dirección General de Contabilidad Gubernamental - Sto. Dgo</v>
      </c>
      <c r="D22" s="200">
        <v>45177</v>
      </c>
      <c r="E22" s="198">
        <v>45183</v>
      </c>
      <c r="F22" s="199">
        <v>6092</v>
      </c>
    </row>
    <row r="23" spans="1:6" ht="35.1" customHeight="1" x14ac:dyDescent="0.25">
      <c r="A23" s="87">
        <v>17</v>
      </c>
      <c r="B23" s="197" t="s">
        <v>213</v>
      </c>
      <c r="C23" s="205" t="str">
        <f>VLOOKUP(B23,'C. Clientes '!B19:G173,2,FALSE)</f>
        <v>Circulo Deportivo de las Fuerzas Armadas y Policía Nacional - Sto. Dgo.</v>
      </c>
      <c r="D23" s="200">
        <v>45176</v>
      </c>
      <c r="E23" s="198">
        <v>45183</v>
      </c>
      <c r="F23" s="199">
        <v>9618.5</v>
      </c>
    </row>
    <row r="24" spans="1:6" ht="35.1" customHeight="1" x14ac:dyDescent="0.25">
      <c r="A24" s="87">
        <v>18</v>
      </c>
      <c r="B24" s="197" t="s">
        <v>79</v>
      </c>
      <c r="C24" s="205" t="str">
        <f>VLOOKUP(B24,'C. Clientes '!B8:F167,2,FALSE)</f>
        <v>Leprocomio Nuestra Señora de las Mercedes  - San Cristóbal</v>
      </c>
      <c r="D24" s="200">
        <v>45180</v>
      </c>
      <c r="E24" s="198">
        <v>45183</v>
      </c>
      <c r="F24" s="199">
        <v>22971.599999999999</v>
      </c>
    </row>
    <row r="25" spans="1:6" ht="35.1" customHeight="1" x14ac:dyDescent="0.25">
      <c r="A25" s="87">
        <v>19</v>
      </c>
      <c r="B25" s="193" t="s">
        <v>290</v>
      </c>
      <c r="C25" s="207" t="str">
        <f>VLOOKUP(B25,'C. Clientes '!B11:G161,2,FALSE)</f>
        <v>Dirección Nacional de Atención Integral de la Persona Adolescente en Conflictos Con La Ley (DINAIACLP)</v>
      </c>
      <c r="D25" s="200">
        <v>45177</v>
      </c>
      <c r="E25" s="198">
        <v>45183</v>
      </c>
      <c r="F25" s="199">
        <v>48234.94</v>
      </c>
    </row>
    <row r="26" spans="1:6" ht="35.1" customHeight="1" x14ac:dyDescent="0.25">
      <c r="A26" s="87">
        <v>20</v>
      </c>
      <c r="B26" s="193" t="s">
        <v>314</v>
      </c>
      <c r="C26" s="205" t="str">
        <f>VLOOKUP(B26,'C. Clientes '!B8:G162,2,FALSE)</f>
        <v xml:space="preserve">Fundacion Bendición de Dios </v>
      </c>
      <c r="D26" s="194">
        <v>45176</v>
      </c>
      <c r="E26" s="195">
        <v>45183</v>
      </c>
      <c r="F26" s="196">
        <v>12895.6</v>
      </c>
    </row>
    <row r="27" spans="1:6" ht="35.1" customHeight="1" x14ac:dyDescent="0.25">
      <c r="A27" s="87">
        <v>21</v>
      </c>
      <c r="B27" s="197" t="s">
        <v>180</v>
      </c>
      <c r="C27" s="205" t="str">
        <f>VLOOKUP(B27,'C. Clientes '!B20:G170,2,FALSE)</f>
        <v xml:space="preserve">Fundación Centro Nuestra Esperanza, Inc. - Haina -San Cristóbal </v>
      </c>
      <c r="D27" s="194">
        <v>45177</v>
      </c>
      <c r="E27" s="195">
        <v>45184</v>
      </c>
      <c r="F27" s="196">
        <v>12882.4</v>
      </c>
    </row>
    <row r="28" spans="1:6" ht="35.1" customHeight="1" x14ac:dyDescent="0.25">
      <c r="A28" s="87">
        <v>22</v>
      </c>
      <c r="B28" s="197" t="s">
        <v>241</v>
      </c>
      <c r="C28" s="205" t="str">
        <f>VLOOKUP(B28,'C. Clientes '!B8:G167,2,FALSE)</f>
        <v>Dispensario Madre Carmen - San Pedro de Macorís</v>
      </c>
      <c r="D28" s="194">
        <v>45177</v>
      </c>
      <c r="E28" s="195">
        <v>45184</v>
      </c>
      <c r="F28" s="196">
        <v>7766.2</v>
      </c>
    </row>
    <row r="29" spans="1:6" ht="35.1" customHeight="1" x14ac:dyDescent="0.25">
      <c r="A29" s="87">
        <v>23</v>
      </c>
      <c r="B29" s="197" t="s">
        <v>33</v>
      </c>
      <c r="C29" s="205" t="str">
        <f>VLOOKUP(B29,'C. Clientes '!B4:G163,2,FALSE)</f>
        <v>Marina de Guerra - Sto. Dgo</v>
      </c>
      <c r="D29" s="194">
        <v>45177</v>
      </c>
      <c r="E29" s="195">
        <v>45184</v>
      </c>
      <c r="F29" s="196">
        <v>9954.4</v>
      </c>
    </row>
    <row r="30" spans="1:6" ht="35.1" customHeight="1" x14ac:dyDescent="0.25">
      <c r="A30" s="87">
        <v>24</v>
      </c>
      <c r="B30" s="197" t="s">
        <v>173</v>
      </c>
      <c r="C30" s="205" t="str">
        <f>VLOOKUP(B30,'C. Clientes '!B11:G161,2,FALSE)</f>
        <v>Dispensario Medico Amico- Villa Mella- Sto. Dgo</v>
      </c>
      <c r="D30" s="194">
        <v>45182</v>
      </c>
      <c r="E30" s="195">
        <v>45187</v>
      </c>
      <c r="F30" s="196">
        <v>15787.6</v>
      </c>
    </row>
    <row r="31" spans="1:6" ht="35.1" customHeight="1" x14ac:dyDescent="0.25">
      <c r="A31" s="87">
        <v>25</v>
      </c>
      <c r="B31" s="197" t="s">
        <v>51</v>
      </c>
      <c r="C31" s="205" t="str">
        <f>VLOOKUP(B31,'C. Clientes '!B20:G170,2,FALSE)</f>
        <v>Fundación Exmilitares y Excombatientes, Inc.  - Sto. Dgo</v>
      </c>
      <c r="D31" s="194">
        <v>45182</v>
      </c>
      <c r="E31" s="195">
        <v>45187</v>
      </c>
      <c r="F31" s="196">
        <v>19520.3</v>
      </c>
    </row>
    <row r="32" spans="1:6" ht="35.1" customHeight="1" x14ac:dyDescent="0.25">
      <c r="A32" s="87">
        <v>26</v>
      </c>
      <c r="B32" s="197" t="s">
        <v>41</v>
      </c>
      <c r="C32" s="205" t="str">
        <f>VLOOKUP(B32,'C. Clientes '!B4:G163,2,FALSE)</f>
        <v>Universidad Autónoma de santo Domingo (UASD)- Bienestar Estudiantil - Sto. Dgo</v>
      </c>
      <c r="D32" s="194">
        <v>45182</v>
      </c>
      <c r="E32" s="195">
        <v>45188</v>
      </c>
      <c r="F32" s="196">
        <v>18718.650000000001</v>
      </c>
    </row>
    <row r="33" spans="1:6" ht="35.1" customHeight="1" x14ac:dyDescent="0.25">
      <c r="A33" s="87">
        <v>27</v>
      </c>
      <c r="B33" s="197" t="s">
        <v>9</v>
      </c>
      <c r="C33" s="205" t="str">
        <f>VLOOKUP(B33,'C. Clientes '!B8:G167,2,FALSE)</f>
        <v>Hermandad de Pensionados de las Fuerzas Armadas y Policía Nacional -  Sto. Dgo.</v>
      </c>
      <c r="D33" s="194">
        <v>45189</v>
      </c>
      <c r="E33" s="195">
        <v>45189</v>
      </c>
      <c r="F33" s="196">
        <v>36021.199999999997</v>
      </c>
    </row>
    <row r="34" spans="1:6" ht="35.1" customHeight="1" x14ac:dyDescent="0.25">
      <c r="A34" s="87">
        <v>28</v>
      </c>
      <c r="B34" s="197" t="s">
        <v>165</v>
      </c>
      <c r="C34" s="205" t="str">
        <f>VLOOKUP(B34,'C. Clientes '!B15:G165,2,FALSE)</f>
        <v xml:space="preserve">Hogar Infantil Corazón de Jesús - </v>
      </c>
      <c r="D34" s="194">
        <v>45184</v>
      </c>
      <c r="E34" s="195">
        <v>45189</v>
      </c>
      <c r="F34" s="196">
        <v>8904.6</v>
      </c>
    </row>
    <row r="35" spans="1:6" ht="35.1" customHeight="1" x14ac:dyDescent="0.25">
      <c r="A35" s="87">
        <v>29</v>
      </c>
      <c r="B35" s="197" t="s">
        <v>11</v>
      </c>
      <c r="C35" s="205" t="str">
        <f>VLOOKUP(B35,'C. Clientes '!B12:G162,2,FALSE)</f>
        <v>Cuerpo de Seguridad Presidencial -  Sto. Dgo.</v>
      </c>
      <c r="D35" s="194">
        <v>45183</v>
      </c>
      <c r="E35" s="195">
        <v>45189</v>
      </c>
      <c r="F35" s="196">
        <v>19304.2</v>
      </c>
    </row>
    <row r="36" spans="1:6" ht="35.1" customHeight="1" x14ac:dyDescent="0.25">
      <c r="A36" s="87">
        <v>30</v>
      </c>
      <c r="B36" s="193" t="s">
        <v>263</v>
      </c>
      <c r="C36" s="205" t="str">
        <f>VLOOKUP(B36,'C. Clientes '!B8:G167,2,FALSE)</f>
        <v xml:space="preserve">Instituto Superior Especializado de Estudios Penitenciarios </v>
      </c>
      <c r="D36" s="194">
        <v>45181</v>
      </c>
      <c r="E36" s="195">
        <v>45189</v>
      </c>
      <c r="F36" s="196">
        <v>10018.950000000001</v>
      </c>
    </row>
    <row r="37" spans="1:6" ht="35.1" customHeight="1" x14ac:dyDescent="0.25">
      <c r="A37" s="87">
        <v>31</v>
      </c>
      <c r="B37" s="197" t="s">
        <v>55</v>
      </c>
      <c r="C37" s="205" t="str">
        <f>VLOOKUP(B37,'C. Clientes '!B12:G171,2,FALSE)</f>
        <v>Parroquia San Gabriel Arcángel - Villa María - Sto. Dgo</v>
      </c>
      <c r="D37" s="194">
        <v>45182</v>
      </c>
      <c r="E37" s="195">
        <v>45190</v>
      </c>
      <c r="F37" s="196">
        <v>17801</v>
      </c>
    </row>
    <row r="38" spans="1:6" ht="35.1" customHeight="1" x14ac:dyDescent="0.25">
      <c r="A38" s="87">
        <v>32</v>
      </c>
      <c r="B38" s="201" t="s">
        <v>31</v>
      </c>
      <c r="C38" s="205" t="str">
        <f>VLOOKUP(B38,'C. Clientes '!B19:G169,2,FALSE)</f>
        <v>Cuerpo Especializado en Seguridad Aeroportuaria y la Aviación Civil CESAC - Sto. Dgo.</v>
      </c>
      <c r="D38" s="194">
        <v>45184</v>
      </c>
      <c r="E38" s="195">
        <v>45190</v>
      </c>
      <c r="F38" s="196">
        <v>17293.080000000002</v>
      </c>
    </row>
    <row r="39" spans="1:6" ht="35.1" customHeight="1" x14ac:dyDescent="0.25">
      <c r="A39" s="87">
        <v>33</v>
      </c>
      <c r="B39" s="202" t="s">
        <v>303</v>
      </c>
      <c r="C39" s="205" t="str">
        <f>VLOOKUP(B39,'C. Clientes '!B15:G165,2,FALSE)</f>
        <v xml:space="preserve">1er Regimiento Dominicano de Guardia Presidencial </v>
      </c>
      <c r="D39" s="194">
        <v>45184</v>
      </c>
      <c r="E39" s="195">
        <v>45190</v>
      </c>
      <c r="F39" s="196">
        <v>9804.3700000000008</v>
      </c>
    </row>
    <row r="40" spans="1:6" ht="35.1" customHeight="1" x14ac:dyDescent="0.25">
      <c r="A40" s="87">
        <v>34</v>
      </c>
      <c r="B40" s="203" t="s">
        <v>158</v>
      </c>
      <c r="C40" s="205" t="str">
        <f>VLOOKUP(B40,'C. Clientes '!B17:G167,2,FALSE)</f>
        <v>Residencia Geriátrica Dr. Carl Th. George - SPM</v>
      </c>
      <c r="D40" s="200">
        <v>45183</v>
      </c>
      <c r="E40" s="198">
        <v>45191</v>
      </c>
      <c r="F40" s="199">
        <v>16816.28</v>
      </c>
    </row>
    <row r="41" spans="1:6" ht="35.1" customHeight="1" x14ac:dyDescent="0.25">
      <c r="A41" s="87">
        <v>35</v>
      </c>
      <c r="B41" s="202" t="s">
        <v>374</v>
      </c>
      <c r="C41" s="205" t="str">
        <f>VLOOKUP(B41,'C. Clientes '!B8:G167,2,FALSE)</f>
        <v xml:space="preserve">Junta de Retiro y Fondo de Pensiones de las Fuerzas Armada </v>
      </c>
      <c r="D41" s="194">
        <v>45189</v>
      </c>
      <c r="E41" s="195">
        <v>45194</v>
      </c>
      <c r="F41" s="196">
        <v>24020</v>
      </c>
    </row>
    <row r="42" spans="1:6" ht="35.1" customHeight="1" x14ac:dyDescent="0.25">
      <c r="A42" s="87">
        <v>36</v>
      </c>
      <c r="B42" s="202" t="s">
        <v>273</v>
      </c>
      <c r="C42" s="205" t="str">
        <f>VLOOKUP(B42,'C. Clientes '!B4:G158,2,FALSE)</f>
        <v>Instituto Dominicano de Estudios Virológicos -IDEV</v>
      </c>
      <c r="D42" s="194">
        <v>45184</v>
      </c>
      <c r="E42" s="195">
        <v>45194</v>
      </c>
      <c r="F42" s="196">
        <v>37781.5</v>
      </c>
    </row>
    <row r="43" spans="1:6" ht="35.1" customHeight="1" x14ac:dyDescent="0.25">
      <c r="A43" s="87">
        <v>37</v>
      </c>
      <c r="B43" s="90" t="s">
        <v>10</v>
      </c>
      <c r="C43" s="205" t="str">
        <f>VLOOKUP(B43,'C. Clientes '!B1:G153,2,FALSE)</f>
        <v>Hogar de Ancianos Nuestra Señora del Carmen - Boca Chica -</v>
      </c>
      <c r="D43" s="194">
        <v>45189</v>
      </c>
      <c r="E43" s="195">
        <v>45195</v>
      </c>
      <c r="F43" s="196">
        <v>30043.599999999999</v>
      </c>
    </row>
    <row r="44" spans="1:6" ht="35.1" customHeight="1" x14ac:dyDescent="0.25">
      <c r="A44" s="87">
        <v>38</v>
      </c>
      <c r="B44" s="90" t="s">
        <v>156</v>
      </c>
      <c r="C44" s="205" t="str">
        <f>VLOOKUP(B44,'C. Clientes '!B20:G170,2,FALSE)</f>
        <v xml:space="preserve">Centro de Salud Madre Laura Estorga - </v>
      </c>
      <c r="D44" s="194">
        <v>45188</v>
      </c>
      <c r="E44" s="195">
        <v>45195</v>
      </c>
      <c r="F44" s="196">
        <v>24124.75</v>
      </c>
    </row>
    <row r="45" spans="1:6" ht="35.1" customHeight="1" x14ac:dyDescent="0.25">
      <c r="A45" s="87">
        <v>39</v>
      </c>
      <c r="B45" s="204" t="s">
        <v>54</v>
      </c>
      <c r="C45" s="205" t="str">
        <f>VLOOKUP(B45,'C. Clientes '!B22:G172,2,FALSE)</f>
        <v>Parroquia Espíritu Santo de Herrera - Herrera -  Sto. Dgo.</v>
      </c>
      <c r="D45" s="200">
        <v>45190</v>
      </c>
      <c r="E45" s="198">
        <v>45195</v>
      </c>
      <c r="F45" s="199">
        <v>9429.5</v>
      </c>
    </row>
    <row r="46" spans="1:6" ht="35.1" customHeight="1" x14ac:dyDescent="0.25">
      <c r="A46" s="87">
        <v>40</v>
      </c>
      <c r="B46" s="90" t="s">
        <v>235</v>
      </c>
      <c r="C46" s="205" t="str">
        <f>VLOOKUP(B46,'C. Clientes '!B6:G165,2,FALSE)</f>
        <v>Centro de Salud Corazón de Jesús - Monte Plata</v>
      </c>
      <c r="D46" s="194">
        <v>45189</v>
      </c>
      <c r="E46" s="195">
        <v>45195</v>
      </c>
      <c r="F46" s="196">
        <v>10873</v>
      </c>
    </row>
    <row r="47" spans="1:6" ht="35.1" customHeight="1" x14ac:dyDescent="0.25">
      <c r="A47" s="87">
        <v>41</v>
      </c>
      <c r="B47" s="204" t="s">
        <v>20</v>
      </c>
      <c r="C47" s="205" t="str">
        <f>VLOOKUP(B47,'C. Clientes '!B9:G163,2,FALSE)</f>
        <v>Fundación  Nuestra Señora de Guadalupe - Bonao</v>
      </c>
      <c r="D47" s="200">
        <v>45190</v>
      </c>
      <c r="E47" s="198">
        <v>45196</v>
      </c>
      <c r="F47" s="199">
        <v>14900</v>
      </c>
    </row>
    <row r="48" spans="1:6" ht="35.1" customHeight="1" x14ac:dyDescent="0.25">
      <c r="A48" s="87">
        <v>42</v>
      </c>
      <c r="B48" s="204" t="s">
        <v>69</v>
      </c>
      <c r="C48" s="205" t="str">
        <f>VLOOKUP(B48,'C. Clientes '!B6:G158,2,FALSE)</f>
        <v>Guardería Infantil Madre Petra Ureña - Cancino - Sto. Dgo</v>
      </c>
      <c r="D48" s="200">
        <v>45174</v>
      </c>
      <c r="E48" s="198">
        <v>45196</v>
      </c>
      <c r="F48" s="199">
        <v>9703.31</v>
      </c>
    </row>
    <row r="49" spans="1:6" ht="35.1" customHeight="1" x14ac:dyDescent="0.25">
      <c r="A49" s="87">
        <v>43</v>
      </c>
      <c r="B49" s="208" t="s">
        <v>255</v>
      </c>
      <c r="C49" s="205" t="str">
        <f>VLOOKUP(B49,'C. Clientes '!B25:G175,2,FALSE)</f>
        <v>Hogar de Ancianos San Antonio de Padua (San José de Ocoa)</v>
      </c>
      <c r="D49" s="209">
        <v>45189</v>
      </c>
      <c r="E49" s="210">
        <v>45196</v>
      </c>
      <c r="F49" s="211">
        <v>19905.400000000001</v>
      </c>
    </row>
    <row r="50" spans="1:6" ht="35.1" customHeight="1" x14ac:dyDescent="0.25">
      <c r="A50" s="87">
        <v>44</v>
      </c>
      <c r="B50" s="212" t="s">
        <v>268</v>
      </c>
      <c r="C50" s="205" t="str">
        <f>VLOOKUP(B50,'C. Clientes '!B8:G160,2,FALSE)</f>
        <v xml:space="preserve">Hogar de Ancianos Alegría - Neyba </v>
      </c>
      <c r="D50" s="213">
        <v>45192</v>
      </c>
      <c r="E50" s="214">
        <v>45196</v>
      </c>
      <c r="F50" s="215">
        <v>26795.1</v>
      </c>
    </row>
    <row r="51" spans="1:6" ht="35.1" customHeight="1" x14ac:dyDescent="0.25">
      <c r="A51" s="87">
        <v>45</v>
      </c>
      <c r="B51" s="212" t="s">
        <v>59</v>
      </c>
      <c r="C51" s="205" t="str">
        <f>VLOOKUP(B51,'C. Clientes '!B27:G177,2,FALSE)</f>
        <v>Dispensario Medico Nuestra Señora de Fátima - Bonao</v>
      </c>
      <c r="D51" s="213">
        <v>45188</v>
      </c>
      <c r="E51" s="214">
        <v>45196</v>
      </c>
      <c r="F51" s="215">
        <v>8674.5</v>
      </c>
    </row>
    <row r="52" spans="1:6" ht="35.1" customHeight="1" x14ac:dyDescent="0.25">
      <c r="A52" s="87">
        <v>51</v>
      </c>
      <c r="B52" s="204" t="s">
        <v>86</v>
      </c>
      <c r="C52" s="205" t="str">
        <f>VLOOKUP(B52,'C. Clientes '!B14:G168,2,FALSE)</f>
        <v>Aldeas Infantiles SOS Dominicana, Inc. - Sto. Dgo.</v>
      </c>
      <c r="D52" s="200">
        <v>45190</v>
      </c>
      <c r="E52" s="198">
        <v>45196</v>
      </c>
      <c r="F52" s="199">
        <v>9061.2999999999993</v>
      </c>
    </row>
    <row r="53" spans="1:6" ht="35.1" customHeight="1" x14ac:dyDescent="0.25">
      <c r="A53" s="87">
        <v>46</v>
      </c>
      <c r="B53" s="90" t="s">
        <v>191</v>
      </c>
      <c r="C53" s="205" t="str">
        <f>VLOOKUP(B53,'C. Clientes '!B20:G174,2,FALSE)</f>
        <v>Parroquia San Antonio de Padua - Monte Plata</v>
      </c>
      <c r="D53" s="194">
        <v>45191</v>
      </c>
      <c r="E53" s="195">
        <v>45197</v>
      </c>
      <c r="F53" s="196">
        <v>11549.4</v>
      </c>
    </row>
    <row r="54" spans="1:6" ht="35.1" customHeight="1" x14ac:dyDescent="0.25">
      <c r="A54" s="87">
        <v>47</v>
      </c>
      <c r="B54" s="204" t="s">
        <v>237</v>
      </c>
      <c r="C54" s="205" t="str">
        <f>VLOOKUP(B54,'C. Clientes '!B15:G169,2,FALSE)</f>
        <v>Dispensario Parroquial Pastoral de Salud - Bayaguana</v>
      </c>
      <c r="D54" s="200">
        <v>45191</v>
      </c>
      <c r="E54" s="198">
        <v>45197</v>
      </c>
      <c r="F54" s="196">
        <v>15766</v>
      </c>
    </row>
    <row r="55" spans="1:6" ht="35.1" customHeight="1" x14ac:dyDescent="0.25">
      <c r="A55" s="87">
        <v>48</v>
      </c>
      <c r="B55" s="212" t="s">
        <v>350</v>
      </c>
      <c r="C55" s="205" t="str">
        <f>VLOOKUP(B55,'C. Clientes '!B8:G158,2,FALSE)</f>
        <v>Fundacion de Personas con Lesiones  Medulares</v>
      </c>
      <c r="D55" s="213">
        <v>45188</v>
      </c>
      <c r="E55" s="214">
        <v>45197</v>
      </c>
      <c r="F55" s="215">
        <v>16084.1</v>
      </c>
    </row>
    <row r="56" spans="1:6" ht="35.1" customHeight="1" x14ac:dyDescent="0.25">
      <c r="A56" s="87">
        <v>49</v>
      </c>
      <c r="B56" s="90" t="s">
        <v>18</v>
      </c>
      <c r="C56" s="205" t="str">
        <f>VLOOKUP(B56,'C. Clientes '!B8:G162,2,FALSE)</f>
        <v>Instituto de Auxilios y Viviendas (INAVI) - Sto. Dgo</v>
      </c>
      <c r="D56" s="194">
        <v>45194</v>
      </c>
      <c r="E56" s="195">
        <v>45198</v>
      </c>
      <c r="F56" s="196">
        <v>20411.400000000001</v>
      </c>
    </row>
    <row r="57" spans="1:6" ht="35.1" customHeight="1" x14ac:dyDescent="0.25">
      <c r="A57" s="87">
        <v>50</v>
      </c>
      <c r="B57" s="217" t="s">
        <v>347</v>
      </c>
      <c r="C57" s="205" t="str">
        <f>VLOOKUP(B57,'C. Clientes '!B25:G175,2,FALSE)</f>
        <v xml:space="preserve">Oficina Senatorial Hermanas Mirabal </v>
      </c>
      <c r="D57" s="218">
        <v>45187</v>
      </c>
      <c r="E57" s="219">
        <v>45198</v>
      </c>
      <c r="F57" s="220">
        <v>21304.9</v>
      </c>
    </row>
    <row r="58" spans="1:6" x14ac:dyDescent="0.25">
      <c r="F58" s="176">
        <f>SUM(F7:F57)</f>
        <v>901115.54</v>
      </c>
    </row>
  </sheetData>
  <autoFilter ref="A6:F6">
    <sortState ref="A7:F58">
      <sortCondition ref="E6"/>
    </sortState>
  </autoFilter>
  <mergeCells count="2">
    <mergeCell ref="B4:F4"/>
    <mergeCell ref="A5:F5"/>
  </mergeCells>
  <conditionalFormatting sqref="B7:B57">
    <cfRule type="duplicateValues" dxfId="8" priority="2" stopIfTrue="1"/>
  </conditionalFormatting>
  <conditionalFormatting sqref="B53:B55">
    <cfRule type="duplicateValues" dxfId="7" priority="1" stopIfTrue="1"/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activeCell="J1" sqref="J1"/>
    </sheetView>
  </sheetViews>
  <sheetFormatPr baseColWidth="10" defaultRowHeight="15" x14ac:dyDescent="0.25"/>
  <cols>
    <col min="1" max="1" width="3" customWidth="1"/>
    <col min="2" max="2" width="13.140625" customWidth="1"/>
    <col min="3" max="3" width="30.14062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0.5703125" customWidth="1"/>
    <col min="9" max="9" width="0.28515625" hidden="1" customWidth="1"/>
    <col min="10" max="10" width="11.28515625" customWidth="1"/>
    <col min="11" max="11" width="15.42578125" customWidth="1"/>
    <col min="12" max="12" width="13.28515625" customWidth="1"/>
    <col min="13" max="13" width="16.140625" customWidth="1"/>
    <col min="14" max="14" width="14.7109375" customWidth="1"/>
    <col min="15" max="15" width="10.85546875" customWidth="1"/>
    <col min="16" max="16" width="14.28515625" customWidth="1"/>
  </cols>
  <sheetData>
    <row r="1" spans="1:22" x14ac:dyDescent="0.25">
      <c r="A1" s="2"/>
      <c r="B1" s="2"/>
      <c r="C1" s="2"/>
      <c r="D1" s="2"/>
      <c r="E1" s="2"/>
      <c r="F1" s="5"/>
      <c r="G1" s="5"/>
      <c r="H1" s="5"/>
      <c r="I1" s="5"/>
      <c r="J1" s="5"/>
      <c r="K1" s="5"/>
      <c r="L1" s="5"/>
      <c r="M1" s="5"/>
    </row>
    <row r="2" spans="1:22" x14ac:dyDescent="0.25">
      <c r="A2" s="2"/>
      <c r="B2" s="2"/>
      <c r="C2" s="2"/>
      <c r="D2" s="2"/>
      <c r="E2" s="2"/>
      <c r="F2" s="5"/>
      <c r="G2" s="5"/>
      <c r="H2" s="5"/>
      <c r="I2" s="5"/>
      <c r="J2" s="5"/>
      <c r="K2" s="5"/>
      <c r="L2" s="5"/>
      <c r="M2" s="5"/>
    </row>
    <row r="3" spans="1:22" x14ac:dyDescent="0.25">
      <c r="A3" s="2"/>
      <c r="B3" s="2"/>
      <c r="C3" s="2"/>
      <c r="D3" s="2"/>
      <c r="E3" s="2"/>
      <c r="F3" s="5"/>
      <c r="G3" s="5"/>
      <c r="H3" s="5"/>
      <c r="I3" s="5"/>
      <c r="J3" s="5"/>
      <c r="K3" s="5"/>
      <c r="L3" s="5"/>
      <c r="M3" s="5"/>
    </row>
    <row r="4" spans="1:22" ht="23.25" customHeight="1" x14ac:dyDescent="0.25">
      <c r="A4" s="2"/>
      <c r="B4" s="261" t="s">
        <v>75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22" ht="16.5" thickBot="1" x14ac:dyDescent="0.3">
      <c r="A5" s="260"/>
      <c r="B5" s="260"/>
      <c r="C5" s="260"/>
      <c r="D5" s="260"/>
      <c r="E5" s="260"/>
      <c r="F5" s="260"/>
      <c r="G5" s="221">
        <v>45292</v>
      </c>
      <c r="H5" s="221"/>
      <c r="I5" s="221"/>
      <c r="J5" s="221"/>
      <c r="K5" s="221"/>
      <c r="L5" s="232"/>
      <c r="M5" s="221"/>
      <c r="N5" s="228"/>
      <c r="O5" s="228"/>
      <c r="P5" s="228"/>
      <c r="Q5" s="228"/>
      <c r="R5" s="228"/>
      <c r="S5" s="228"/>
      <c r="T5" s="228"/>
      <c r="U5" s="228"/>
      <c r="V5" s="228"/>
    </row>
    <row r="6" spans="1:22" ht="48.75" customHeight="1" x14ac:dyDescent="0.25">
      <c r="A6" s="3"/>
      <c r="B6" s="230" t="s">
        <v>362</v>
      </c>
      <c r="C6" s="230" t="s">
        <v>76</v>
      </c>
      <c r="D6" s="229" t="s">
        <v>407</v>
      </c>
      <c r="E6" s="229" t="s">
        <v>408</v>
      </c>
      <c r="F6" s="229" t="s">
        <v>409</v>
      </c>
      <c r="G6" s="229" t="s">
        <v>410</v>
      </c>
      <c r="H6" s="229" t="s">
        <v>411</v>
      </c>
      <c r="I6" s="229" t="s">
        <v>412</v>
      </c>
      <c r="J6" s="229" t="s">
        <v>413</v>
      </c>
      <c r="K6" s="229" t="s">
        <v>414</v>
      </c>
      <c r="L6" s="243" t="s">
        <v>417</v>
      </c>
      <c r="M6" s="231" t="s">
        <v>1</v>
      </c>
      <c r="N6" s="231" t="s">
        <v>415</v>
      </c>
      <c r="O6" s="231" t="s">
        <v>416</v>
      </c>
      <c r="P6" s="250" t="s">
        <v>420</v>
      </c>
      <c r="Q6" s="228"/>
      <c r="R6" s="228"/>
      <c r="S6" s="228"/>
      <c r="T6" s="228"/>
      <c r="U6" s="228"/>
      <c r="V6" s="228"/>
    </row>
    <row r="7" spans="1:22" ht="35.1" customHeight="1" x14ac:dyDescent="0.25">
      <c r="A7" s="87">
        <v>1</v>
      </c>
      <c r="B7" s="193" t="s">
        <v>51</v>
      </c>
      <c r="C7" s="205" t="str">
        <f>VLOOKUP(B7,'C. Clientes '!B8:G167,2,FALSE)</f>
        <v>Fundación Exmilitares y Excombatientes, Inc.  - Sto. Dgo</v>
      </c>
      <c r="D7" s="240">
        <v>45296</v>
      </c>
      <c r="E7" s="240">
        <v>45296</v>
      </c>
      <c r="F7" s="240">
        <v>45296</v>
      </c>
      <c r="G7" s="240">
        <v>45296</v>
      </c>
      <c r="H7" s="240">
        <v>45299</v>
      </c>
      <c r="I7" s="239"/>
      <c r="J7" s="240">
        <v>45299</v>
      </c>
      <c r="K7" s="239">
        <v>1000122918</v>
      </c>
      <c r="L7" s="244">
        <v>20000</v>
      </c>
      <c r="M7" s="248">
        <v>19999.5</v>
      </c>
      <c r="N7" s="248" t="s">
        <v>418</v>
      </c>
      <c r="O7" s="249"/>
      <c r="P7" s="248" t="s">
        <v>178</v>
      </c>
      <c r="Q7" s="228"/>
      <c r="R7" s="228"/>
      <c r="S7" s="228"/>
      <c r="T7" s="228"/>
      <c r="U7" s="228"/>
      <c r="V7" s="228"/>
    </row>
    <row r="8" spans="1:22" ht="35.1" customHeight="1" x14ac:dyDescent="0.25">
      <c r="A8" s="87">
        <v>2</v>
      </c>
      <c r="B8" s="193" t="s">
        <v>8</v>
      </c>
      <c r="C8" s="205" t="str">
        <f>VLOOKUP(B8,'C. Clientes '!B7:G161,2,FALSE)</f>
        <v>Hogar Ancianos San Francisco de Asís- KM 11/1/2- Sánchez- Sto. Dgo</v>
      </c>
      <c r="D8" s="241">
        <v>45294</v>
      </c>
      <c r="E8" s="240">
        <v>45300</v>
      </c>
      <c r="F8" s="240">
        <v>45300</v>
      </c>
      <c r="G8" s="240">
        <v>45301</v>
      </c>
      <c r="H8" s="241">
        <v>45303</v>
      </c>
      <c r="I8" s="239"/>
      <c r="J8" s="240">
        <v>45303</v>
      </c>
      <c r="K8" s="239">
        <v>1000122961</v>
      </c>
      <c r="L8" s="244">
        <v>60000</v>
      </c>
      <c r="M8" s="248">
        <v>30629.15</v>
      </c>
      <c r="N8" s="248" t="s">
        <v>418</v>
      </c>
      <c r="O8" s="249">
        <v>300</v>
      </c>
      <c r="P8" s="248" t="s">
        <v>178</v>
      </c>
      <c r="Q8" s="228"/>
      <c r="R8" s="228"/>
      <c r="S8" s="228"/>
      <c r="T8" s="228"/>
      <c r="U8" s="228"/>
      <c r="V8" s="228"/>
    </row>
    <row r="9" spans="1:22" ht="35.1" customHeight="1" x14ac:dyDescent="0.25">
      <c r="A9" s="87">
        <v>3</v>
      </c>
      <c r="B9" s="193" t="s">
        <v>193</v>
      </c>
      <c r="C9" s="205" t="str">
        <f>VLOOKUP(B9,'C. Clientes '!B18:G168,2,FALSE)</f>
        <v>Presidencia de la República - Sto. Dgo</v>
      </c>
      <c r="D9" s="240">
        <v>45295</v>
      </c>
      <c r="E9" s="240">
        <v>45303</v>
      </c>
      <c r="F9" s="240">
        <v>45303</v>
      </c>
      <c r="G9" s="240">
        <v>45303</v>
      </c>
      <c r="H9" s="240">
        <v>45306</v>
      </c>
      <c r="I9" s="239"/>
      <c r="J9" s="240">
        <v>45306</v>
      </c>
      <c r="K9" s="239">
        <v>1000122976</v>
      </c>
      <c r="L9" s="244">
        <v>50000</v>
      </c>
      <c r="M9" s="248">
        <v>48675.199999999997</v>
      </c>
      <c r="N9" s="248" t="s">
        <v>419</v>
      </c>
      <c r="O9" s="249">
        <v>131</v>
      </c>
      <c r="P9" s="248" t="s">
        <v>178</v>
      </c>
      <c r="Q9" s="228"/>
      <c r="R9" s="228"/>
      <c r="S9" s="228"/>
      <c r="T9" s="228"/>
      <c r="U9" s="228"/>
      <c r="V9" s="228"/>
    </row>
    <row r="10" spans="1:22" ht="35.1" customHeight="1" x14ac:dyDescent="0.25">
      <c r="A10" s="87">
        <v>4</v>
      </c>
      <c r="B10" s="222" t="s">
        <v>352</v>
      </c>
      <c r="C10" s="206" t="str">
        <f>VLOOKUP(B10,'C. Clientes '!B22:G172,2,FALSE)</f>
        <v>Fundación Tecnológica Para Ciegos Luis Braille, INC</v>
      </c>
      <c r="D10" s="240">
        <v>45303</v>
      </c>
      <c r="E10" s="240">
        <v>45303</v>
      </c>
      <c r="F10" s="240">
        <v>45303</v>
      </c>
      <c r="G10" s="240">
        <v>45303</v>
      </c>
      <c r="H10" s="240">
        <v>45306</v>
      </c>
      <c r="I10" s="239"/>
      <c r="J10" s="240">
        <v>45306</v>
      </c>
      <c r="K10" s="239">
        <v>1000122977</v>
      </c>
      <c r="L10" s="244">
        <v>20000</v>
      </c>
      <c r="M10" s="248">
        <v>18339</v>
      </c>
      <c r="N10" s="248" t="s">
        <v>418</v>
      </c>
      <c r="O10" s="249">
        <v>50</v>
      </c>
      <c r="P10" s="248" t="s">
        <v>421</v>
      </c>
      <c r="Q10" s="228"/>
      <c r="R10" s="228"/>
      <c r="S10" s="228"/>
      <c r="T10" s="228"/>
      <c r="U10" s="228"/>
      <c r="V10" s="228"/>
    </row>
    <row r="11" spans="1:22" ht="35.1" customHeight="1" x14ac:dyDescent="0.25">
      <c r="A11" s="87">
        <v>5</v>
      </c>
      <c r="B11" s="193" t="s">
        <v>81</v>
      </c>
      <c r="C11" s="205" t="str">
        <f>VLOOKUP(B11,'C. Clientes '!B8:G162,2,FALSE)</f>
        <v xml:space="preserve">Fundación Red de la Misericordia </v>
      </c>
      <c r="D11" s="240">
        <v>45293</v>
      </c>
      <c r="E11" s="240">
        <v>45299</v>
      </c>
      <c r="F11" s="240">
        <v>45300</v>
      </c>
      <c r="G11" s="240">
        <v>45301</v>
      </c>
      <c r="H11" s="240">
        <v>45306</v>
      </c>
      <c r="I11" s="239"/>
      <c r="J11" s="240">
        <v>45306</v>
      </c>
      <c r="K11" s="239">
        <v>1000122982</v>
      </c>
      <c r="L11" s="244">
        <v>20000</v>
      </c>
      <c r="M11" s="248">
        <v>18242.849999999999</v>
      </c>
      <c r="N11" s="248" t="s">
        <v>418</v>
      </c>
      <c r="O11" s="249">
        <v>299</v>
      </c>
      <c r="P11" s="248" t="s">
        <v>178</v>
      </c>
      <c r="Q11" s="228"/>
      <c r="R11" s="228"/>
      <c r="S11" s="228"/>
      <c r="T11" s="228"/>
      <c r="U11" s="228"/>
      <c r="V11" s="228"/>
    </row>
    <row r="12" spans="1:22" ht="35.1" customHeight="1" x14ac:dyDescent="0.25">
      <c r="A12" s="87">
        <v>6</v>
      </c>
      <c r="B12" s="222" t="s">
        <v>58</v>
      </c>
      <c r="C12" s="205" t="str">
        <f>VLOOKUP(B12,'C. Clientes '!B8:G160,2,FALSE)</f>
        <v>Dispensario Medico Aeropuerto Int. José Fco. Peña Gómez-Las América - Sto. Dgo</v>
      </c>
      <c r="D12" s="240">
        <v>45294</v>
      </c>
      <c r="E12" s="240">
        <v>45300</v>
      </c>
      <c r="F12" s="240">
        <v>45300</v>
      </c>
      <c r="G12" s="240">
        <v>45301</v>
      </c>
      <c r="H12" s="240">
        <v>45306</v>
      </c>
      <c r="I12" s="239"/>
      <c r="J12" s="240">
        <v>45306</v>
      </c>
      <c r="K12" s="239">
        <v>1000122983</v>
      </c>
      <c r="L12" s="244">
        <v>16000</v>
      </c>
      <c r="M12" s="248">
        <v>15577.71</v>
      </c>
      <c r="N12" s="248" t="s">
        <v>419</v>
      </c>
      <c r="O12" s="249">
        <v>80</v>
      </c>
      <c r="P12" s="248" t="s">
        <v>421</v>
      </c>
      <c r="Q12" s="228"/>
      <c r="R12" s="228"/>
      <c r="S12" s="228"/>
      <c r="T12" s="228"/>
      <c r="U12" s="228"/>
      <c r="V12" s="228"/>
    </row>
    <row r="13" spans="1:22" ht="35.1" customHeight="1" x14ac:dyDescent="0.25">
      <c r="A13" s="87">
        <v>7</v>
      </c>
      <c r="B13" s="222" t="s">
        <v>49</v>
      </c>
      <c r="C13" s="205" t="str">
        <f>VLOOKUP(B13,'C. Clientes '!B13:G167,2,FALSE)</f>
        <v>Centro Infantil San Vicente de Paúl-                Sto. Dgo</v>
      </c>
      <c r="D13" s="240">
        <v>45300</v>
      </c>
      <c r="E13" s="240">
        <v>45306</v>
      </c>
      <c r="F13" s="240">
        <v>45306</v>
      </c>
      <c r="G13" s="240">
        <v>45306</v>
      </c>
      <c r="H13" s="240">
        <v>45307</v>
      </c>
      <c r="I13" s="239"/>
      <c r="J13" s="240">
        <v>45307</v>
      </c>
      <c r="K13" s="239">
        <v>1000122990</v>
      </c>
      <c r="L13" s="244">
        <v>10000</v>
      </c>
      <c r="M13" s="248">
        <v>10062.56</v>
      </c>
      <c r="N13" s="248" t="s">
        <v>425</v>
      </c>
      <c r="O13" s="249">
        <v>263</v>
      </c>
      <c r="P13" s="248" t="s">
        <v>421</v>
      </c>
      <c r="Q13" s="228"/>
      <c r="R13" s="228"/>
      <c r="S13" s="228"/>
      <c r="T13" s="228"/>
      <c r="U13" s="228"/>
      <c r="V13" s="228"/>
    </row>
    <row r="14" spans="1:22" ht="35.1" customHeight="1" x14ac:dyDescent="0.25">
      <c r="A14" s="87">
        <v>8</v>
      </c>
      <c r="B14" s="193" t="s">
        <v>277</v>
      </c>
      <c r="C14" s="205" t="str">
        <f>VLOOKUP(B14,'C. Clientes '!B26:G176,2,FALSE)</f>
        <v>Clínica de Familia La Romana (CFLR) INC</v>
      </c>
      <c r="D14" s="240">
        <v>45264</v>
      </c>
      <c r="E14" s="240">
        <v>45300</v>
      </c>
      <c r="F14" s="240">
        <v>45300</v>
      </c>
      <c r="G14" s="240">
        <v>45301</v>
      </c>
      <c r="H14" s="240">
        <v>45308</v>
      </c>
      <c r="I14" s="239"/>
      <c r="J14" s="240">
        <v>45308</v>
      </c>
      <c r="K14" s="239">
        <v>1000214219</v>
      </c>
      <c r="L14" s="244">
        <v>15000</v>
      </c>
      <c r="M14" s="248">
        <v>14032.86</v>
      </c>
      <c r="N14" s="248" t="s">
        <v>418</v>
      </c>
      <c r="O14" s="249"/>
      <c r="P14" s="248" t="s">
        <v>422</v>
      </c>
      <c r="Q14" s="228"/>
      <c r="R14" s="228"/>
      <c r="S14" s="228"/>
      <c r="T14" s="228"/>
      <c r="U14" s="228"/>
      <c r="V14" s="228"/>
    </row>
    <row r="15" spans="1:22" ht="35.1" customHeight="1" x14ac:dyDescent="0.25">
      <c r="A15" s="87">
        <v>9</v>
      </c>
      <c r="B15" s="193" t="s">
        <v>60</v>
      </c>
      <c r="C15" s="205" t="str">
        <f>VLOOKUP(B15,'C. Clientes '!B8:G167,2,FALSE)</f>
        <v>Instituto de Desarrollo y Crédito (IDECOOP)</v>
      </c>
      <c r="D15" s="240">
        <v>45632</v>
      </c>
      <c r="E15" s="240">
        <v>45306</v>
      </c>
      <c r="F15" s="240">
        <v>45306</v>
      </c>
      <c r="G15" s="240">
        <v>45306</v>
      </c>
      <c r="H15" s="240">
        <v>45309</v>
      </c>
      <c r="I15" s="239"/>
      <c r="J15" s="240">
        <v>45309</v>
      </c>
      <c r="K15" s="239">
        <v>1000123002</v>
      </c>
      <c r="L15" s="248">
        <v>6000</v>
      </c>
      <c r="M15" s="248">
        <v>5914</v>
      </c>
      <c r="N15" s="248" t="s">
        <v>419</v>
      </c>
      <c r="O15" s="249"/>
      <c r="P15" s="248" t="s">
        <v>421</v>
      </c>
      <c r="Q15" s="228"/>
      <c r="R15" s="228"/>
      <c r="S15" s="228"/>
      <c r="T15" s="228"/>
      <c r="U15" s="228"/>
      <c r="V15" s="228"/>
    </row>
    <row r="16" spans="1:22" ht="35.1" customHeight="1" x14ac:dyDescent="0.25">
      <c r="A16" s="87">
        <v>10</v>
      </c>
      <c r="B16" s="222" t="s">
        <v>11</v>
      </c>
      <c r="C16" s="206" t="str">
        <f>VLOOKUP(B16,'C. Clientes '!B9:G159,2,FALSE)</f>
        <v>Cuerpo de Seguridad Presidencial -  Sto. Dgo.</v>
      </c>
      <c r="D16" s="240">
        <v>45296</v>
      </c>
      <c r="E16" s="240">
        <v>45307</v>
      </c>
      <c r="F16" s="240">
        <v>45307</v>
      </c>
      <c r="G16" s="240">
        <v>45308</v>
      </c>
      <c r="H16" s="240">
        <v>45309</v>
      </c>
      <c r="I16" s="239"/>
      <c r="J16" s="240">
        <v>45309</v>
      </c>
      <c r="K16" s="239">
        <v>1000123009</v>
      </c>
      <c r="L16" s="244">
        <v>20000</v>
      </c>
      <c r="M16" s="248">
        <v>19874.939999999999</v>
      </c>
      <c r="N16" s="248" t="s">
        <v>419</v>
      </c>
      <c r="O16" s="249"/>
      <c r="P16" s="248" t="s">
        <v>421</v>
      </c>
      <c r="Q16" s="228"/>
      <c r="R16" s="228"/>
      <c r="S16" s="228"/>
      <c r="T16" s="228"/>
      <c r="U16" s="228"/>
      <c r="V16" s="228"/>
    </row>
    <row r="17" spans="1:22" ht="35.1" customHeight="1" x14ac:dyDescent="0.25">
      <c r="A17" s="87">
        <v>11</v>
      </c>
      <c r="B17" s="222" t="s">
        <v>39</v>
      </c>
      <c r="C17" s="205" t="str">
        <f>VLOOKUP(B17,'C. Clientes '!B8:G160,2,FALSE)</f>
        <v xml:space="preserve">Fundación Hambre Cero </v>
      </c>
      <c r="D17" s="240">
        <v>45296</v>
      </c>
      <c r="E17" s="240">
        <v>45306</v>
      </c>
      <c r="F17" s="240">
        <v>45306</v>
      </c>
      <c r="G17" s="240">
        <v>45306</v>
      </c>
      <c r="H17" s="240">
        <v>45313</v>
      </c>
      <c r="I17" s="239"/>
      <c r="J17" s="240">
        <v>45313</v>
      </c>
      <c r="K17" s="239">
        <v>1000123032</v>
      </c>
      <c r="L17" s="244">
        <v>10000</v>
      </c>
      <c r="M17" s="248">
        <v>9977.7099999999991</v>
      </c>
      <c r="N17" s="248" t="s">
        <v>418</v>
      </c>
      <c r="O17" s="249">
        <v>70</v>
      </c>
      <c r="P17" s="248" t="s">
        <v>421</v>
      </c>
      <c r="Q17" s="228"/>
      <c r="R17" s="228"/>
      <c r="S17" s="228"/>
      <c r="T17" s="228"/>
      <c r="U17" s="228"/>
      <c r="V17" s="228"/>
    </row>
    <row r="18" spans="1:22" ht="35.1" customHeight="1" x14ac:dyDescent="0.25">
      <c r="A18" s="87">
        <v>12</v>
      </c>
      <c r="B18" s="222" t="s">
        <v>263</v>
      </c>
      <c r="C18" s="205" t="str">
        <f>VLOOKUP(B18,'C. Clientes '!B8:G162,2,FALSE)</f>
        <v xml:space="preserve">Instituto Superior Especializado de Estudios Penitenciarios </v>
      </c>
      <c r="D18" s="240">
        <v>45302</v>
      </c>
      <c r="E18" s="240">
        <v>45309</v>
      </c>
      <c r="F18" s="240">
        <v>45307</v>
      </c>
      <c r="G18" s="240">
        <v>45310</v>
      </c>
      <c r="H18" s="240">
        <v>45314</v>
      </c>
      <c r="I18" s="239"/>
      <c r="J18" s="240">
        <v>45314</v>
      </c>
      <c r="K18" s="239">
        <v>1000123036</v>
      </c>
      <c r="L18" s="244">
        <v>1000</v>
      </c>
      <c r="M18" s="248">
        <v>9940.67</v>
      </c>
      <c r="N18" s="248" t="s">
        <v>419</v>
      </c>
      <c r="O18" s="249">
        <v>1000</v>
      </c>
      <c r="P18" s="248" t="s">
        <v>421</v>
      </c>
      <c r="Q18" s="228"/>
      <c r="R18" s="228"/>
      <c r="S18" s="228"/>
      <c r="T18" s="228"/>
      <c r="U18" s="228"/>
      <c r="V18" s="228"/>
    </row>
    <row r="19" spans="1:22" ht="35.1" customHeight="1" x14ac:dyDescent="0.25">
      <c r="A19" s="87">
        <v>13</v>
      </c>
      <c r="B19" s="193" t="s">
        <v>126</v>
      </c>
      <c r="C19" s="205" t="str">
        <f>VLOOKUP(B19,'C. Clientes '!B8:G162,2,FALSE)</f>
        <v>Centro Geriátrico San Joaquín y Santa Ana - La Vega</v>
      </c>
      <c r="D19" s="240">
        <v>45299</v>
      </c>
      <c r="E19" s="240">
        <v>45314</v>
      </c>
      <c r="F19" s="240">
        <v>45314</v>
      </c>
      <c r="G19" s="240">
        <v>45314</v>
      </c>
      <c r="H19" s="240">
        <v>45315</v>
      </c>
      <c r="I19" s="239"/>
      <c r="J19" s="240">
        <v>45315</v>
      </c>
      <c r="K19" s="239">
        <v>1000123040</v>
      </c>
      <c r="L19" s="244">
        <v>40000</v>
      </c>
      <c r="M19" s="248">
        <v>38785.85</v>
      </c>
      <c r="N19" s="248" t="s">
        <v>425</v>
      </c>
      <c r="O19" s="249"/>
      <c r="P19" s="248" t="s">
        <v>421</v>
      </c>
      <c r="Q19" s="228"/>
      <c r="R19" s="228"/>
      <c r="S19" s="228"/>
      <c r="T19" s="228"/>
      <c r="U19" s="228"/>
      <c r="V19" s="228"/>
    </row>
    <row r="20" spans="1:22" ht="35.1" customHeight="1" x14ac:dyDescent="0.25">
      <c r="A20" s="87">
        <v>14</v>
      </c>
      <c r="B20" s="193" t="s">
        <v>281</v>
      </c>
      <c r="C20" s="205" t="str">
        <f>VLOOKUP(B20,'C. Clientes '!B17:G171,2,FALSE)</f>
        <v>Procuraduría General Adjunta para el Sistema Eléctrico (PGASE) - Sto. Dgo</v>
      </c>
      <c r="D20" s="240">
        <v>45306</v>
      </c>
      <c r="E20" s="240">
        <v>45307</v>
      </c>
      <c r="F20" s="240">
        <v>45307</v>
      </c>
      <c r="G20" s="240">
        <v>45308</v>
      </c>
      <c r="H20" s="240">
        <v>45317</v>
      </c>
      <c r="I20" s="239"/>
      <c r="J20" s="240">
        <v>45317</v>
      </c>
      <c r="K20" s="239">
        <v>1000123075</v>
      </c>
      <c r="L20" s="245">
        <v>6000</v>
      </c>
      <c r="M20" s="248">
        <v>6724.08</v>
      </c>
      <c r="N20" s="248" t="s">
        <v>419</v>
      </c>
      <c r="O20" s="249"/>
      <c r="P20" s="248" t="s">
        <v>421</v>
      </c>
      <c r="Q20" s="228"/>
      <c r="R20" s="228"/>
      <c r="S20" s="228"/>
      <c r="T20" s="228"/>
      <c r="U20" s="228"/>
      <c r="V20" s="228"/>
    </row>
    <row r="21" spans="1:22" ht="35.1" customHeight="1" x14ac:dyDescent="0.25">
      <c r="A21" s="87">
        <v>15</v>
      </c>
      <c r="B21" s="193" t="s">
        <v>105</v>
      </c>
      <c r="C21" s="205" t="str">
        <f>VLOOKUP(B21,'C. Clientes '!B10:G164,2,FALSE)</f>
        <v>Academia Aérea General de Brigada Piloto Frank A. Feliz - San Isidro - Sto. Dgo</v>
      </c>
      <c r="D21" s="240">
        <v>45308</v>
      </c>
      <c r="E21" s="240">
        <v>45313</v>
      </c>
      <c r="F21" s="240">
        <v>45314</v>
      </c>
      <c r="G21" s="240">
        <v>45314</v>
      </c>
      <c r="H21" s="240">
        <v>45316</v>
      </c>
      <c r="I21" s="239"/>
      <c r="J21" s="240">
        <v>45316</v>
      </c>
      <c r="K21" s="239">
        <v>1000123048</v>
      </c>
      <c r="L21" s="244">
        <v>10000</v>
      </c>
      <c r="M21" s="248">
        <v>9851.9</v>
      </c>
      <c r="N21" s="248" t="s">
        <v>419</v>
      </c>
      <c r="O21" s="249">
        <v>290</v>
      </c>
      <c r="P21" s="248" t="s">
        <v>421</v>
      </c>
      <c r="Q21" s="228"/>
      <c r="R21" s="228"/>
      <c r="S21" s="228"/>
      <c r="T21" s="228"/>
      <c r="U21" s="228"/>
      <c r="V21" s="228"/>
    </row>
    <row r="22" spans="1:22" ht="35.1" customHeight="1" x14ac:dyDescent="0.25">
      <c r="A22" s="87">
        <v>16</v>
      </c>
      <c r="B22" s="222" t="s">
        <v>79</v>
      </c>
      <c r="C22" s="205" t="str">
        <f>VLOOKUP(B22,'C. Clientes '!B8:G167,2,FALSE)</f>
        <v>Leprocomio Nuestra Señora de las Mercedes  - San Cristóbal</v>
      </c>
      <c r="D22" s="240">
        <v>45300</v>
      </c>
      <c r="E22" s="240">
        <v>45315</v>
      </c>
      <c r="F22" s="240">
        <v>45317</v>
      </c>
      <c r="G22" s="240">
        <v>45317</v>
      </c>
      <c r="H22" s="240">
        <v>45321</v>
      </c>
      <c r="I22" s="239"/>
      <c r="J22" s="240">
        <v>45317</v>
      </c>
      <c r="K22" s="239">
        <v>1000123077</v>
      </c>
      <c r="L22" s="244">
        <v>25000</v>
      </c>
      <c r="M22" s="248">
        <v>24882.46</v>
      </c>
      <c r="N22" s="248" t="s">
        <v>425</v>
      </c>
      <c r="O22" s="249"/>
      <c r="P22" s="248" t="s">
        <v>421</v>
      </c>
      <c r="Q22" s="228"/>
      <c r="R22" s="228"/>
      <c r="S22" s="228"/>
      <c r="T22" s="228"/>
      <c r="U22" s="228"/>
      <c r="V22" s="228"/>
    </row>
    <row r="23" spans="1:22" ht="35.1" customHeight="1" x14ac:dyDescent="0.25">
      <c r="A23" s="87">
        <v>17</v>
      </c>
      <c r="B23" s="222" t="s">
        <v>27</v>
      </c>
      <c r="C23" s="205" t="str">
        <f>VLOOKUP(B23,'C. Clientes '!B19:G173,2,FALSE)</f>
        <v>Dirección Nacional de Control de Droga DNCD - Sto. Dgo.</v>
      </c>
      <c r="D23" s="240">
        <v>45316</v>
      </c>
      <c r="E23" s="240" t="s">
        <v>423</v>
      </c>
      <c r="F23" s="240">
        <v>45317</v>
      </c>
      <c r="G23" s="240">
        <v>45317</v>
      </c>
      <c r="H23" s="240">
        <v>45322</v>
      </c>
      <c r="I23" s="239"/>
      <c r="J23" s="240">
        <v>45317</v>
      </c>
      <c r="K23" s="239">
        <v>1000123086</v>
      </c>
      <c r="L23" s="246">
        <v>25000</v>
      </c>
      <c r="M23" s="248">
        <v>24692.84</v>
      </c>
      <c r="N23" s="248" t="s">
        <v>419</v>
      </c>
      <c r="O23" s="249"/>
      <c r="P23" s="248" t="s">
        <v>421</v>
      </c>
      <c r="Q23" s="228"/>
      <c r="R23" s="228"/>
      <c r="S23" s="228"/>
      <c r="T23" s="228"/>
      <c r="U23" s="228"/>
      <c r="V23" s="228"/>
    </row>
    <row r="24" spans="1:22" ht="35.1" customHeight="1" x14ac:dyDescent="0.25">
      <c r="A24" s="87">
        <v>18</v>
      </c>
      <c r="B24" s="222" t="s">
        <v>343</v>
      </c>
      <c r="C24" s="205" t="str">
        <f>VLOOKUP(B24,'C. Clientes '!B8:F167,2,FALSE)</f>
        <v>Instituto de Promoción Social INSPROSOC</v>
      </c>
      <c r="D24" s="240">
        <v>45315</v>
      </c>
      <c r="E24" s="240">
        <v>45317</v>
      </c>
      <c r="F24" s="240">
        <v>45317</v>
      </c>
      <c r="G24" s="240">
        <v>45317</v>
      </c>
      <c r="H24" s="240">
        <v>45322</v>
      </c>
      <c r="I24" s="239"/>
      <c r="J24" s="240">
        <v>45317</v>
      </c>
      <c r="K24" s="239">
        <v>1000123087</v>
      </c>
      <c r="L24" s="244">
        <v>15000</v>
      </c>
      <c r="M24" s="248">
        <v>14996</v>
      </c>
      <c r="N24" s="248" t="s">
        <v>418</v>
      </c>
      <c r="O24" s="249">
        <v>171</v>
      </c>
      <c r="P24" s="248" t="s">
        <v>178</v>
      </c>
      <c r="Q24" s="228"/>
      <c r="R24" s="228"/>
      <c r="S24" s="228"/>
      <c r="T24" s="228"/>
      <c r="U24" s="228"/>
      <c r="V24" s="228"/>
    </row>
    <row r="25" spans="1:22" x14ac:dyDescent="0.25">
      <c r="L25" s="101">
        <f>SUM(L7:L24)</f>
        <v>369000</v>
      </c>
      <c r="M25" s="101">
        <f>SUM(M7:M24)</f>
        <v>341199.28000000009</v>
      </c>
    </row>
  </sheetData>
  <autoFilter ref="B6:O25">
    <sortState ref="B11:O11">
      <sortCondition ref="B6:B24"/>
    </sortState>
  </autoFilter>
  <mergeCells count="2">
    <mergeCell ref="A5:F5"/>
    <mergeCell ref="B4:M4"/>
  </mergeCells>
  <conditionalFormatting sqref="B7:B24">
    <cfRule type="duplicateValues" dxfId="6" priority="12" stopIfTrue="1"/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workbookViewId="0">
      <selection activeCell="M7" sqref="M7:M29"/>
    </sheetView>
  </sheetViews>
  <sheetFormatPr baseColWidth="10" defaultRowHeight="15" x14ac:dyDescent="0.25"/>
  <cols>
    <col min="1" max="1" width="3" customWidth="1"/>
    <col min="2" max="2" width="13.140625" customWidth="1"/>
    <col min="3" max="3" width="30.14062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0.5703125" customWidth="1"/>
    <col min="9" max="9" width="0.28515625" hidden="1" customWidth="1"/>
    <col min="10" max="10" width="11.28515625" customWidth="1"/>
    <col min="11" max="11" width="11.85546875" customWidth="1"/>
    <col min="12" max="12" width="13.28515625" customWidth="1"/>
    <col min="13" max="13" width="16.140625" customWidth="1"/>
    <col min="14" max="14" width="17.7109375" customWidth="1"/>
    <col min="15" max="15" width="10.85546875" customWidth="1"/>
    <col min="16" max="16" width="12.7109375" customWidth="1"/>
  </cols>
  <sheetData>
    <row r="1" spans="1:22" x14ac:dyDescent="0.25">
      <c r="A1" s="2"/>
      <c r="B1" s="2"/>
      <c r="C1" s="2"/>
      <c r="D1" s="2"/>
      <c r="E1" s="2"/>
      <c r="F1" s="5"/>
      <c r="G1" s="5"/>
      <c r="H1" s="5"/>
      <c r="I1" s="5"/>
      <c r="J1" s="5"/>
      <c r="K1" s="5"/>
      <c r="L1" s="5"/>
      <c r="M1" s="5"/>
    </row>
    <row r="2" spans="1:22" x14ac:dyDescent="0.25">
      <c r="A2" s="2"/>
      <c r="B2" s="2"/>
      <c r="C2" s="2"/>
      <c r="D2" s="2"/>
      <c r="E2" s="2"/>
      <c r="F2" s="5"/>
      <c r="G2" s="5"/>
      <c r="H2" s="5"/>
      <c r="I2" s="5"/>
      <c r="J2" s="5"/>
      <c r="K2" s="5"/>
      <c r="L2" s="5"/>
      <c r="M2" s="5"/>
    </row>
    <row r="3" spans="1:22" x14ac:dyDescent="0.25">
      <c r="A3" s="2"/>
      <c r="B3" s="2"/>
      <c r="C3" s="2"/>
      <c r="D3" s="2"/>
      <c r="E3" s="2"/>
      <c r="F3" s="5"/>
      <c r="G3" s="5"/>
      <c r="H3" s="5"/>
      <c r="I3" s="5"/>
      <c r="J3" s="5"/>
      <c r="K3" s="5"/>
      <c r="L3" s="5"/>
      <c r="M3" s="5"/>
    </row>
    <row r="4" spans="1:22" ht="23.25" customHeight="1" x14ac:dyDescent="0.25">
      <c r="A4" s="2"/>
      <c r="B4" s="261" t="s">
        <v>75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22" ht="16.5" thickBot="1" x14ac:dyDescent="0.3">
      <c r="A5" s="260"/>
      <c r="B5" s="260"/>
      <c r="C5" s="260"/>
      <c r="D5" s="260"/>
      <c r="E5" s="260"/>
      <c r="F5" s="260"/>
      <c r="G5" s="247">
        <v>45292</v>
      </c>
      <c r="H5" s="247"/>
      <c r="I5" s="247"/>
      <c r="J5" s="247"/>
      <c r="K5" s="247"/>
      <c r="L5" s="247"/>
      <c r="M5" s="247"/>
      <c r="N5" s="228"/>
      <c r="O5" s="228"/>
      <c r="P5" s="228"/>
      <c r="Q5" s="228"/>
      <c r="R5" s="228"/>
      <c r="S5" s="228"/>
      <c r="T5" s="228"/>
      <c r="U5" s="228"/>
      <c r="V5" s="228"/>
    </row>
    <row r="6" spans="1:22" ht="65.25" customHeight="1" x14ac:dyDescent="0.25">
      <c r="A6" s="3"/>
      <c r="B6" s="230" t="s">
        <v>362</v>
      </c>
      <c r="C6" s="230" t="s">
        <v>76</v>
      </c>
      <c r="D6" s="229" t="s">
        <v>407</v>
      </c>
      <c r="E6" s="229" t="s">
        <v>408</v>
      </c>
      <c r="F6" s="229" t="s">
        <v>409</v>
      </c>
      <c r="G6" s="229" t="s">
        <v>410</v>
      </c>
      <c r="H6" s="229" t="s">
        <v>411</v>
      </c>
      <c r="I6" s="229" t="s">
        <v>412</v>
      </c>
      <c r="J6" s="229" t="s">
        <v>413</v>
      </c>
      <c r="K6" s="229" t="s">
        <v>414</v>
      </c>
      <c r="L6" s="252" t="s">
        <v>417</v>
      </c>
      <c r="M6" s="231" t="s">
        <v>1</v>
      </c>
      <c r="N6" s="231" t="s">
        <v>415</v>
      </c>
      <c r="O6" s="231" t="s">
        <v>416</v>
      </c>
      <c r="P6" s="250" t="s">
        <v>420</v>
      </c>
      <c r="Q6" s="228"/>
      <c r="R6" s="228"/>
      <c r="S6" s="228"/>
      <c r="T6" s="228"/>
      <c r="U6" s="228"/>
      <c r="V6" s="228"/>
    </row>
    <row r="7" spans="1:22" ht="35.1" customHeight="1" x14ac:dyDescent="0.25">
      <c r="A7" s="87">
        <v>1</v>
      </c>
      <c r="B7" s="193" t="s">
        <v>91</v>
      </c>
      <c r="C7" s="205" t="str">
        <f>VLOOKUP(B7,'C. Clientes '!B8:G167,2,FALSE)</f>
        <v xml:space="preserve">Hospicio San Vicente de Paúl - </v>
      </c>
      <c r="D7" s="194">
        <v>45306</v>
      </c>
      <c r="E7" s="195">
        <v>45315</v>
      </c>
      <c r="F7" s="195">
        <v>45316</v>
      </c>
      <c r="G7" s="240">
        <v>45316</v>
      </c>
      <c r="H7" s="240">
        <v>45323</v>
      </c>
      <c r="I7" s="239"/>
      <c r="J7" s="195">
        <v>45323</v>
      </c>
      <c r="K7" s="237">
        <v>1000123098</v>
      </c>
      <c r="L7" s="244">
        <v>36000</v>
      </c>
      <c r="M7" s="225">
        <v>35242</v>
      </c>
      <c r="N7" s="225" t="s">
        <v>425</v>
      </c>
      <c r="O7" s="233"/>
      <c r="P7" s="251" t="s">
        <v>421</v>
      </c>
      <c r="Q7" s="228"/>
      <c r="R7" s="228"/>
      <c r="S7" s="228"/>
      <c r="T7" s="228"/>
      <c r="U7" s="228"/>
      <c r="V7" s="228"/>
    </row>
    <row r="8" spans="1:22" ht="35.1" customHeight="1" x14ac:dyDescent="0.25">
      <c r="A8" s="87">
        <v>2</v>
      </c>
      <c r="B8" s="193" t="s">
        <v>86</v>
      </c>
      <c r="C8" s="205" t="str">
        <f>VLOOKUP(B8,'C. Clientes '!B7:G161,2,FALSE)</f>
        <v>Aldeas Infantiles SOS Dominicana, Inc. - Sto. Dgo.</v>
      </c>
      <c r="D8" s="242">
        <v>45314</v>
      </c>
      <c r="E8" s="195">
        <v>45314</v>
      </c>
      <c r="F8" s="195">
        <v>45314</v>
      </c>
      <c r="G8" s="240">
        <v>45314</v>
      </c>
      <c r="H8" s="241">
        <v>45324</v>
      </c>
      <c r="I8" s="239"/>
      <c r="J8" s="195">
        <v>45324</v>
      </c>
      <c r="K8" s="237">
        <v>1000123114</v>
      </c>
      <c r="L8" s="244">
        <v>10000</v>
      </c>
      <c r="M8" s="225">
        <v>9862.92</v>
      </c>
      <c r="N8" s="225" t="s">
        <v>426</v>
      </c>
      <c r="O8" s="233"/>
      <c r="P8" s="251" t="s">
        <v>421</v>
      </c>
      <c r="Q8" s="228"/>
      <c r="R8" s="228"/>
      <c r="S8" s="228"/>
      <c r="T8" s="228"/>
      <c r="U8" s="228"/>
      <c r="V8" s="228"/>
    </row>
    <row r="9" spans="1:22" ht="35.1" customHeight="1" x14ac:dyDescent="0.25">
      <c r="A9" s="87">
        <v>3</v>
      </c>
      <c r="B9" s="193" t="s">
        <v>364</v>
      </c>
      <c r="C9" s="205" t="str">
        <f>VLOOKUP(B9,'C. Clientes '!B18:G168,2,FALSE)</f>
        <v>Servicio Nacional de Protección Ambiental</v>
      </c>
      <c r="D9" s="194">
        <v>45296</v>
      </c>
      <c r="E9" s="195">
        <v>45309</v>
      </c>
      <c r="F9" s="195">
        <v>45310</v>
      </c>
      <c r="G9" s="240">
        <v>45309</v>
      </c>
      <c r="H9" s="240">
        <v>45323</v>
      </c>
      <c r="I9" s="239"/>
      <c r="J9" s="195">
        <v>45323</v>
      </c>
      <c r="K9" s="237">
        <v>1000123111</v>
      </c>
      <c r="L9" s="244">
        <v>10000</v>
      </c>
      <c r="M9" s="225">
        <v>8339.9</v>
      </c>
      <c r="N9" s="225" t="s">
        <v>424</v>
      </c>
      <c r="O9" s="233">
        <v>73</v>
      </c>
      <c r="P9" s="251" t="s">
        <v>421</v>
      </c>
      <c r="Q9" s="228"/>
      <c r="R9" s="228"/>
      <c r="S9" s="228"/>
      <c r="T9" s="228"/>
      <c r="U9" s="228"/>
      <c r="V9" s="228"/>
    </row>
    <row r="10" spans="1:22" ht="35.1" customHeight="1" x14ac:dyDescent="0.25">
      <c r="A10" s="87">
        <v>4</v>
      </c>
      <c r="B10" s="222" t="s">
        <v>334</v>
      </c>
      <c r="C10" s="206" t="str">
        <f>VLOOKUP(B10,'C. Clientes '!B22:G172,2,FALSE)</f>
        <v xml:space="preserve">Centro de Atención Primaria en Salud 1era. Brigada de Infantería  </v>
      </c>
      <c r="D10" s="194">
        <v>45321</v>
      </c>
      <c r="E10" s="195">
        <v>45327</v>
      </c>
      <c r="F10" s="195">
        <v>45328</v>
      </c>
      <c r="G10" s="240">
        <v>45328</v>
      </c>
      <c r="H10" s="240">
        <v>45329</v>
      </c>
      <c r="I10" s="239"/>
      <c r="J10" s="195">
        <v>45329</v>
      </c>
      <c r="K10" s="237">
        <v>100012343</v>
      </c>
      <c r="L10" s="244">
        <v>9000</v>
      </c>
      <c r="M10" s="225">
        <v>8966.75</v>
      </c>
      <c r="N10" s="225" t="s">
        <v>424</v>
      </c>
      <c r="O10" s="233">
        <v>225</v>
      </c>
      <c r="P10" s="251" t="s">
        <v>422</v>
      </c>
      <c r="Q10" s="228"/>
      <c r="R10" s="228"/>
      <c r="S10" s="228"/>
      <c r="T10" s="228"/>
      <c r="U10" s="228"/>
      <c r="V10" s="228"/>
    </row>
    <row r="11" spans="1:22" ht="35.1" customHeight="1" x14ac:dyDescent="0.25">
      <c r="A11" s="87">
        <v>5</v>
      </c>
      <c r="B11" s="193" t="s">
        <v>376</v>
      </c>
      <c r="C11" s="205" t="str">
        <f>VLOOKUP(B11,'C. Clientes '!B8:G162,2,FALSE)</f>
        <v xml:space="preserve">Asociación de Ayuda a la Familia </v>
      </c>
      <c r="D11" s="194">
        <v>45324</v>
      </c>
      <c r="E11" s="195">
        <v>45327</v>
      </c>
      <c r="F11" s="195">
        <v>45328</v>
      </c>
      <c r="G11" s="240">
        <v>45328</v>
      </c>
      <c r="H11" s="240">
        <v>45329</v>
      </c>
      <c r="I11" s="239"/>
      <c r="J11" s="195">
        <v>45329</v>
      </c>
      <c r="K11" s="237">
        <v>1000123150</v>
      </c>
      <c r="L11" s="244">
        <v>15000</v>
      </c>
      <c r="M11" s="225">
        <v>14718.62</v>
      </c>
      <c r="N11" s="225" t="s">
        <v>424</v>
      </c>
      <c r="O11" s="233"/>
      <c r="P11" s="251" t="s">
        <v>422</v>
      </c>
      <c r="Q11" s="228"/>
      <c r="R11" s="228"/>
      <c r="S11" s="228"/>
      <c r="T11" s="228"/>
      <c r="U11" s="228"/>
      <c r="V11" s="228"/>
    </row>
    <row r="12" spans="1:22" ht="35.1" customHeight="1" x14ac:dyDescent="0.25">
      <c r="A12" s="87">
        <v>6</v>
      </c>
      <c r="B12" s="222" t="s">
        <v>55</v>
      </c>
      <c r="C12" s="205" t="str">
        <f>VLOOKUP(B12,'C. Clientes '!B8:G160,2,FALSE)</f>
        <v>Parroquia San Gabriel Arcángel - Villa María - Sto. Dgo</v>
      </c>
      <c r="D12" s="194">
        <v>45313</v>
      </c>
      <c r="E12" s="195">
        <v>45327</v>
      </c>
      <c r="F12" s="195">
        <v>45328</v>
      </c>
      <c r="G12" s="240">
        <v>45328</v>
      </c>
      <c r="H12" s="240">
        <v>45330</v>
      </c>
      <c r="I12" s="239"/>
      <c r="J12" s="195">
        <v>45330</v>
      </c>
      <c r="K12" s="237">
        <v>1000214449</v>
      </c>
      <c r="L12" s="244">
        <v>20000</v>
      </c>
      <c r="M12" s="225">
        <v>18608.3</v>
      </c>
      <c r="N12" s="225" t="s">
        <v>425</v>
      </c>
      <c r="O12" s="233">
        <v>40</v>
      </c>
      <c r="P12" s="251" t="s">
        <v>421</v>
      </c>
      <c r="Q12" s="228"/>
      <c r="R12" s="228"/>
      <c r="S12" s="228"/>
      <c r="T12" s="228"/>
      <c r="U12" s="228"/>
      <c r="V12" s="228"/>
    </row>
    <row r="13" spans="1:22" ht="35.1" customHeight="1" x14ac:dyDescent="0.25">
      <c r="A13" s="87">
        <v>7</v>
      </c>
      <c r="B13" s="222" t="s">
        <v>332</v>
      </c>
      <c r="C13" s="205" t="str">
        <f>VLOOKUP(B13,'C. Clientes '!B13:G167,2,FALSE)</f>
        <v>Centro de Atención Primaria en Salud 2da. Brigada de Infantería, ERD</v>
      </c>
      <c r="D13" s="194">
        <v>45322</v>
      </c>
      <c r="E13" s="195">
        <v>45323</v>
      </c>
      <c r="F13" s="195">
        <v>45323</v>
      </c>
      <c r="G13" s="240">
        <v>45323</v>
      </c>
      <c r="H13" s="240">
        <v>45335</v>
      </c>
      <c r="I13" s="239"/>
      <c r="J13" s="195">
        <v>45335</v>
      </c>
      <c r="K13" s="237">
        <v>1000214415</v>
      </c>
      <c r="L13" s="244">
        <v>9000</v>
      </c>
      <c r="M13" s="225">
        <v>7536.5</v>
      </c>
      <c r="N13" s="225" t="s">
        <v>424</v>
      </c>
      <c r="O13" s="233"/>
      <c r="P13" s="251" t="s">
        <v>422</v>
      </c>
      <c r="Q13" s="228"/>
      <c r="R13" s="228"/>
      <c r="S13" s="228"/>
      <c r="T13" s="228"/>
      <c r="U13" s="228"/>
      <c r="V13" s="228"/>
    </row>
    <row r="14" spans="1:22" ht="35.1" customHeight="1" x14ac:dyDescent="0.25">
      <c r="A14" s="87">
        <v>8</v>
      </c>
      <c r="B14" s="193" t="s">
        <v>8</v>
      </c>
      <c r="C14" s="205" t="str">
        <f>VLOOKUP(B14,'C. Clientes '!B26:G176,2,FALSE)</f>
        <v>Hogar Ancianos San Francisco de Asís- KM 11/1/2- Sánchez- Sto. Dgo</v>
      </c>
      <c r="D14" s="194">
        <v>45324</v>
      </c>
      <c r="E14" s="195">
        <v>45328</v>
      </c>
      <c r="F14" s="195">
        <v>45329</v>
      </c>
      <c r="G14" s="240">
        <v>45299</v>
      </c>
      <c r="H14" s="240">
        <v>45335</v>
      </c>
      <c r="I14" s="239"/>
      <c r="J14" s="195">
        <v>45335</v>
      </c>
      <c r="K14" s="237">
        <v>1000214478</v>
      </c>
      <c r="L14" s="244">
        <v>60000</v>
      </c>
      <c r="M14" s="225">
        <v>55548.33</v>
      </c>
      <c r="N14" s="225" t="s">
        <v>425</v>
      </c>
      <c r="O14" s="233">
        <v>300</v>
      </c>
      <c r="P14" s="251" t="s">
        <v>178</v>
      </c>
      <c r="Q14" s="228"/>
      <c r="R14" s="228"/>
      <c r="S14" s="228"/>
      <c r="T14" s="228"/>
      <c r="U14" s="228"/>
      <c r="V14" s="228"/>
    </row>
    <row r="15" spans="1:22" ht="35.1" customHeight="1" x14ac:dyDescent="0.25">
      <c r="A15" s="87">
        <v>9</v>
      </c>
      <c r="B15" s="193" t="s">
        <v>297</v>
      </c>
      <c r="C15" s="205" t="str">
        <f>VLOOKUP(B15,'C. Clientes '!B8:G167,2,FALSE)</f>
        <v>Gabinete de Coordinación de Políticas Sociales</v>
      </c>
      <c r="D15" s="194">
        <v>45327</v>
      </c>
      <c r="E15" s="195">
        <v>45331</v>
      </c>
      <c r="F15" s="195">
        <v>45335</v>
      </c>
      <c r="G15" s="240">
        <v>45335</v>
      </c>
      <c r="H15" s="240">
        <v>45336</v>
      </c>
      <c r="I15" s="239"/>
      <c r="J15" s="195">
        <v>45336</v>
      </c>
      <c r="K15" s="237">
        <v>1000214513</v>
      </c>
      <c r="L15" s="225">
        <v>15000</v>
      </c>
      <c r="M15" s="225">
        <v>14800.47</v>
      </c>
      <c r="N15" s="225" t="s">
        <v>424</v>
      </c>
      <c r="O15" s="233">
        <v>158</v>
      </c>
      <c r="P15" s="251" t="s">
        <v>422</v>
      </c>
      <c r="Q15" s="228"/>
      <c r="R15" s="228"/>
      <c r="S15" s="228"/>
      <c r="T15" s="228"/>
      <c r="U15" s="228"/>
      <c r="V15" s="228"/>
    </row>
    <row r="16" spans="1:22" ht="35.1" customHeight="1" x14ac:dyDescent="0.25">
      <c r="A16" s="87">
        <v>10</v>
      </c>
      <c r="B16" s="222" t="s">
        <v>29</v>
      </c>
      <c r="C16" s="206" t="str">
        <f>VLOOKUP(B16,'C. Clientes '!B9:G159,2,FALSE)</f>
        <v>Oficina Nacional de la Propiedad Industrial - Sto. Dgo</v>
      </c>
      <c r="D16" s="194">
        <v>45302</v>
      </c>
      <c r="E16" s="198">
        <v>45310</v>
      </c>
      <c r="F16" s="198">
        <v>45313</v>
      </c>
      <c r="G16" s="240">
        <v>45313</v>
      </c>
      <c r="H16" s="240">
        <v>45336</v>
      </c>
      <c r="I16" s="239"/>
      <c r="J16" s="198">
        <v>45336</v>
      </c>
      <c r="K16" s="238">
        <v>1000214317</v>
      </c>
      <c r="L16" s="244">
        <v>20000</v>
      </c>
      <c r="M16" s="226">
        <v>15555.94</v>
      </c>
      <c r="N16" s="226" t="s">
        <v>424</v>
      </c>
      <c r="O16" s="234">
        <v>332</v>
      </c>
      <c r="P16" s="251" t="s">
        <v>422</v>
      </c>
      <c r="Q16" s="228"/>
      <c r="R16" s="228"/>
      <c r="S16" s="228"/>
      <c r="T16" s="228"/>
      <c r="U16" s="228"/>
      <c r="V16" s="228"/>
    </row>
    <row r="17" spans="1:22" ht="35.1" customHeight="1" x14ac:dyDescent="0.25">
      <c r="A17" s="87">
        <v>11</v>
      </c>
      <c r="B17" s="222" t="s">
        <v>6</v>
      </c>
      <c r="C17" s="205" t="str">
        <f>VLOOKUP(B17,'C. Clientes '!B8:G160,2,FALSE)</f>
        <v>Dispensario Medico Hermana Rosa de Meras - Bani</v>
      </c>
      <c r="D17" s="194">
        <v>45323</v>
      </c>
      <c r="E17" s="195">
        <v>45331</v>
      </c>
      <c r="F17" s="195">
        <v>45335</v>
      </c>
      <c r="G17" s="240">
        <v>45335</v>
      </c>
      <c r="H17" s="240">
        <v>45337</v>
      </c>
      <c r="I17" s="239"/>
      <c r="J17" s="195">
        <v>45337</v>
      </c>
      <c r="K17" s="237">
        <v>1000214520</v>
      </c>
      <c r="L17" s="244">
        <v>15000</v>
      </c>
      <c r="M17" s="225">
        <v>13281.15</v>
      </c>
      <c r="N17" s="225" t="s">
        <v>426</v>
      </c>
      <c r="O17" s="233">
        <v>360</v>
      </c>
      <c r="P17" s="251" t="s">
        <v>422</v>
      </c>
      <c r="Q17" s="228"/>
      <c r="R17" s="228"/>
      <c r="S17" s="228"/>
      <c r="T17" s="228"/>
      <c r="U17" s="228"/>
      <c r="V17" s="228"/>
    </row>
    <row r="18" spans="1:22" ht="35.1" customHeight="1" x14ac:dyDescent="0.25">
      <c r="A18" s="87">
        <v>12</v>
      </c>
      <c r="B18" s="222" t="s">
        <v>283</v>
      </c>
      <c r="C18" s="205" t="str">
        <f>VLOOKUP(B18,'C. Clientes '!B8:G162,2,FALSE)</f>
        <v>Instituto Postal Dominicano (INPOSDOM) -Sto. Dgo.</v>
      </c>
      <c r="D18" s="200">
        <v>45306</v>
      </c>
      <c r="E18" s="198">
        <v>45313</v>
      </c>
      <c r="F18" s="198">
        <v>45314</v>
      </c>
      <c r="G18" s="240">
        <v>45314</v>
      </c>
      <c r="H18" s="240">
        <v>45342</v>
      </c>
      <c r="I18" s="239"/>
      <c r="J18" s="198">
        <v>45342</v>
      </c>
      <c r="K18" s="238">
        <v>1000214338</v>
      </c>
      <c r="L18" s="244">
        <v>10000</v>
      </c>
      <c r="M18" s="226">
        <v>9483</v>
      </c>
      <c r="N18" s="226" t="s">
        <v>424</v>
      </c>
      <c r="O18" s="234">
        <v>241</v>
      </c>
      <c r="P18" s="251" t="s">
        <v>421</v>
      </c>
      <c r="Q18" s="228"/>
      <c r="R18" s="228"/>
      <c r="S18" s="228"/>
      <c r="T18" s="228"/>
      <c r="U18" s="228"/>
      <c r="V18" s="228"/>
    </row>
    <row r="19" spans="1:22" ht="35.1" customHeight="1" x14ac:dyDescent="0.25">
      <c r="A19" s="87">
        <v>13</v>
      </c>
      <c r="B19" s="193" t="s">
        <v>160</v>
      </c>
      <c r="C19" s="205" t="str">
        <f>VLOOKUP(B19,'C. Clientes '!B8:G162,2,FALSE)</f>
        <v xml:space="preserve">Hogar Crea Dominicana, Inc.- Escuela Taller  </v>
      </c>
      <c r="D19" s="200">
        <v>45330</v>
      </c>
      <c r="E19" s="198">
        <v>45337</v>
      </c>
      <c r="F19" s="198">
        <v>45338</v>
      </c>
      <c r="G19" s="240">
        <v>45338</v>
      </c>
      <c r="H19" s="240">
        <v>45343</v>
      </c>
      <c r="I19" s="239"/>
      <c r="J19" s="198">
        <v>45343</v>
      </c>
      <c r="K19" s="238">
        <v>1000214552</v>
      </c>
      <c r="L19" s="244">
        <v>10000</v>
      </c>
      <c r="M19" s="226">
        <v>9389</v>
      </c>
      <c r="N19" s="226" t="s">
        <v>426</v>
      </c>
      <c r="O19" s="234">
        <v>35</v>
      </c>
      <c r="P19" s="251" t="s">
        <v>421</v>
      </c>
      <c r="Q19" s="228"/>
      <c r="R19" s="228"/>
      <c r="S19" s="228"/>
      <c r="T19" s="228"/>
      <c r="U19" s="228"/>
      <c r="V19" s="228"/>
    </row>
    <row r="20" spans="1:22" ht="35.1" customHeight="1" x14ac:dyDescent="0.25">
      <c r="A20" s="87">
        <v>14</v>
      </c>
      <c r="B20" s="193" t="s">
        <v>299</v>
      </c>
      <c r="C20" s="205" t="str">
        <f>VLOOKUP(B20,'C. Clientes '!B17:G171,2,FALSE)</f>
        <v>Instituto Nacional de Formación Técnico Profesional INFOTEP</v>
      </c>
      <c r="D20" s="200">
        <v>45324</v>
      </c>
      <c r="E20" s="198">
        <v>45337</v>
      </c>
      <c r="F20" s="198">
        <v>45339</v>
      </c>
      <c r="G20" s="240">
        <v>45339</v>
      </c>
      <c r="H20" s="240">
        <v>45343</v>
      </c>
      <c r="I20" s="239"/>
      <c r="J20" s="198">
        <v>45343</v>
      </c>
      <c r="K20" s="238">
        <v>1000214541</v>
      </c>
      <c r="L20" s="245">
        <v>9000</v>
      </c>
      <c r="M20" s="226">
        <v>9237.7000000000007</v>
      </c>
      <c r="N20" s="226" t="s">
        <v>424</v>
      </c>
      <c r="O20" s="234">
        <v>9000</v>
      </c>
      <c r="P20" s="251" t="s">
        <v>422</v>
      </c>
      <c r="Q20" s="228"/>
      <c r="R20" s="228"/>
      <c r="S20" s="228"/>
      <c r="T20" s="228"/>
      <c r="U20" s="228"/>
      <c r="V20" s="228"/>
    </row>
    <row r="21" spans="1:22" ht="35.1" customHeight="1" x14ac:dyDescent="0.25">
      <c r="A21" s="87">
        <v>15</v>
      </c>
      <c r="B21" s="193" t="s">
        <v>81</v>
      </c>
      <c r="C21" s="205" t="str">
        <f>VLOOKUP(B21,'C. Clientes '!B10:G164,2,FALSE)</f>
        <v xml:space="preserve">Fundación Red de la Misericordia </v>
      </c>
      <c r="D21" s="200">
        <v>45335</v>
      </c>
      <c r="E21" s="198">
        <v>45336</v>
      </c>
      <c r="F21" s="198">
        <v>45336</v>
      </c>
      <c r="G21" s="240">
        <v>45336</v>
      </c>
      <c r="H21" s="240">
        <v>45343</v>
      </c>
      <c r="I21" s="239"/>
      <c r="J21" s="198">
        <v>45343</v>
      </c>
      <c r="K21" s="238">
        <v>1000214530</v>
      </c>
      <c r="L21" s="244">
        <v>20000</v>
      </c>
      <c r="M21" s="226">
        <v>19866.599999999999</v>
      </c>
      <c r="N21" s="226" t="s">
        <v>426</v>
      </c>
      <c r="O21" s="234">
        <v>53</v>
      </c>
      <c r="P21" s="251" t="s">
        <v>421</v>
      </c>
      <c r="Q21" s="228"/>
      <c r="R21" s="228"/>
      <c r="S21" s="228"/>
      <c r="T21" s="228"/>
      <c r="U21" s="228"/>
      <c r="V21" s="228"/>
    </row>
    <row r="22" spans="1:22" ht="35.1" customHeight="1" x14ac:dyDescent="0.25">
      <c r="A22" s="87">
        <v>16</v>
      </c>
      <c r="B22" s="222" t="s">
        <v>140</v>
      </c>
      <c r="C22" s="205" t="str">
        <f>VLOOKUP(B22,'C. Clientes '!B8:G167,2,FALSE)</f>
        <v>Hogar de Ancianos  San Jose, INC.</v>
      </c>
      <c r="D22" s="200">
        <v>45322</v>
      </c>
      <c r="E22" s="198">
        <v>45337</v>
      </c>
      <c r="F22" s="198">
        <v>45337</v>
      </c>
      <c r="G22" s="240">
        <v>45337</v>
      </c>
      <c r="H22" s="240">
        <v>45343</v>
      </c>
      <c r="I22" s="239"/>
      <c r="J22" s="198">
        <v>45343</v>
      </c>
      <c r="K22" s="238">
        <v>1000214543</v>
      </c>
      <c r="L22" s="244">
        <v>14000</v>
      </c>
      <c r="M22" s="226">
        <v>13895.5</v>
      </c>
      <c r="N22" s="226" t="s">
        <v>425</v>
      </c>
      <c r="O22" s="234">
        <v>34</v>
      </c>
      <c r="P22" s="251" t="s">
        <v>421</v>
      </c>
      <c r="Q22" s="228"/>
      <c r="R22" s="228"/>
      <c r="S22" s="228"/>
      <c r="T22" s="228"/>
      <c r="U22" s="228"/>
      <c r="V22" s="228"/>
    </row>
    <row r="23" spans="1:22" ht="35.1" customHeight="1" x14ac:dyDescent="0.25">
      <c r="A23" s="87">
        <v>17</v>
      </c>
      <c r="B23" s="222" t="s">
        <v>347</v>
      </c>
      <c r="C23" s="205" t="str">
        <f>VLOOKUP(B23,'C. Clientes '!B19:G173,2,FALSE)</f>
        <v xml:space="preserve">Oficina Senatorial Hermanas Mirabal </v>
      </c>
      <c r="D23" s="200">
        <v>45335</v>
      </c>
      <c r="E23" s="198">
        <v>45342</v>
      </c>
      <c r="F23" s="198">
        <v>45342</v>
      </c>
      <c r="G23" s="240">
        <v>45342</v>
      </c>
      <c r="H23" s="240">
        <v>45343</v>
      </c>
      <c r="I23" s="239"/>
      <c r="J23" s="198">
        <v>45343</v>
      </c>
      <c r="K23" s="238">
        <v>1000214573</v>
      </c>
      <c r="L23" s="253">
        <v>25000</v>
      </c>
      <c r="M23" s="226">
        <v>24994.400000000001</v>
      </c>
      <c r="N23" s="226" t="s">
        <v>424</v>
      </c>
      <c r="O23" s="234"/>
      <c r="P23" s="251" t="s">
        <v>421</v>
      </c>
      <c r="Q23" s="228"/>
      <c r="R23" s="228"/>
      <c r="S23" s="228"/>
      <c r="T23" s="228"/>
      <c r="U23" s="228"/>
      <c r="V23" s="228"/>
    </row>
    <row r="24" spans="1:22" ht="35.1" customHeight="1" x14ac:dyDescent="0.25">
      <c r="A24" s="87">
        <v>18</v>
      </c>
      <c r="B24" s="222" t="s">
        <v>14</v>
      </c>
      <c r="C24" s="205" t="str">
        <f>VLOOKUP(B24,'C. Clientes '!B8:F167,2,FALSE)</f>
        <v>Pastoral de la Salud - V Centenario - Sto. Dgo</v>
      </c>
      <c r="D24" s="200">
        <v>45327</v>
      </c>
      <c r="E24" s="198">
        <v>45338</v>
      </c>
      <c r="F24" s="198">
        <v>45338</v>
      </c>
      <c r="G24" s="240">
        <v>45338</v>
      </c>
      <c r="H24" s="240">
        <v>45343</v>
      </c>
      <c r="I24" s="239"/>
      <c r="J24" s="198">
        <v>45343</v>
      </c>
      <c r="K24" s="238">
        <v>1000214556</v>
      </c>
      <c r="L24" s="244">
        <v>20000</v>
      </c>
      <c r="M24" s="226">
        <v>16454</v>
      </c>
      <c r="N24" s="226" t="s">
        <v>425</v>
      </c>
      <c r="O24" s="234">
        <v>417</v>
      </c>
      <c r="P24" s="251" t="s">
        <v>421</v>
      </c>
      <c r="Q24" s="228"/>
      <c r="R24" s="228"/>
      <c r="S24" s="228"/>
      <c r="T24" s="228"/>
      <c r="U24" s="228"/>
      <c r="V24" s="228"/>
    </row>
    <row r="25" spans="1:22" ht="35.1" customHeight="1" x14ac:dyDescent="0.25">
      <c r="A25" s="87">
        <v>19</v>
      </c>
      <c r="B25" s="193" t="s">
        <v>145</v>
      </c>
      <c r="C25" s="207" t="str">
        <f>VLOOKUP(B25,'C. Clientes '!B11:G161,2,FALSE)</f>
        <v>Hogar Crea Inc.  Femenino "Keila Martínez" - Sto. Dgo</v>
      </c>
      <c r="D25" s="200">
        <v>45322</v>
      </c>
      <c r="E25" s="198">
        <v>45338</v>
      </c>
      <c r="F25" s="198">
        <v>45338</v>
      </c>
      <c r="G25" s="240">
        <v>45338</v>
      </c>
      <c r="H25" s="240">
        <v>45344</v>
      </c>
      <c r="I25" s="239"/>
      <c r="J25" s="198">
        <v>45344</v>
      </c>
      <c r="K25" s="238">
        <v>1000214551</v>
      </c>
      <c r="L25" s="226">
        <v>15000</v>
      </c>
      <c r="M25" s="226">
        <v>15263</v>
      </c>
      <c r="N25" s="226" t="s">
        <v>426</v>
      </c>
      <c r="O25" s="234">
        <v>43</v>
      </c>
      <c r="P25" s="251" t="s">
        <v>422</v>
      </c>
      <c r="Q25" s="228"/>
      <c r="R25" s="228"/>
      <c r="S25" s="228"/>
      <c r="T25" s="228"/>
      <c r="U25" s="228"/>
      <c r="V25" s="228"/>
    </row>
    <row r="26" spans="1:22" ht="35.1" customHeight="1" x14ac:dyDescent="0.25">
      <c r="A26" s="87">
        <v>20</v>
      </c>
      <c r="B26" s="193" t="s">
        <v>51</v>
      </c>
      <c r="C26" s="205" t="str">
        <f>VLOOKUP(B26,'C. Clientes '!B8:G162,2,FALSE)</f>
        <v>Fundación Exmilitares y Excombatientes, Inc.  - Sto. Dgo</v>
      </c>
      <c r="D26" s="194">
        <v>45327</v>
      </c>
      <c r="E26" s="195">
        <v>45342</v>
      </c>
      <c r="F26" s="195">
        <v>45344</v>
      </c>
      <c r="G26" s="240">
        <v>45344</v>
      </c>
      <c r="H26" s="240">
        <v>45345</v>
      </c>
      <c r="I26" s="239"/>
      <c r="J26" s="195">
        <v>45345</v>
      </c>
      <c r="K26" s="237">
        <v>1000214586</v>
      </c>
      <c r="L26" s="244">
        <v>20000</v>
      </c>
      <c r="M26" s="225">
        <v>20410.5</v>
      </c>
      <c r="N26" s="225" t="s">
        <v>426</v>
      </c>
      <c r="O26" s="233"/>
      <c r="P26" s="251" t="s">
        <v>178</v>
      </c>
      <c r="Q26" s="228"/>
      <c r="R26" s="228"/>
      <c r="S26" s="228"/>
      <c r="T26" s="228"/>
      <c r="U26" s="228"/>
      <c r="V26" s="228"/>
    </row>
    <row r="27" spans="1:22" ht="35.1" customHeight="1" x14ac:dyDescent="0.25">
      <c r="A27" s="87">
        <v>21</v>
      </c>
      <c r="B27" s="222" t="s">
        <v>19</v>
      </c>
      <c r="C27" s="205" t="str">
        <f>VLOOKUP(B27,'C. Clientes '!B20:G170,2,FALSE)</f>
        <v>Cuerpo de Bomberos de Santo Domingo - Sto. Dgo</v>
      </c>
      <c r="D27" s="194">
        <v>45324</v>
      </c>
      <c r="E27" s="195">
        <v>45341</v>
      </c>
      <c r="F27" s="195">
        <v>45342</v>
      </c>
      <c r="G27" s="240">
        <v>45342</v>
      </c>
      <c r="H27" s="240">
        <v>45345</v>
      </c>
      <c r="I27" s="239"/>
      <c r="J27" s="195">
        <v>45345</v>
      </c>
      <c r="K27" s="237">
        <v>1000214575</v>
      </c>
      <c r="L27" s="244">
        <v>20000</v>
      </c>
      <c r="M27" s="225">
        <v>19806</v>
      </c>
      <c r="N27" s="225" t="s">
        <v>424</v>
      </c>
      <c r="O27" s="233"/>
      <c r="P27" s="251" t="s">
        <v>421</v>
      </c>
      <c r="Q27" s="228"/>
      <c r="R27" s="228"/>
      <c r="S27" s="228"/>
      <c r="T27" s="228"/>
      <c r="U27" s="228"/>
      <c r="V27" s="228"/>
    </row>
    <row r="28" spans="1:22" ht="35.1" customHeight="1" x14ac:dyDescent="0.25">
      <c r="A28" s="87">
        <v>22</v>
      </c>
      <c r="B28" s="222" t="s">
        <v>77</v>
      </c>
      <c r="C28" s="205" t="str">
        <f>VLOOKUP(B28,'C. Clientes '!B8:G167,2,FALSE)</f>
        <v xml:space="preserve">Dispensario Medico Santa María Soledad Siervas de María - La Vega </v>
      </c>
      <c r="D28" s="194">
        <v>45337</v>
      </c>
      <c r="E28" s="195">
        <v>45342</v>
      </c>
      <c r="F28" s="195">
        <v>45342</v>
      </c>
      <c r="G28" s="240">
        <v>45342</v>
      </c>
      <c r="H28" s="240">
        <v>45348</v>
      </c>
      <c r="I28" s="239"/>
      <c r="J28" s="195">
        <v>45348</v>
      </c>
      <c r="K28" s="237">
        <v>1000214574</v>
      </c>
      <c r="L28" s="244">
        <v>30000</v>
      </c>
      <c r="M28" s="225">
        <v>29805.81</v>
      </c>
      <c r="N28" s="225" t="s">
        <v>425</v>
      </c>
      <c r="O28" s="233"/>
      <c r="P28" s="251" t="s">
        <v>421</v>
      </c>
      <c r="Q28" s="228"/>
      <c r="R28" s="228"/>
      <c r="S28" s="228"/>
      <c r="T28" s="228"/>
      <c r="U28" s="228"/>
      <c r="V28" s="228"/>
    </row>
    <row r="29" spans="1:22" ht="35.1" customHeight="1" x14ac:dyDescent="0.25">
      <c r="A29" s="87">
        <v>23</v>
      </c>
      <c r="B29" s="222" t="s">
        <v>63</v>
      </c>
      <c r="C29" s="205" t="str">
        <f>VLOOKUP(B29,'C. Clientes '!B11:G161,2,FALSE)</f>
        <v>Hogar de Niños Casa de Luz</v>
      </c>
      <c r="D29" s="194">
        <v>45300</v>
      </c>
      <c r="E29" s="195">
        <v>45345</v>
      </c>
      <c r="F29" s="195">
        <v>45345</v>
      </c>
      <c r="G29" s="240">
        <v>45345</v>
      </c>
      <c r="H29" s="240">
        <v>45348</v>
      </c>
      <c r="I29" s="239"/>
      <c r="J29" s="195">
        <v>45348</v>
      </c>
      <c r="K29" s="237">
        <v>1000214608</v>
      </c>
      <c r="L29" s="244">
        <v>6000</v>
      </c>
      <c r="M29" s="225">
        <v>5928.6</v>
      </c>
      <c r="N29" s="225" t="s">
        <v>426</v>
      </c>
      <c r="O29" s="233"/>
      <c r="P29" s="251" t="s">
        <v>421</v>
      </c>
      <c r="Q29" s="228"/>
      <c r="R29" s="228"/>
      <c r="S29" s="228"/>
      <c r="T29" s="228"/>
      <c r="U29" s="228"/>
      <c r="V29" s="228"/>
    </row>
    <row r="30" spans="1:22" x14ac:dyDescent="0.25">
      <c r="F30" s="176"/>
      <c r="G30" s="176"/>
      <c r="H30" s="176"/>
      <c r="I30" s="176"/>
      <c r="J30" s="176"/>
      <c r="K30" s="176"/>
      <c r="L30" s="176">
        <f>SUM(L7:L29)</f>
        <v>418000</v>
      </c>
      <c r="M30" s="176">
        <f>SUM(M7:M29)</f>
        <v>396994.99000000005</v>
      </c>
      <c r="O30" s="236"/>
    </row>
    <row r="31" spans="1:22" x14ac:dyDescent="0.25">
      <c r="O31">
        <v>274</v>
      </c>
    </row>
  </sheetData>
  <autoFilter ref="B6:O31">
    <sortState ref="B17:O31">
      <sortCondition ref="B6:B30"/>
    </sortState>
  </autoFilter>
  <mergeCells count="2">
    <mergeCell ref="B4:M4"/>
    <mergeCell ref="A5:F5"/>
  </mergeCells>
  <conditionalFormatting sqref="B7:B29">
    <cfRule type="duplicateValues" dxfId="5" priority="14" stopIfTrue="1"/>
  </conditionalFormatting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topLeftCell="A34" workbookViewId="0">
      <selection activeCell="S11" sqref="S11"/>
    </sheetView>
  </sheetViews>
  <sheetFormatPr baseColWidth="10" defaultRowHeight="15" x14ac:dyDescent="0.25"/>
  <cols>
    <col min="1" max="1" width="3" customWidth="1"/>
    <col min="2" max="2" width="13.140625" customWidth="1"/>
    <col min="3" max="3" width="30.14062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0.5703125" customWidth="1"/>
    <col min="9" max="9" width="14" hidden="1" customWidth="1"/>
    <col min="10" max="10" width="11.28515625" customWidth="1"/>
    <col min="11" max="11" width="18.85546875" customWidth="1"/>
    <col min="12" max="12" width="13.28515625" customWidth="1"/>
    <col min="13" max="13" width="16.140625" customWidth="1"/>
    <col min="14" max="14" width="17.7109375" customWidth="1"/>
    <col min="15" max="15" width="10.85546875" customWidth="1"/>
    <col min="16" max="16" width="12.7109375" customWidth="1"/>
  </cols>
  <sheetData>
    <row r="1" spans="1:22" x14ac:dyDescent="0.25">
      <c r="A1" s="2"/>
      <c r="B1" s="2"/>
      <c r="C1" s="2"/>
      <c r="D1" s="2"/>
      <c r="E1" s="2"/>
      <c r="F1" s="5"/>
      <c r="G1" s="5"/>
      <c r="H1" s="5"/>
      <c r="I1" s="5"/>
      <c r="J1" s="5"/>
      <c r="K1" s="5"/>
      <c r="L1" s="5"/>
      <c r="M1" s="5"/>
    </row>
    <row r="2" spans="1:22" x14ac:dyDescent="0.25">
      <c r="A2" s="2"/>
      <c r="B2" s="2"/>
      <c r="C2" s="2"/>
      <c r="D2" s="2"/>
      <c r="E2" s="2"/>
      <c r="F2" s="5"/>
      <c r="G2" s="5"/>
      <c r="H2" s="5"/>
      <c r="I2" s="5"/>
      <c r="J2" s="5"/>
      <c r="K2" s="5"/>
      <c r="L2" s="5"/>
      <c r="M2" s="5"/>
    </row>
    <row r="3" spans="1:22" x14ac:dyDescent="0.25">
      <c r="A3" s="2"/>
      <c r="B3" s="2"/>
      <c r="C3" s="2"/>
      <c r="D3" s="2"/>
      <c r="E3" s="2"/>
      <c r="F3" s="5"/>
      <c r="G3" s="5"/>
      <c r="H3" s="5"/>
      <c r="I3" s="5"/>
      <c r="J3" s="5"/>
      <c r="K3" s="5"/>
      <c r="L3" s="5"/>
      <c r="M3" s="5"/>
    </row>
    <row r="4" spans="1:22" ht="23.25" customHeight="1" x14ac:dyDescent="0.25">
      <c r="A4" s="2"/>
      <c r="B4" s="261" t="s">
        <v>75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22" ht="16.5" thickBot="1" x14ac:dyDescent="0.3">
      <c r="A5" s="260"/>
      <c r="B5" s="260"/>
      <c r="C5" s="260"/>
      <c r="D5" s="260"/>
      <c r="E5" s="260"/>
      <c r="F5" s="260"/>
      <c r="G5" s="247">
        <v>45292</v>
      </c>
      <c r="H5" s="247"/>
      <c r="I5" s="247"/>
      <c r="J5" s="247"/>
      <c r="K5" s="247"/>
      <c r="L5" s="247"/>
      <c r="M5" s="247"/>
      <c r="N5" s="228"/>
      <c r="O5" s="228"/>
      <c r="P5" s="228"/>
      <c r="Q5" s="228"/>
      <c r="R5" s="228"/>
      <c r="S5" s="228"/>
      <c r="T5" s="228"/>
      <c r="U5" s="228"/>
      <c r="V5" s="228"/>
    </row>
    <row r="6" spans="1:22" ht="47.25" x14ac:dyDescent="0.25">
      <c r="A6" s="3"/>
      <c r="B6" s="230" t="s">
        <v>362</v>
      </c>
      <c r="C6" s="230" t="s">
        <v>76</v>
      </c>
      <c r="D6" s="229" t="s">
        <v>407</v>
      </c>
      <c r="E6" s="229" t="s">
        <v>408</v>
      </c>
      <c r="F6" s="229" t="s">
        <v>409</v>
      </c>
      <c r="G6" s="229" t="s">
        <v>410</v>
      </c>
      <c r="H6" s="229" t="s">
        <v>411</v>
      </c>
      <c r="I6" s="229" t="s">
        <v>412</v>
      </c>
      <c r="J6" s="229" t="s">
        <v>413</v>
      </c>
      <c r="K6" s="229" t="s">
        <v>414</v>
      </c>
      <c r="L6" s="252" t="s">
        <v>417</v>
      </c>
      <c r="M6" s="231" t="s">
        <v>1</v>
      </c>
      <c r="N6" s="231" t="s">
        <v>415</v>
      </c>
      <c r="O6" s="231" t="s">
        <v>416</v>
      </c>
      <c r="P6" s="250" t="s">
        <v>420</v>
      </c>
      <c r="Q6" s="228"/>
      <c r="R6" s="228"/>
      <c r="S6" s="228"/>
      <c r="T6" s="228"/>
      <c r="U6" s="228"/>
      <c r="V6" s="228"/>
    </row>
    <row r="7" spans="1:22" ht="35.1" customHeight="1" x14ac:dyDescent="0.25">
      <c r="A7" s="87">
        <v>1</v>
      </c>
      <c r="B7" s="135" t="s">
        <v>266</v>
      </c>
      <c r="C7" s="205" t="str">
        <f>VLOOKUP(B7,'C. Clientes '!B8:G167,2,FALSE)</f>
        <v xml:space="preserve">Instituto Nacional de Transito y Trasporte Terrestre INTRANT </v>
      </c>
      <c r="D7" s="194">
        <v>45348</v>
      </c>
      <c r="E7" s="195">
        <v>45344</v>
      </c>
      <c r="F7" s="195">
        <v>45345</v>
      </c>
      <c r="G7" s="240">
        <v>45345</v>
      </c>
      <c r="H7" s="240">
        <v>45352</v>
      </c>
      <c r="I7" s="239"/>
      <c r="J7" s="255">
        <f>DATE(2024,3,1)</f>
        <v>45352</v>
      </c>
      <c r="K7" s="135">
        <v>1000214606</v>
      </c>
      <c r="L7" s="244">
        <v>10000</v>
      </c>
      <c r="M7" s="225">
        <v>9595.6</v>
      </c>
      <c r="N7" s="225" t="s">
        <v>424</v>
      </c>
      <c r="O7" s="233">
        <v>47</v>
      </c>
      <c r="P7" s="256" t="s">
        <v>421</v>
      </c>
      <c r="Q7" s="228"/>
      <c r="R7" s="228"/>
      <c r="S7" s="228"/>
      <c r="T7" s="228"/>
      <c r="U7" s="228"/>
      <c r="V7" s="228"/>
    </row>
    <row r="8" spans="1:22" ht="35.1" customHeight="1" x14ac:dyDescent="0.25">
      <c r="A8" s="87">
        <v>2</v>
      </c>
      <c r="B8" s="135" t="s">
        <v>44</v>
      </c>
      <c r="C8" s="205" t="str">
        <f>VLOOKUP(B8,'C. Clientes '!B7:G161,2,FALSE)</f>
        <v>Dirección General de Contabilidad Gubernamental - Sto. Dgo</v>
      </c>
      <c r="D8" s="242">
        <v>45301</v>
      </c>
      <c r="E8" s="195">
        <v>45302</v>
      </c>
      <c r="F8" s="195">
        <v>45303</v>
      </c>
      <c r="G8" s="240">
        <v>45303</v>
      </c>
      <c r="H8" s="241">
        <v>45355</v>
      </c>
      <c r="I8" s="239"/>
      <c r="J8" s="255">
        <v>45355</v>
      </c>
      <c r="K8" s="135">
        <v>1000214253</v>
      </c>
      <c r="L8" s="244">
        <v>6000</v>
      </c>
      <c r="M8" s="225">
        <v>5584.37</v>
      </c>
      <c r="N8" s="225" t="s">
        <v>424</v>
      </c>
      <c r="O8" s="233"/>
      <c r="P8" s="256" t="s">
        <v>422</v>
      </c>
      <c r="Q8" s="228"/>
      <c r="R8" s="228"/>
      <c r="S8" s="228"/>
      <c r="T8" s="228"/>
      <c r="U8" s="228"/>
      <c r="V8" s="228"/>
    </row>
    <row r="9" spans="1:22" ht="35.1" customHeight="1" x14ac:dyDescent="0.25">
      <c r="A9" s="87">
        <v>3</v>
      </c>
      <c r="B9" s="135" t="s">
        <v>62</v>
      </c>
      <c r="C9" s="205" t="str">
        <f>VLOOKUP(B9,'C. Clientes '!B18:G168,2,FALSE)</f>
        <v>Escuela Nacional de Sordomudos</v>
      </c>
      <c r="D9" s="194">
        <v>45314</v>
      </c>
      <c r="E9" s="195">
        <v>45314</v>
      </c>
      <c r="F9" s="195">
        <v>45315</v>
      </c>
      <c r="G9" s="240">
        <v>45315</v>
      </c>
      <c r="H9" s="240">
        <v>45356</v>
      </c>
      <c r="I9" s="239"/>
      <c r="J9" s="255">
        <v>45356</v>
      </c>
      <c r="K9" s="135">
        <v>1000214253</v>
      </c>
      <c r="L9" s="244">
        <v>10000</v>
      </c>
      <c r="M9" s="225">
        <v>9797.8799999999992</v>
      </c>
      <c r="N9" s="225" t="s">
        <v>426</v>
      </c>
      <c r="O9" s="233">
        <v>573</v>
      </c>
      <c r="P9" s="256" t="s">
        <v>421</v>
      </c>
      <c r="Q9" s="228"/>
      <c r="R9" s="228"/>
      <c r="S9" s="228"/>
      <c r="T9" s="228"/>
      <c r="U9" s="228"/>
      <c r="V9" s="228"/>
    </row>
    <row r="10" spans="1:22" ht="35.1" customHeight="1" x14ac:dyDescent="0.25">
      <c r="A10" s="87">
        <v>6</v>
      </c>
      <c r="B10" s="135" t="s">
        <v>244</v>
      </c>
      <c r="C10" s="205" t="str">
        <f>VLOOKUP(B10,'C. Clientes '!B8:G160,2,FALSE)</f>
        <v>Tesorería Nacional - Sto. Dgo</v>
      </c>
      <c r="D10" s="194">
        <v>45345</v>
      </c>
      <c r="E10" s="195">
        <v>45351</v>
      </c>
      <c r="F10" s="195">
        <v>45352</v>
      </c>
      <c r="G10" s="240">
        <v>45352</v>
      </c>
      <c r="H10" s="240">
        <v>45356</v>
      </c>
      <c r="I10" s="239"/>
      <c r="J10" s="255">
        <f>DATE(2024,3,5)</f>
        <v>45356</v>
      </c>
      <c r="K10" s="135">
        <v>1000214652</v>
      </c>
      <c r="L10" s="244">
        <v>6000</v>
      </c>
      <c r="M10" s="225">
        <v>5545.85</v>
      </c>
      <c r="N10" s="225" t="s">
        <v>424</v>
      </c>
      <c r="O10" s="233"/>
      <c r="P10" s="256" t="s">
        <v>421</v>
      </c>
      <c r="Q10" s="228"/>
      <c r="R10" s="228"/>
      <c r="S10" s="228"/>
      <c r="T10" s="228"/>
      <c r="U10" s="228"/>
      <c r="V10" s="228"/>
    </row>
    <row r="11" spans="1:22" ht="35.1" customHeight="1" x14ac:dyDescent="0.25">
      <c r="A11" s="87">
        <v>7</v>
      </c>
      <c r="B11" s="135" t="s">
        <v>83</v>
      </c>
      <c r="C11" s="205" t="str">
        <f>VLOOKUP(B11,'C. Clientes '!B13:G167,2,FALSE)</f>
        <v>Fundación Hogar Bet- El - Sto. Dgo</v>
      </c>
      <c r="D11" s="194">
        <v>45337</v>
      </c>
      <c r="E11" s="195">
        <v>45345</v>
      </c>
      <c r="F11" s="195">
        <v>45345</v>
      </c>
      <c r="G11" s="240">
        <v>45345</v>
      </c>
      <c r="H11" s="240">
        <v>45357</v>
      </c>
      <c r="I11" s="239"/>
      <c r="J11" s="255">
        <f>DATE(2024,3,6)</f>
        <v>45357</v>
      </c>
      <c r="K11" s="135">
        <v>1000214609</v>
      </c>
      <c r="L11" s="244">
        <v>9000</v>
      </c>
      <c r="M11" s="225">
        <v>9234.7999999999993</v>
      </c>
      <c r="N11" s="225" t="s">
        <v>426</v>
      </c>
      <c r="O11" s="233"/>
      <c r="P11" s="256" t="s">
        <v>422</v>
      </c>
      <c r="Q11" s="228"/>
      <c r="R11" s="228"/>
      <c r="S11" s="228"/>
      <c r="T11" s="228"/>
      <c r="U11" s="228"/>
      <c r="V11" s="228"/>
    </row>
    <row r="12" spans="1:22" ht="35.1" customHeight="1" x14ac:dyDescent="0.25">
      <c r="A12" s="87">
        <v>8</v>
      </c>
      <c r="B12" s="135" t="s">
        <v>15</v>
      </c>
      <c r="C12" s="205" t="str">
        <f>VLOOKUP(B12,'C. Clientes '!B14:G168,2,FALSE)</f>
        <v>Fundación Renal Cristo de la Misericordia, Inc - El Conde - Sto. Dgo</v>
      </c>
      <c r="D12" s="194">
        <v>45334</v>
      </c>
      <c r="E12" s="195">
        <v>45351</v>
      </c>
      <c r="F12" s="195">
        <v>45352</v>
      </c>
      <c r="G12" s="240">
        <v>45352</v>
      </c>
      <c r="H12" s="240">
        <v>45357</v>
      </c>
      <c r="I12" s="239"/>
      <c r="J12" s="255">
        <f>DATE(2024,3,6)</f>
        <v>45357</v>
      </c>
      <c r="K12" s="135">
        <v>1000214651</v>
      </c>
      <c r="L12" s="244">
        <v>12000</v>
      </c>
      <c r="M12" s="225">
        <v>11795.82</v>
      </c>
      <c r="N12" s="225" t="s">
        <v>426</v>
      </c>
      <c r="O12" s="233">
        <v>215</v>
      </c>
      <c r="P12" s="256" t="s">
        <v>421</v>
      </c>
      <c r="Q12" s="228"/>
      <c r="R12" s="228"/>
      <c r="S12" s="228"/>
      <c r="T12" s="228"/>
      <c r="U12" s="228"/>
      <c r="V12" s="228"/>
    </row>
    <row r="13" spans="1:22" ht="35.1" customHeight="1" x14ac:dyDescent="0.25">
      <c r="A13" s="87">
        <v>9</v>
      </c>
      <c r="B13" s="135" t="s">
        <v>56</v>
      </c>
      <c r="C13" s="206" t="str">
        <f>VLOOKUP(B13,'C. Clientes '!B9:G159,2,FALSE)</f>
        <v xml:space="preserve">Ministerio de Industria, Comercio y Mipymes </v>
      </c>
      <c r="D13" s="194">
        <v>45306</v>
      </c>
      <c r="E13" s="198">
        <v>45313</v>
      </c>
      <c r="F13" s="198">
        <v>45313</v>
      </c>
      <c r="G13" s="240">
        <v>45313</v>
      </c>
      <c r="H13" s="240">
        <v>45357</v>
      </c>
      <c r="I13" s="239"/>
      <c r="J13" s="255">
        <f>DATE(2024,3,6)</f>
        <v>45357</v>
      </c>
      <c r="K13" s="135">
        <v>1000214318</v>
      </c>
      <c r="L13" s="244">
        <v>6000</v>
      </c>
      <c r="M13" s="226">
        <v>5698.9</v>
      </c>
      <c r="N13" s="226" t="s">
        <v>424</v>
      </c>
      <c r="O13" s="234">
        <v>1289</v>
      </c>
      <c r="P13" s="256" t="s">
        <v>421</v>
      </c>
      <c r="Q13" s="228"/>
      <c r="R13" s="228"/>
      <c r="S13" s="228"/>
      <c r="T13" s="228"/>
      <c r="U13" s="228"/>
      <c r="V13" s="228"/>
    </row>
    <row r="14" spans="1:22" ht="35.1" customHeight="1" x14ac:dyDescent="0.25">
      <c r="A14" s="87">
        <v>10</v>
      </c>
      <c r="B14" s="135" t="s">
        <v>377</v>
      </c>
      <c r="C14" s="205" t="str">
        <f>VLOOKUP(B14,'C. Clientes '!B16:G170,2,FALSE)</f>
        <v xml:space="preserve">Casa Hogar el Pozo de Jacob.  </v>
      </c>
      <c r="D14" s="194">
        <v>45328</v>
      </c>
      <c r="E14" s="195">
        <v>45335</v>
      </c>
      <c r="F14" s="195">
        <v>45336</v>
      </c>
      <c r="G14" s="240">
        <v>45336</v>
      </c>
      <c r="H14" s="240">
        <v>45358</v>
      </c>
      <c r="I14" s="239"/>
      <c r="J14" s="255">
        <f>DATE(2024,3,7)</f>
        <v>45358</v>
      </c>
      <c r="K14" s="135">
        <v>1000214525</v>
      </c>
      <c r="L14" s="244">
        <v>20000</v>
      </c>
      <c r="M14" s="225">
        <v>19897.55</v>
      </c>
      <c r="N14" s="225" t="s">
        <v>426</v>
      </c>
      <c r="O14" s="233"/>
      <c r="P14" s="256" t="s">
        <v>421</v>
      </c>
      <c r="Q14" s="228"/>
      <c r="R14" s="228"/>
      <c r="S14" s="228"/>
      <c r="T14" s="228"/>
      <c r="U14" s="228"/>
      <c r="V14" s="228"/>
    </row>
    <row r="15" spans="1:22" ht="35.1" customHeight="1" x14ac:dyDescent="0.25">
      <c r="A15" s="87">
        <v>11</v>
      </c>
      <c r="B15" s="135" t="s">
        <v>84</v>
      </c>
      <c r="C15" s="205" t="str">
        <f>VLOOKUP(B15,'C. Clientes '!B8:G162,2,FALSE)</f>
        <v xml:space="preserve">Patronato Benéfico Oriental, Inc. -         La Romana </v>
      </c>
      <c r="D15" s="200">
        <v>45322</v>
      </c>
      <c r="E15" s="198">
        <v>45348</v>
      </c>
      <c r="F15" s="198">
        <v>45348</v>
      </c>
      <c r="G15" s="240">
        <v>45348</v>
      </c>
      <c r="H15" s="240">
        <v>45358</v>
      </c>
      <c r="I15" s="239"/>
      <c r="J15" s="255">
        <f>DATE(2024,3,7)</f>
        <v>45358</v>
      </c>
      <c r="K15" s="135">
        <v>1000214616</v>
      </c>
      <c r="L15" s="244">
        <v>30000</v>
      </c>
      <c r="M15" s="226">
        <v>29987.5</v>
      </c>
      <c r="N15" s="226" t="s">
        <v>426</v>
      </c>
      <c r="O15" s="234">
        <v>2773</v>
      </c>
      <c r="P15" s="256" t="s">
        <v>422</v>
      </c>
      <c r="Q15" s="228"/>
      <c r="R15" s="228"/>
      <c r="S15" s="228"/>
      <c r="T15" s="228"/>
      <c r="U15" s="228"/>
      <c r="V15" s="228"/>
    </row>
    <row r="16" spans="1:22" ht="35.1" customHeight="1" x14ac:dyDescent="0.25">
      <c r="A16" s="87">
        <v>12</v>
      </c>
      <c r="B16" s="135" t="s">
        <v>249</v>
      </c>
      <c r="C16" s="205" t="str">
        <f>VLOOKUP(B16,'C. Clientes '!B17:G171,2,FALSE)</f>
        <v xml:space="preserve">Cuerpo de Bomberos de Pedro Bran - Villa Altagracia </v>
      </c>
      <c r="D16" s="200">
        <v>45307</v>
      </c>
      <c r="E16" s="198">
        <v>45317</v>
      </c>
      <c r="F16" s="198">
        <v>45317</v>
      </c>
      <c r="G16" s="240">
        <v>45317</v>
      </c>
      <c r="H16" s="240">
        <v>45358</v>
      </c>
      <c r="I16" s="239"/>
      <c r="J16" s="255">
        <f>DATE(2024,3,7)</f>
        <v>45358</v>
      </c>
      <c r="K16" s="135">
        <v>1000214373</v>
      </c>
      <c r="L16" s="245">
        <v>4000</v>
      </c>
      <c r="M16" s="226">
        <v>4006.8</v>
      </c>
      <c r="N16" s="226" t="s">
        <v>424</v>
      </c>
      <c r="O16" s="234"/>
      <c r="P16" s="256" t="s">
        <v>421</v>
      </c>
      <c r="Q16" s="228"/>
      <c r="R16" s="228"/>
      <c r="S16" s="228"/>
      <c r="T16" s="228"/>
      <c r="U16" s="228"/>
      <c r="V16" s="228"/>
    </row>
    <row r="17" spans="1:22" ht="35.1" customHeight="1" x14ac:dyDescent="0.25">
      <c r="A17" s="87">
        <v>13</v>
      </c>
      <c r="B17" s="135" t="s">
        <v>364</v>
      </c>
      <c r="C17" s="205" t="str">
        <f>VLOOKUP(B17,'C. Clientes '!B10:G164,2,FALSE)</f>
        <v>Servicio Nacional de Protección Ambiental</v>
      </c>
      <c r="D17" s="200">
        <v>45352</v>
      </c>
      <c r="E17" s="198">
        <v>45358</v>
      </c>
      <c r="F17" s="198">
        <v>45359</v>
      </c>
      <c r="G17" s="240">
        <v>45359</v>
      </c>
      <c r="H17" s="240">
        <v>45359</v>
      </c>
      <c r="I17" s="239"/>
      <c r="J17" s="255">
        <v>45359</v>
      </c>
      <c r="K17" s="135">
        <v>1000214721</v>
      </c>
      <c r="L17" s="244">
        <v>10000</v>
      </c>
      <c r="M17" s="226">
        <v>10086.36</v>
      </c>
      <c r="N17" s="226" t="s">
        <v>424</v>
      </c>
      <c r="O17" s="234">
        <v>78</v>
      </c>
      <c r="P17" s="256" t="s">
        <v>421</v>
      </c>
      <c r="Q17" s="228"/>
      <c r="R17" s="228"/>
      <c r="S17" s="228"/>
      <c r="T17" s="228"/>
      <c r="U17" s="228"/>
      <c r="V17" s="228"/>
    </row>
    <row r="18" spans="1:22" ht="35.1" customHeight="1" x14ac:dyDescent="0.25">
      <c r="A18" s="87">
        <v>14</v>
      </c>
      <c r="B18" s="135" t="s">
        <v>350</v>
      </c>
      <c r="C18" s="205" t="str">
        <f>VLOOKUP(B18,'C. Clientes '!B19:G173,2,FALSE)</f>
        <v>Fundacion de Personas con Lesiones  Medulares</v>
      </c>
      <c r="D18" s="200">
        <v>45334</v>
      </c>
      <c r="E18" s="198">
        <v>45359</v>
      </c>
      <c r="F18" s="198">
        <v>45359</v>
      </c>
      <c r="G18" s="240">
        <v>45359</v>
      </c>
      <c r="H18" s="240">
        <v>45362</v>
      </c>
      <c r="I18" s="239"/>
      <c r="J18" s="255">
        <v>45362</v>
      </c>
      <c r="K18" s="135">
        <v>1000214724</v>
      </c>
      <c r="L18" s="253">
        <v>20000</v>
      </c>
      <c r="M18" s="226">
        <v>19930.3</v>
      </c>
      <c r="N18" s="226" t="s">
        <v>426</v>
      </c>
      <c r="O18" s="234"/>
      <c r="P18" s="256" t="s">
        <v>422</v>
      </c>
      <c r="Q18" s="228"/>
      <c r="R18" s="228"/>
      <c r="S18" s="228"/>
      <c r="T18" s="228"/>
      <c r="U18" s="228"/>
      <c r="V18" s="228"/>
    </row>
    <row r="19" spans="1:22" ht="35.1" customHeight="1" x14ac:dyDescent="0.25">
      <c r="A19" s="87">
        <v>15</v>
      </c>
      <c r="B19" s="135" t="s">
        <v>235</v>
      </c>
      <c r="C19" s="205" t="str">
        <f>VLOOKUP(B19,'C. Clientes '!B8:F167,2,FALSE)</f>
        <v>Centro de Salud Corazón de Jesús - Monte Plata</v>
      </c>
      <c r="D19" s="200">
        <v>45341</v>
      </c>
      <c r="E19" s="198">
        <v>45358</v>
      </c>
      <c r="F19" s="198">
        <v>45359</v>
      </c>
      <c r="G19" s="240">
        <v>45359</v>
      </c>
      <c r="H19" s="240">
        <v>45363</v>
      </c>
      <c r="I19" s="239"/>
      <c r="J19" s="255">
        <v>45363</v>
      </c>
      <c r="K19" s="135">
        <v>1000214723</v>
      </c>
      <c r="L19" s="244">
        <v>15000</v>
      </c>
      <c r="M19" s="226">
        <v>14809</v>
      </c>
      <c r="N19" s="226" t="s">
        <v>425</v>
      </c>
      <c r="O19" s="234"/>
      <c r="P19" s="256" t="s">
        <v>422</v>
      </c>
      <c r="Q19" s="228"/>
      <c r="R19" s="228"/>
      <c r="S19" s="228"/>
      <c r="T19" s="228"/>
      <c r="U19" s="228"/>
      <c r="V19" s="228"/>
    </row>
    <row r="20" spans="1:22" ht="35.1" customHeight="1" x14ac:dyDescent="0.25">
      <c r="A20" s="87">
        <v>16</v>
      </c>
      <c r="B20" s="135" t="s">
        <v>41</v>
      </c>
      <c r="C20" s="207" t="str">
        <f>VLOOKUP(B20,'C. Clientes '!B11:G161,2,FALSE)</f>
        <v>Universidad Autónoma de santo Domingo (UASD)- Bienestar Estudiantil - Sto. Dgo</v>
      </c>
      <c r="D20" s="200">
        <v>45331</v>
      </c>
      <c r="E20" s="198">
        <v>45362</v>
      </c>
      <c r="F20" s="198">
        <v>45362</v>
      </c>
      <c r="G20" s="240">
        <v>45362</v>
      </c>
      <c r="H20" s="240">
        <v>45364</v>
      </c>
      <c r="I20" s="239"/>
      <c r="J20" s="255">
        <v>45364</v>
      </c>
      <c r="K20" s="135">
        <v>1000214747</v>
      </c>
      <c r="L20" s="226">
        <v>20000</v>
      </c>
      <c r="M20" s="226">
        <v>12354.72</v>
      </c>
      <c r="N20" s="226" t="s">
        <v>424</v>
      </c>
      <c r="O20" s="234"/>
      <c r="P20" s="256" t="s">
        <v>421</v>
      </c>
      <c r="Q20" s="228"/>
      <c r="R20" s="228"/>
      <c r="S20" s="228"/>
      <c r="T20" s="228"/>
      <c r="U20" s="228"/>
      <c r="V20" s="228"/>
    </row>
    <row r="21" spans="1:22" ht="35.1" customHeight="1" x14ac:dyDescent="0.25">
      <c r="A21" s="87">
        <v>17</v>
      </c>
      <c r="B21" s="135" t="s">
        <v>33</v>
      </c>
      <c r="C21" s="205" t="str">
        <f>VLOOKUP(B21,'C. Clientes '!B20:G170,2,FALSE)</f>
        <v>Marina de Guerra - Sto. Dgo</v>
      </c>
      <c r="D21" s="194">
        <v>45323</v>
      </c>
      <c r="E21" s="195">
        <v>45363</v>
      </c>
      <c r="F21" s="195">
        <v>45363</v>
      </c>
      <c r="G21" s="240">
        <v>45363</v>
      </c>
      <c r="H21" s="240">
        <v>45366</v>
      </c>
      <c r="I21" s="239"/>
      <c r="J21" s="255">
        <v>45366</v>
      </c>
      <c r="K21" s="135">
        <v>1000214760</v>
      </c>
      <c r="L21" s="244">
        <v>10000</v>
      </c>
      <c r="M21" s="225">
        <v>8613.35</v>
      </c>
      <c r="N21" s="225" t="s">
        <v>424</v>
      </c>
      <c r="O21" s="233"/>
      <c r="P21" s="256" t="s">
        <v>421</v>
      </c>
      <c r="Q21" s="228"/>
      <c r="R21" s="228"/>
      <c r="S21" s="228"/>
      <c r="T21" s="228"/>
      <c r="U21" s="228"/>
      <c r="V21" s="228"/>
    </row>
    <row r="22" spans="1:22" ht="35.1" customHeight="1" x14ac:dyDescent="0.25">
      <c r="A22" s="87">
        <v>18</v>
      </c>
      <c r="B22" s="135" t="s">
        <v>388</v>
      </c>
      <c r="C22" s="205" t="str">
        <f>VLOOKUP(B22,'C. Clientes '!B8:G167,2,FALSE)</f>
        <v>Fundacion Mujeres Salome Ureña de Henríquez</v>
      </c>
      <c r="D22" s="194">
        <v>45354</v>
      </c>
      <c r="E22" s="195">
        <v>45363</v>
      </c>
      <c r="F22" s="195">
        <v>45363</v>
      </c>
      <c r="G22" s="240">
        <v>45363</v>
      </c>
      <c r="H22" s="240">
        <v>45366</v>
      </c>
      <c r="I22" s="239"/>
      <c r="J22" s="255">
        <v>45366</v>
      </c>
      <c r="K22" s="135">
        <v>1000214759</v>
      </c>
      <c r="L22" s="244">
        <v>15000</v>
      </c>
      <c r="M22" s="225">
        <v>14542.68</v>
      </c>
      <c r="N22" s="225" t="s">
        <v>426</v>
      </c>
      <c r="O22" s="233">
        <v>104</v>
      </c>
      <c r="P22" s="256" t="s">
        <v>422</v>
      </c>
      <c r="Q22" s="228"/>
      <c r="R22" s="228"/>
      <c r="S22" s="228"/>
      <c r="T22" s="228"/>
      <c r="U22" s="228"/>
      <c r="V22" s="228"/>
    </row>
    <row r="23" spans="1:22" ht="35.1" customHeight="1" x14ac:dyDescent="0.25">
      <c r="A23" s="87">
        <v>19</v>
      </c>
      <c r="B23" s="135" t="s">
        <v>9</v>
      </c>
      <c r="C23" s="205" t="str">
        <f>VLOOKUP(B23,'C. Clientes '!B4:G163,2,FALSE)</f>
        <v>Hermandad de Pensionados de las Fuerzas Armadas y Policía Nacional -  Sto. Dgo.</v>
      </c>
      <c r="D23" s="194">
        <v>45362</v>
      </c>
      <c r="E23" s="195">
        <v>45365</v>
      </c>
      <c r="F23" s="195">
        <v>45365</v>
      </c>
      <c r="G23" s="240">
        <v>45365</v>
      </c>
      <c r="H23" s="240">
        <v>45369</v>
      </c>
      <c r="I23" s="239"/>
      <c r="J23" s="255">
        <v>45369</v>
      </c>
      <c r="K23" s="135">
        <v>1000214777</v>
      </c>
      <c r="L23" s="244">
        <v>40000</v>
      </c>
      <c r="M23" s="225">
        <v>39228.5</v>
      </c>
      <c r="N23" s="225" t="s">
        <v>426</v>
      </c>
      <c r="O23" s="233"/>
      <c r="P23" s="256" t="s">
        <v>178</v>
      </c>
      <c r="Q23" s="228"/>
      <c r="R23" s="228"/>
      <c r="S23" s="228"/>
      <c r="T23" s="228"/>
      <c r="U23" s="228"/>
      <c r="V23" s="228"/>
    </row>
    <row r="24" spans="1:22" ht="35.1" customHeight="1" x14ac:dyDescent="0.25">
      <c r="A24" s="87">
        <v>20</v>
      </c>
      <c r="B24" s="135" t="s">
        <v>42</v>
      </c>
      <c r="C24" s="205" t="str">
        <f>VLOOKUP(B24,'C. Clientes '!B20:G170,2,FALSE)</f>
        <v>Fundacion Bienestar y Desarrollo</v>
      </c>
      <c r="D24" s="194">
        <v>45355</v>
      </c>
      <c r="E24" s="195">
        <v>45366</v>
      </c>
      <c r="F24" s="195">
        <v>45366</v>
      </c>
      <c r="G24" s="240">
        <v>45366</v>
      </c>
      <c r="H24" s="240">
        <v>45369</v>
      </c>
      <c r="I24" s="239"/>
      <c r="J24" s="255">
        <v>45369</v>
      </c>
      <c r="K24" s="135">
        <v>1000214788</v>
      </c>
      <c r="L24" s="244">
        <v>18000</v>
      </c>
      <c r="M24" s="225">
        <v>17741.5</v>
      </c>
      <c r="N24" s="225" t="s">
        <v>426</v>
      </c>
      <c r="O24" s="233"/>
      <c r="P24" s="256" t="s">
        <v>422</v>
      </c>
      <c r="Q24" s="228"/>
      <c r="R24" s="228"/>
      <c r="S24" s="228"/>
      <c r="T24" s="228"/>
      <c r="U24" s="228"/>
      <c r="V24" s="228"/>
    </row>
    <row r="25" spans="1:22" ht="35.1" customHeight="1" x14ac:dyDescent="0.25">
      <c r="A25" s="87">
        <v>21</v>
      </c>
      <c r="B25" s="135" t="s">
        <v>303</v>
      </c>
      <c r="C25" s="205" t="str">
        <f>VLOOKUP(B25,'C. Clientes '!B4:G163,2,FALSE)</f>
        <v xml:space="preserve">1er Regimiento Dominicano de Guardia Presidencial </v>
      </c>
      <c r="D25" s="194">
        <v>45337</v>
      </c>
      <c r="E25" s="195">
        <v>45362</v>
      </c>
      <c r="F25" s="195">
        <v>45363</v>
      </c>
      <c r="G25" s="240">
        <v>45363</v>
      </c>
      <c r="H25" s="240">
        <v>45370</v>
      </c>
      <c r="I25" s="239"/>
      <c r="J25" s="255">
        <v>45370</v>
      </c>
      <c r="K25" s="135">
        <v>1000214757</v>
      </c>
      <c r="L25" s="245">
        <v>10000</v>
      </c>
      <c r="M25" s="225">
        <v>8304.92</v>
      </c>
      <c r="N25" s="225" t="s">
        <v>424</v>
      </c>
      <c r="O25" s="233">
        <v>324</v>
      </c>
      <c r="P25" s="256" t="s">
        <v>421</v>
      </c>
      <c r="Q25" s="228"/>
      <c r="R25" s="228"/>
      <c r="S25" s="228"/>
      <c r="T25" s="228"/>
      <c r="U25" s="228"/>
      <c r="V25" s="228"/>
    </row>
    <row r="26" spans="1:22" ht="35.1" customHeight="1" x14ac:dyDescent="0.25">
      <c r="A26" s="87">
        <v>22</v>
      </c>
      <c r="B26" s="135" t="s">
        <v>247</v>
      </c>
      <c r="C26" s="205" t="str">
        <f>VLOOKUP(B26,'C. Clientes '!B15:G165,2,FALSE)</f>
        <v xml:space="preserve">Hermandad de Pensionados FF. AA. y P.N - Santiago </v>
      </c>
      <c r="D26" s="194">
        <v>45343</v>
      </c>
      <c r="E26" s="195">
        <v>45365</v>
      </c>
      <c r="F26" s="195">
        <v>45366</v>
      </c>
      <c r="G26" s="240">
        <v>45366</v>
      </c>
      <c r="H26" s="240">
        <v>45371</v>
      </c>
      <c r="I26" s="239"/>
      <c r="J26" s="255">
        <v>45371</v>
      </c>
      <c r="K26" s="135">
        <v>1000214782</v>
      </c>
      <c r="L26" s="244">
        <v>10000</v>
      </c>
      <c r="M26" s="225">
        <v>9505.9599999999991</v>
      </c>
      <c r="N26" s="225" t="s">
        <v>426</v>
      </c>
      <c r="O26" s="233"/>
      <c r="P26" s="256" t="s">
        <v>421</v>
      </c>
      <c r="Q26" s="228"/>
      <c r="R26" s="228"/>
      <c r="S26" s="228"/>
      <c r="T26" s="228"/>
      <c r="U26" s="228"/>
      <c r="V26" s="228"/>
    </row>
    <row r="27" spans="1:22" ht="35.1" customHeight="1" x14ac:dyDescent="0.25">
      <c r="A27" s="87">
        <v>23</v>
      </c>
      <c r="B27" s="135" t="s">
        <v>228</v>
      </c>
      <c r="C27" s="205" t="str">
        <f>VLOOKUP(B27,'C. Clientes '!B12:G162,2,FALSE)</f>
        <v>Academia Militar de las Fuerzas Armadas Batalla de Las Carreras- San Isidro - Sto. Dgo</v>
      </c>
      <c r="D27" s="194">
        <v>45352</v>
      </c>
      <c r="E27" s="195">
        <v>45365</v>
      </c>
      <c r="F27" s="195">
        <v>45365</v>
      </c>
      <c r="G27" s="240">
        <v>45365</v>
      </c>
      <c r="H27" s="240">
        <v>45371</v>
      </c>
      <c r="I27" s="239"/>
      <c r="J27" s="255">
        <v>45371</v>
      </c>
      <c r="K27" s="135">
        <v>1000214778</v>
      </c>
      <c r="L27" s="244">
        <v>9000</v>
      </c>
      <c r="M27" s="225">
        <v>9104.25</v>
      </c>
      <c r="N27" s="225" t="s">
        <v>424</v>
      </c>
      <c r="O27" s="233"/>
      <c r="P27" s="256" t="s">
        <v>422</v>
      </c>
      <c r="Q27" s="228"/>
      <c r="R27" s="228"/>
      <c r="S27" s="228"/>
      <c r="T27" s="228"/>
      <c r="U27" s="228"/>
      <c r="V27" s="228"/>
    </row>
    <row r="28" spans="1:22" ht="30.75" customHeight="1" x14ac:dyDescent="0.25">
      <c r="A28" s="87">
        <v>24</v>
      </c>
      <c r="B28" s="135" t="s">
        <v>39</v>
      </c>
      <c r="C28" s="205" t="str">
        <f>VLOOKUP(B28,'C. Clientes '!B8:G167,2,FALSE)</f>
        <v xml:space="preserve">Fundación Hambre Cero </v>
      </c>
      <c r="D28" s="194">
        <v>45355</v>
      </c>
      <c r="E28" s="195">
        <v>45369</v>
      </c>
      <c r="F28" s="195">
        <v>45369</v>
      </c>
      <c r="G28" s="240">
        <v>45369</v>
      </c>
      <c r="H28" s="240">
        <v>45372</v>
      </c>
      <c r="I28" s="239"/>
      <c r="J28" s="255">
        <v>45372</v>
      </c>
      <c r="K28" s="135">
        <v>1000214806</v>
      </c>
      <c r="L28" s="257">
        <v>10000</v>
      </c>
      <c r="M28" s="225">
        <v>10257.25</v>
      </c>
      <c r="N28" s="225" t="s">
        <v>426</v>
      </c>
      <c r="O28" s="233">
        <v>70</v>
      </c>
      <c r="P28" s="256" t="s">
        <v>421</v>
      </c>
      <c r="Q28" s="228"/>
      <c r="R28" s="228"/>
      <c r="S28" s="228"/>
      <c r="T28" s="228"/>
      <c r="U28" s="228"/>
      <c r="V28" s="228"/>
    </row>
    <row r="29" spans="1:22" ht="35.1" customHeight="1" x14ac:dyDescent="0.25">
      <c r="A29" s="87">
        <v>25</v>
      </c>
      <c r="B29" s="135" t="s">
        <v>143</v>
      </c>
      <c r="C29" s="205" t="str">
        <f>VLOOKUP(B29,'C. Clientes '!B12:G171,2,FALSE)</f>
        <v>Hogar Crea Dominicana, Inc. - Héctor Gomez La Fe -  Sto. Dgo</v>
      </c>
      <c r="D29" s="194">
        <v>45356</v>
      </c>
      <c r="E29" s="195">
        <v>45369</v>
      </c>
      <c r="F29" s="195">
        <v>45369</v>
      </c>
      <c r="G29" s="240">
        <v>45370</v>
      </c>
      <c r="H29" s="240">
        <v>45372</v>
      </c>
      <c r="I29" s="239"/>
      <c r="J29" s="255">
        <v>45372</v>
      </c>
      <c r="K29" s="135">
        <v>1000214809</v>
      </c>
      <c r="L29" s="245">
        <v>15000</v>
      </c>
      <c r="M29" s="225">
        <v>13174</v>
      </c>
      <c r="N29" s="225" t="s">
        <v>426</v>
      </c>
      <c r="O29" s="233"/>
      <c r="P29" s="256" t="s">
        <v>422</v>
      </c>
      <c r="Q29" s="228"/>
      <c r="R29" s="228"/>
      <c r="S29" s="228"/>
      <c r="T29" s="228"/>
      <c r="U29" s="228"/>
      <c r="V29" s="228"/>
    </row>
    <row r="30" spans="1:22" ht="35.1" customHeight="1" x14ac:dyDescent="0.25">
      <c r="A30" s="87">
        <v>26</v>
      </c>
      <c r="B30" s="135" t="s">
        <v>49</v>
      </c>
      <c r="C30" s="205" t="str">
        <f>VLOOKUP(B30,'C. Clientes '!B19:G169,2,FALSE)</f>
        <v>Centro Infantil San Vicente de Paúl-                Sto. Dgo</v>
      </c>
      <c r="D30" s="194">
        <v>45355</v>
      </c>
      <c r="E30" s="195">
        <v>45370</v>
      </c>
      <c r="F30" s="195">
        <v>45370</v>
      </c>
      <c r="G30" s="240">
        <v>45370</v>
      </c>
      <c r="H30" s="240">
        <v>45372</v>
      </c>
      <c r="I30" s="239"/>
      <c r="J30" s="255">
        <v>45372</v>
      </c>
      <c r="K30" s="135">
        <v>1000214821</v>
      </c>
      <c r="L30" s="244">
        <v>10000</v>
      </c>
      <c r="M30" s="225">
        <v>9862.66</v>
      </c>
      <c r="N30" s="225" t="s">
        <v>425</v>
      </c>
      <c r="O30" s="233"/>
      <c r="P30" s="256" t="s">
        <v>421</v>
      </c>
      <c r="Q30" s="228"/>
      <c r="R30" s="228"/>
      <c r="S30" s="228"/>
      <c r="T30" s="228"/>
      <c r="U30" s="228"/>
      <c r="V30" s="228"/>
    </row>
    <row r="31" spans="1:22" ht="35.1" customHeight="1" x14ac:dyDescent="0.25">
      <c r="A31" s="87">
        <v>27</v>
      </c>
      <c r="B31" s="135" t="s">
        <v>240</v>
      </c>
      <c r="C31" s="205" t="str">
        <f>VLOOKUP(B31,'C. Clientes '!B15:G165,2,FALSE)</f>
        <v>Instituto Nacional de Recursos Hidráulico (Indrí)</v>
      </c>
      <c r="D31" s="194">
        <v>45342</v>
      </c>
      <c r="E31" s="195">
        <v>45369</v>
      </c>
      <c r="F31" s="195">
        <v>45370</v>
      </c>
      <c r="G31" s="240">
        <v>45370</v>
      </c>
      <c r="H31" s="240">
        <v>45373</v>
      </c>
      <c r="I31" s="239"/>
      <c r="J31" s="255">
        <v>45373</v>
      </c>
      <c r="K31" s="135">
        <v>1000214822</v>
      </c>
      <c r="L31" s="244">
        <v>15000</v>
      </c>
      <c r="M31" s="225">
        <v>14723.45</v>
      </c>
      <c r="N31" s="225" t="s">
        <v>424</v>
      </c>
      <c r="O31" s="233"/>
      <c r="P31" s="256" t="s">
        <v>422</v>
      </c>
      <c r="Q31" s="228"/>
      <c r="R31" s="228"/>
      <c r="S31" s="228"/>
      <c r="T31" s="228"/>
      <c r="U31" s="228"/>
      <c r="V31" s="228"/>
    </row>
    <row r="32" spans="1:22" ht="35.1" customHeight="1" x14ac:dyDescent="0.25">
      <c r="A32" s="87">
        <v>28</v>
      </c>
      <c r="B32" s="135" t="s">
        <v>11</v>
      </c>
      <c r="C32" s="205" t="str">
        <f>VLOOKUP(B32,'C. Clientes '!B8:G167,2,FALSE)</f>
        <v>Cuerpo de Seguridad Presidencial -  Sto. Dgo.</v>
      </c>
      <c r="D32" s="194">
        <v>45362</v>
      </c>
      <c r="E32" s="195">
        <v>45371</v>
      </c>
      <c r="F32" s="195">
        <v>45371</v>
      </c>
      <c r="G32" s="240">
        <v>45372</v>
      </c>
      <c r="H32" s="240">
        <v>45373</v>
      </c>
      <c r="I32" s="239"/>
      <c r="J32" s="255">
        <v>45373</v>
      </c>
      <c r="K32" s="135">
        <v>1000214841</v>
      </c>
      <c r="L32" s="244">
        <v>20000</v>
      </c>
      <c r="M32" s="225">
        <v>19008.810000000001</v>
      </c>
      <c r="N32" s="226" t="s">
        <v>424</v>
      </c>
      <c r="O32" s="233"/>
      <c r="P32" s="256" t="s">
        <v>421</v>
      </c>
      <c r="Q32" s="228"/>
      <c r="R32" s="228"/>
      <c r="S32" s="228"/>
      <c r="T32" s="228"/>
      <c r="U32" s="228"/>
      <c r="V32" s="228"/>
    </row>
    <row r="33" spans="1:22" ht="35.1" customHeight="1" x14ac:dyDescent="0.25">
      <c r="A33" s="87">
        <v>29</v>
      </c>
      <c r="B33" s="135" t="s">
        <v>260</v>
      </c>
      <c r="C33" s="205" t="str">
        <f>VLOOKUP(B33,'C. Clientes '!B4:G158,2,FALSE)</f>
        <v xml:space="preserve">Dispensario Medico Padre Cavalotto - La Romana </v>
      </c>
      <c r="D33" s="194">
        <v>45372</v>
      </c>
      <c r="E33" s="195">
        <v>45370</v>
      </c>
      <c r="F33" s="195">
        <v>45370</v>
      </c>
      <c r="G33" s="240">
        <v>45370</v>
      </c>
      <c r="H33" s="240">
        <v>45373</v>
      </c>
      <c r="I33" s="239"/>
      <c r="J33" s="255">
        <v>45373</v>
      </c>
      <c r="K33" s="135">
        <v>1000214824</v>
      </c>
      <c r="L33" s="244">
        <v>15000</v>
      </c>
      <c r="M33" s="225">
        <v>14941</v>
      </c>
      <c r="N33" s="226" t="s">
        <v>425</v>
      </c>
      <c r="O33" s="233"/>
      <c r="P33" s="256" t="s">
        <v>422</v>
      </c>
      <c r="Q33" s="228"/>
      <c r="R33" s="228"/>
      <c r="S33" s="228"/>
      <c r="T33" s="228"/>
      <c r="U33" s="228"/>
      <c r="V33" s="228"/>
    </row>
    <row r="34" spans="1:22" ht="35.1" customHeight="1" x14ac:dyDescent="0.25">
      <c r="A34" s="87">
        <v>30</v>
      </c>
      <c r="B34" s="135" t="s">
        <v>72</v>
      </c>
      <c r="C34" s="205" t="str">
        <f>VLOOKUP(B34,'C. Clientes '!B1:G153,2,FALSE)</f>
        <v>Circulo de Mujeres con Discapacidad, Inc. (CIMUDIS) - Sto. Dgo</v>
      </c>
      <c r="D34" s="194">
        <v>45352</v>
      </c>
      <c r="E34" s="195">
        <v>45370</v>
      </c>
      <c r="F34" s="195">
        <v>45371</v>
      </c>
      <c r="G34" s="240">
        <v>45371</v>
      </c>
      <c r="H34" s="240">
        <v>45376</v>
      </c>
      <c r="I34" s="239"/>
      <c r="J34" s="255">
        <v>45376</v>
      </c>
      <c r="K34" s="135">
        <v>1000214836</v>
      </c>
      <c r="L34" s="244">
        <v>10000</v>
      </c>
      <c r="M34" s="225">
        <v>11558.02</v>
      </c>
      <c r="N34" s="225" t="s">
        <v>426</v>
      </c>
      <c r="O34" s="233"/>
      <c r="P34" s="256" t="s">
        <v>421</v>
      </c>
      <c r="Q34" s="228"/>
      <c r="R34" s="228"/>
      <c r="S34" s="228"/>
      <c r="T34" s="228"/>
      <c r="U34" s="228"/>
      <c r="V34" s="228"/>
    </row>
    <row r="35" spans="1:22" ht="35.1" customHeight="1" x14ac:dyDescent="0.25">
      <c r="A35" s="87">
        <v>31</v>
      </c>
      <c r="B35" s="135" t="s">
        <v>290</v>
      </c>
      <c r="C35" s="205" t="str">
        <f>VLOOKUP(B35,'C. Clientes '!B20:G170,2,FALSE)</f>
        <v>Dirección Nacional de Atención Integral de la Persona Adolescente en Conflictos Con La Ley (DINAIACLP)</v>
      </c>
      <c r="D35" s="194">
        <v>45366</v>
      </c>
      <c r="E35" s="195">
        <v>45369</v>
      </c>
      <c r="F35" s="195">
        <v>45369</v>
      </c>
      <c r="G35" s="240">
        <v>45370</v>
      </c>
      <c r="H35" s="240">
        <v>45376</v>
      </c>
      <c r="I35" s="239"/>
      <c r="J35" s="255">
        <v>45376</v>
      </c>
      <c r="K35" s="135">
        <v>1000214807</v>
      </c>
      <c r="L35" s="244">
        <v>50000</v>
      </c>
      <c r="M35" s="225">
        <v>44854.49</v>
      </c>
      <c r="N35" s="225" t="s">
        <v>426</v>
      </c>
      <c r="O35" s="233">
        <v>500</v>
      </c>
      <c r="P35" s="256" t="s">
        <v>421</v>
      </c>
      <c r="Q35" s="228"/>
      <c r="R35" s="228"/>
      <c r="S35" s="228"/>
      <c r="T35" s="228"/>
      <c r="U35" s="228"/>
      <c r="V35" s="228"/>
    </row>
    <row r="36" spans="1:22" ht="35.1" customHeight="1" x14ac:dyDescent="0.25">
      <c r="A36" s="87">
        <v>32</v>
      </c>
      <c r="B36" s="135" t="s">
        <v>12</v>
      </c>
      <c r="C36" s="205" t="str">
        <f>VLOOKUP(B36,'C. Clientes '!B21:G171,2,FALSE)</f>
        <v>Instituto Dermatológico y Cirugía de la Piel Dr. Humberto Bogart Díaz</v>
      </c>
      <c r="D36" s="200">
        <v>45336</v>
      </c>
      <c r="E36" s="198">
        <v>45370</v>
      </c>
      <c r="F36" s="198">
        <v>45371</v>
      </c>
      <c r="G36" s="240">
        <v>45371</v>
      </c>
      <c r="H36" s="240">
        <v>45376</v>
      </c>
      <c r="I36" s="239"/>
      <c r="J36" s="255">
        <v>45376</v>
      </c>
      <c r="K36" s="135">
        <v>1000214837</v>
      </c>
      <c r="L36" s="244">
        <v>20000</v>
      </c>
      <c r="M36" s="226">
        <v>19610</v>
      </c>
      <c r="N36" s="226" t="s">
        <v>426</v>
      </c>
      <c r="O36" s="234">
        <v>3950</v>
      </c>
      <c r="P36" s="256" t="s">
        <v>421</v>
      </c>
      <c r="Q36" s="228"/>
      <c r="R36" s="228"/>
      <c r="S36" s="228"/>
      <c r="T36" s="228"/>
      <c r="U36" s="228"/>
      <c r="V36" s="228"/>
    </row>
    <row r="37" spans="1:22" ht="35.1" customHeight="1" x14ac:dyDescent="0.25">
      <c r="A37" s="87">
        <v>33</v>
      </c>
      <c r="B37" s="135" t="s">
        <v>366</v>
      </c>
      <c r="C37" s="254" t="s">
        <v>427</v>
      </c>
      <c r="D37" s="200">
        <v>45348</v>
      </c>
      <c r="E37" s="198">
        <v>45372</v>
      </c>
      <c r="F37" s="198">
        <v>45372</v>
      </c>
      <c r="G37" s="240">
        <v>45373</v>
      </c>
      <c r="H37" s="240">
        <v>45376</v>
      </c>
      <c r="I37" s="239"/>
      <c r="J37" s="255">
        <v>45376</v>
      </c>
      <c r="K37" s="135">
        <v>1000214863</v>
      </c>
      <c r="L37" s="244">
        <v>50000</v>
      </c>
      <c r="M37" s="226">
        <v>455283.53</v>
      </c>
      <c r="N37" s="226" t="s">
        <v>424</v>
      </c>
      <c r="O37" s="234"/>
      <c r="P37" s="256" t="s">
        <v>421</v>
      </c>
      <c r="Q37" s="228"/>
      <c r="R37" s="228"/>
      <c r="S37" s="228"/>
      <c r="T37" s="228"/>
      <c r="U37" s="228"/>
      <c r="V37" s="228"/>
    </row>
    <row r="38" spans="1:22" ht="35.1" customHeight="1" x14ac:dyDescent="0.25">
      <c r="A38" s="87">
        <v>34</v>
      </c>
      <c r="B38" s="135" t="s">
        <v>137</v>
      </c>
      <c r="C38" s="205" t="str">
        <f>VLOOKUP(B38,'C. Clientes '!B25:G175,2,FALSE)</f>
        <v>Hogar de Ancianos Divina Providencia - Higuey</v>
      </c>
      <c r="D38" s="223">
        <v>45352</v>
      </c>
      <c r="E38" s="224">
        <v>45376</v>
      </c>
      <c r="F38" s="224">
        <v>45376</v>
      </c>
      <c r="G38" s="240">
        <v>45376</v>
      </c>
      <c r="H38" s="240">
        <v>45376</v>
      </c>
      <c r="I38" s="239"/>
      <c r="J38" s="255">
        <v>45376</v>
      </c>
      <c r="K38" s="135">
        <v>1000214883</v>
      </c>
      <c r="L38" s="244">
        <v>33000</v>
      </c>
      <c r="M38" s="227">
        <v>33064.85</v>
      </c>
      <c r="N38" s="227" t="s">
        <v>425</v>
      </c>
      <c r="O38" s="235"/>
      <c r="P38" s="256" t="s">
        <v>422</v>
      </c>
      <c r="Q38" s="228"/>
      <c r="R38" s="228"/>
      <c r="S38" s="228"/>
      <c r="T38" s="228"/>
      <c r="U38" s="228"/>
      <c r="V38" s="228"/>
    </row>
    <row r="39" spans="1:22" ht="35.1" customHeight="1" x14ac:dyDescent="0.25">
      <c r="A39" s="87">
        <v>35</v>
      </c>
      <c r="B39" s="135" t="s">
        <v>314</v>
      </c>
      <c r="C39" s="205" t="str">
        <f>VLOOKUP(B39,'C. Clientes '!B28:G178,2,FALSE)</f>
        <v xml:space="preserve">Fundacion Bendición de Dios </v>
      </c>
      <c r="D39" s="223">
        <v>45365</v>
      </c>
      <c r="E39" s="224">
        <v>45372</v>
      </c>
      <c r="F39" s="224">
        <v>45373</v>
      </c>
      <c r="G39" s="240">
        <v>45373</v>
      </c>
      <c r="H39" s="240">
        <v>45377</v>
      </c>
      <c r="I39" s="239"/>
      <c r="J39" s="255">
        <v>45377</v>
      </c>
      <c r="K39" s="135">
        <v>1000214865</v>
      </c>
      <c r="L39" s="244">
        <v>15000</v>
      </c>
      <c r="M39" s="227">
        <v>14885.86</v>
      </c>
      <c r="N39" s="227" t="s">
        <v>426</v>
      </c>
      <c r="O39" s="235"/>
      <c r="P39" s="256" t="s">
        <v>421</v>
      </c>
      <c r="Q39" s="228"/>
      <c r="R39" s="228"/>
      <c r="S39" s="228"/>
      <c r="T39" s="228"/>
      <c r="U39" s="228"/>
      <c r="V39" s="228"/>
    </row>
    <row r="40" spans="1:22" ht="35.1" customHeight="1" x14ac:dyDescent="0.25">
      <c r="A40" s="87">
        <v>36</v>
      </c>
      <c r="B40" s="135" t="s">
        <v>51</v>
      </c>
      <c r="C40" s="205" t="str">
        <f>VLOOKUP(B40,'C. Clientes '!B29:G179,2,FALSE)</f>
        <v>Fundación Exmilitares y Excombatientes, Inc.  - Sto. Dgo</v>
      </c>
      <c r="D40" s="223">
        <v>45356</v>
      </c>
      <c r="E40" s="224">
        <v>45376</v>
      </c>
      <c r="F40" s="224">
        <v>45376</v>
      </c>
      <c r="G40" s="240">
        <v>45376</v>
      </c>
      <c r="H40" s="240">
        <v>45377</v>
      </c>
      <c r="I40" s="239"/>
      <c r="J40" s="255">
        <v>45377</v>
      </c>
      <c r="K40" s="135">
        <v>1000214889</v>
      </c>
      <c r="L40" s="244">
        <v>20000</v>
      </c>
      <c r="M40" s="227">
        <v>19513.54</v>
      </c>
      <c r="N40" s="227" t="s">
        <v>426</v>
      </c>
      <c r="O40" s="235">
        <v>150</v>
      </c>
      <c r="P40" s="256" t="s">
        <v>178</v>
      </c>
      <c r="Q40" s="228"/>
      <c r="R40" s="228"/>
      <c r="S40" s="228"/>
      <c r="T40" s="228"/>
      <c r="U40" s="228"/>
      <c r="V40" s="228"/>
    </row>
    <row r="41" spans="1:22" ht="35.1" customHeight="1" x14ac:dyDescent="0.25">
      <c r="A41" s="87">
        <v>37</v>
      </c>
      <c r="B41" s="135" t="s">
        <v>81</v>
      </c>
      <c r="C41" s="205" t="str">
        <f>VLOOKUP(B41,'C. Clientes '!B31:G181,2,FALSE)</f>
        <v xml:space="preserve">Fundación Red de la Misericordia </v>
      </c>
      <c r="D41" s="223">
        <v>45357</v>
      </c>
      <c r="E41" s="224">
        <v>45371</v>
      </c>
      <c r="F41" s="224">
        <v>45372</v>
      </c>
      <c r="G41" s="240">
        <v>45373</v>
      </c>
      <c r="H41" s="240">
        <v>45377</v>
      </c>
      <c r="I41" s="239"/>
      <c r="J41" s="255">
        <v>45377</v>
      </c>
      <c r="K41" s="135">
        <v>1000214860</v>
      </c>
      <c r="L41" s="244">
        <v>20000</v>
      </c>
      <c r="M41" s="227">
        <v>19278.7</v>
      </c>
      <c r="N41" s="226" t="s">
        <v>426</v>
      </c>
      <c r="O41" s="234">
        <v>53</v>
      </c>
      <c r="P41" s="251" t="s">
        <v>421</v>
      </c>
      <c r="Q41" s="228"/>
      <c r="R41" s="228"/>
      <c r="S41" s="228"/>
      <c r="T41" s="228"/>
      <c r="U41" s="228"/>
      <c r="V41" s="228"/>
    </row>
    <row r="42" spans="1:22" ht="35.1" customHeight="1" x14ac:dyDescent="0.25">
      <c r="A42" s="87">
        <v>38</v>
      </c>
      <c r="B42" s="135" t="s">
        <v>367</v>
      </c>
      <c r="C42" s="254" t="s">
        <v>428</v>
      </c>
      <c r="D42" s="223">
        <v>45362</v>
      </c>
      <c r="E42" s="224">
        <v>45372</v>
      </c>
      <c r="F42" s="224">
        <v>45372</v>
      </c>
      <c r="G42" s="240">
        <v>45373</v>
      </c>
      <c r="H42" s="240">
        <v>45377</v>
      </c>
      <c r="I42" s="239"/>
      <c r="J42" s="255">
        <v>45377</v>
      </c>
      <c r="K42" s="135">
        <v>1000214862</v>
      </c>
      <c r="L42" s="244">
        <v>15000</v>
      </c>
      <c r="M42" s="227">
        <v>143260.82999999999</v>
      </c>
      <c r="N42" s="227" t="s">
        <v>424</v>
      </c>
      <c r="O42" s="235"/>
      <c r="P42" s="256" t="s">
        <v>421</v>
      </c>
      <c r="Q42" s="228"/>
      <c r="R42" s="228"/>
      <c r="S42" s="228"/>
      <c r="T42" s="228"/>
      <c r="U42" s="228"/>
      <c r="V42" s="228"/>
    </row>
    <row r="43" spans="1:22" ht="35.1" customHeight="1" x14ac:dyDescent="0.25">
      <c r="A43" s="87">
        <v>39</v>
      </c>
      <c r="B43" s="135" t="s">
        <v>8</v>
      </c>
      <c r="C43" s="254" t="s">
        <v>429</v>
      </c>
      <c r="D43" s="223">
        <v>45357</v>
      </c>
      <c r="E43" s="224">
        <v>45372</v>
      </c>
      <c r="F43" s="224">
        <v>45372</v>
      </c>
      <c r="G43" s="240">
        <v>45373</v>
      </c>
      <c r="H43" s="240">
        <v>45377</v>
      </c>
      <c r="I43" s="239"/>
      <c r="J43" s="255">
        <v>45377</v>
      </c>
      <c r="K43" s="135">
        <v>1000214253</v>
      </c>
      <c r="L43" s="244">
        <v>60000</v>
      </c>
      <c r="M43" s="227">
        <v>55704.6</v>
      </c>
      <c r="N43" s="227" t="s">
        <v>425</v>
      </c>
      <c r="O43" s="235">
        <v>300</v>
      </c>
      <c r="P43" s="256" t="s">
        <v>178</v>
      </c>
      <c r="Q43" s="228"/>
      <c r="R43" s="228"/>
      <c r="S43" s="228"/>
      <c r="T43" s="228"/>
      <c r="U43" s="228"/>
      <c r="V43" s="228"/>
    </row>
    <row r="44" spans="1:22" x14ac:dyDescent="0.25">
      <c r="L44" s="101">
        <f>SUM(L7:L43)</f>
        <v>668000</v>
      </c>
      <c r="M44" s="101">
        <f>SUM(M7:M43)</f>
        <v>1174348.2000000002</v>
      </c>
    </row>
  </sheetData>
  <autoFilter ref="B6:O44"/>
  <mergeCells count="2">
    <mergeCell ref="B4:M4"/>
    <mergeCell ref="A5:F5"/>
  </mergeCells>
  <conditionalFormatting sqref="B12">
    <cfRule type="duplicateValues" dxfId="4" priority="6" stopIfTrue="1"/>
  </conditionalFormatting>
  <conditionalFormatting sqref="B14">
    <cfRule type="duplicateValues" dxfId="3" priority="4" stopIfTrue="1"/>
  </conditionalFormatting>
  <conditionalFormatting sqref="B36">
    <cfRule type="duplicateValues" dxfId="2" priority="3" stopIfTrue="1"/>
  </conditionalFormatting>
  <conditionalFormatting sqref="B38 B7:B11 B13 B15:B35">
    <cfRule type="duplicateValues" dxfId="1" priority="33" stopIfTrue="1"/>
  </conditionalFormatting>
  <conditionalFormatting sqref="B37">
    <cfRule type="duplicateValues" dxfId="0" priority="1" stopIfTrue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>
      <selection activeCell="E7" sqref="E7:E34"/>
    </sheetView>
  </sheetViews>
  <sheetFormatPr baseColWidth="10" defaultRowHeight="15" x14ac:dyDescent="0.25"/>
  <cols>
    <col min="1" max="1" width="3.7109375" customWidth="1"/>
    <col min="2" max="2" width="13.42578125" customWidth="1"/>
    <col min="3" max="3" width="31" customWidth="1"/>
    <col min="4" max="4" width="17.28515625" customWidth="1"/>
    <col min="5" max="5" width="16.5703125" customWidth="1"/>
    <col min="6" max="6" width="20.140625" customWidth="1"/>
  </cols>
  <sheetData>
    <row r="1" spans="1:6" x14ac:dyDescent="0.25">
      <c r="A1" s="2"/>
      <c r="B1" s="2"/>
      <c r="C1" s="2"/>
      <c r="D1" s="2"/>
      <c r="E1" s="2"/>
      <c r="F1" s="5"/>
    </row>
    <row r="2" spans="1:6" x14ac:dyDescent="0.25">
      <c r="A2" s="2"/>
      <c r="B2" s="2"/>
      <c r="C2" s="2"/>
      <c r="D2" s="2"/>
      <c r="E2" s="2"/>
      <c r="F2" s="5"/>
    </row>
    <row r="3" spans="1:6" x14ac:dyDescent="0.25">
      <c r="A3" s="2"/>
      <c r="B3" s="2"/>
      <c r="C3" s="2"/>
      <c r="D3" s="2"/>
      <c r="E3" s="2"/>
      <c r="F3" s="5"/>
    </row>
    <row r="4" spans="1:6" ht="23.25" x14ac:dyDescent="0.25">
      <c r="A4" s="2"/>
      <c r="B4" s="259" t="s">
        <v>75</v>
      </c>
      <c r="C4" s="259"/>
      <c r="D4" s="259"/>
      <c r="E4" s="259"/>
      <c r="F4" s="259"/>
    </row>
    <row r="5" spans="1:6" ht="15.75" x14ac:dyDescent="0.25">
      <c r="A5" s="260">
        <v>44950</v>
      </c>
      <c r="B5" s="260"/>
      <c r="C5" s="260"/>
      <c r="D5" s="260"/>
      <c r="E5" s="260"/>
      <c r="F5" s="260"/>
    </row>
    <row r="6" spans="1:6" ht="31.5" x14ac:dyDescent="0.25">
      <c r="A6" s="3"/>
      <c r="B6" s="1" t="s">
        <v>362</v>
      </c>
      <c r="C6" s="1" t="s">
        <v>76</v>
      </c>
      <c r="D6" s="1" t="s">
        <v>363</v>
      </c>
      <c r="E6" s="1" t="s">
        <v>0</v>
      </c>
      <c r="F6" s="9" t="s">
        <v>1</v>
      </c>
    </row>
    <row r="7" spans="1:6" ht="35.1" customHeight="1" x14ac:dyDescent="0.25">
      <c r="A7" s="4">
        <v>1</v>
      </c>
      <c r="B7" s="38" t="s">
        <v>51</v>
      </c>
      <c r="C7" s="26" t="str">
        <f>VLOOKUP(B7,'C. Clientes '!B17:G167,2,FALSE)</f>
        <v>Fundación Exmilitares y Excombatientes, Inc.  - Sto. Dgo</v>
      </c>
      <c r="D7" s="8">
        <v>44931</v>
      </c>
      <c r="E7" s="33">
        <v>44939</v>
      </c>
      <c r="F7" s="7">
        <v>15355.1</v>
      </c>
    </row>
    <row r="8" spans="1:6" ht="35.1" customHeight="1" x14ac:dyDescent="0.25">
      <c r="A8" s="4">
        <v>2</v>
      </c>
      <c r="B8" s="6" t="s">
        <v>14</v>
      </c>
      <c r="C8" s="37" t="str">
        <f>VLOOKUP(B8,'C. Clientes '!B9:G159,2,FALSE)</f>
        <v>Pastoral de la Salud - V Centenario - Sto. Dgo</v>
      </c>
      <c r="D8" s="8">
        <v>44931</v>
      </c>
      <c r="E8" s="33">
        <v>44942</v>
      </c>
      <c r="F8" s="7">
        <v>17170.8</v>
      </c>
    </row>
    <row r="9" spans="1:6" ht="35.1" customHeight="1" x14ac:dyDescent="0.25">
      <c r="A9" s="4">
        <v>3</v>
      </c>
      <c r="B9" s="41" t="s">
        <v>332</v>
      </c>
      <c r="C9" s="26" t="str">
        <f>VLOOKUP(B9,'C. Clientes '!B23:G173,2,FALSE)</f>
        <v>Centro de Atención Primaria en Salud 2da. Brigada de Infantería, ERD</v>
      </c>
      <c r="D9" s="8">
        <v>44936</v>
      </c>
      <c r="E9" s="33">
        <v>44943</v>
      </c>
      <c r="F9" s="7">
        <v>7902.64</v>
      </c>
    </row>
    <row r="10" spans="1:6" ht="35.1" customHeight="1" x14ac:dyDescent="0.25">
      <c r="A10" s="4">
        <v>4</v>
      </c>
      <c r="B10" s="29" t="s">
        <v>8</v>
      </c>
      <c r="C10" s="26" t="str">
        <f>VLOOKUP(B10,'C. Clientes '!B14:G164,2,FALSE)</f>
        <v>Hogar Ancianos San Francisco de Asís- KM 11/1/2- Sánchez- Sto. Dgo</v>
      </c>
      <c r="D10" s="8">
        <v>44936</v>
      </c>
      <c r="E10" s="33">
        <v>44944</v>
      </c>
      <c r="F10" s="7">
        <v>35502.04</v>
      </c>
    </row>
    <row r="11" spans="1:6" ht="35.1" customHeight="1" x14ac:dyDescent="0.25">
      <c r="A11" s="4">
        <v>5</v>
      </c>
      <c r="B11" s="42" t="s">
        <v>11</v>
      </c>
      <c r="C11" s="26" t="str">
        <f>VLOOKUP(B11,'C. Clientes '!B18:G168,2,FALSE)</f>
        <v>Cuerpo de Seguridad Presidencial -  Sto. Dgo.</v>
      </c>
      <c r="D11" s="8">
        <v>44932</v>
      </c>
      <c r="E11" s="33">
        <v>44944</v>
      </c>
      <c r="F11" s="7">
        <v>19486.2</v>
      </c>
    </row>
    <row r="12" spans="1:6" ht="35.1" customHeight="1" x14ac:dyDescent="0.25">
      <c r="A12" s="4">
        <v>6</v>
      </c>
      <c r="B12" s="39" t="s">
        <v>25</v>
      </c>
      <c r="C12" s="26" t="str">
        <f>VLOOKUP(B12,'C. Clientes '!B24:G174,2,FALSE)</f>
        <v>Dispensario Medico del Aeropuerto Int. Dr. Joaquín Balaguer - El Higüero- Sto. Dgo</v>
      </c>
      <c r="D12" s="8">
        <v>44931</v>
      </c>
      <c r="E12" s="33">
        <v>44944</v>
      </c>
      <c r="F12" s="7">
        <v>14717</v>
      </c>
    </row>
    <row r="13" spans="1:6" ht="35.1" customHeight="1" x14ac:dyDescent="0.25">
      <c r="A13" s="4">
        <v>7</v>
      </c>
      <c r="B13" s="39" t="s">
        <v>77</v>
      </c>
      <c r="C13" s="26" t="str">
        <f>VLOOKUP(B13,'C. Clientes '!B8:G158,2,FALSE)</f>
        <v xml:space="preserve">Dispensario Medico Santa María Soledad Siervas de María - La Vega </v>
      </c>
      <c r="D13" s="8">
        <v>44931</v>
      </c>
      <c r="E13" s="33">
        <v>44945</v>
      </c>
      <c r="F13" s="7">
        <v>24923.699999999997</v>
      </c>
    </row>
    <row r="14" spans="1:6" ht="35.1" customHeight="1" x14ac:dyDescent="0.25">
      <c r="A14" s="4">
        <v>8</v>
      </c>
      <c r="B14" s="28" t="s">
        <v>19</v>
      </c>
      <c r="C14" s="37" t="str">
        <f>VLOOKUP(B14,'C. Clientes '!B11:G161,2,FALSE)</f>
        <v>Cuerpo de Bomberos de Santo Domingo - Sto. Dgo</v>
      </c>
      <c r="D14" s="8">
        <v>44929</v>
      </c>
      <c r="E14" s="33">
        <v>44945</v>
      </c>
      <c r="F14" s="7">
        <v>19616</v>
      </c>
    </row>
    <row r="15" spans="1:6" ht="35.1" customHeight="1" x14ac:dyDescent="0.25">
      <c r="A15" s="4">
        <v>9</v>
      </c>
      <c r="B15" s="28" t="s">
        <v>91</v>
      </c>
      <c r="C15" s="26" t="str">
        <f>VLOOKUP(B15,'C. Clientes '!B13:G163,2,FALSE)</f>
        <v xml:space="preserve">Hospicio San Vicente de Paúl - </v>
      </c>
      <c r="D15" s="8">
        <v>44930</v>
      </c>
      <c r="E15" s="33">
        <v>44946</v>
      </c>
      <c r="F15" s="7">
        <v>32613.75</v>
      </c>
    </row>
    <row r="16" spans="1:6" ht="35.1" customHeight="1" x14ac:dyDescent="0.25">
      <c r="A16" s="4">
        <v>10</v>
      </c>
      <c r="B16" s="28" t="s">
        <v>180</v>
      </c>
      <c r="C16" s="26" t="str">
        <f>VLOOKUP(B16,'C. Clientes '!B16:G166,2,FALSE)</f>
        <v xml:space="preserve">Fundación Centro Nuestra Esperanza, Inc. - Haina -San Cristóbal </v>
      </c>
      <c r="D16" s="8">
        <v>44944</v>
      </c>
      <c r="E16" s="33">
        <v>44946</v>
      </c>
      <c r="F16" s="7">
        <v>14445.8</v>
      </c>
    </row>
    <row r="17" spans="1:6" ht="35.1" customHeight="1" x14ac:dyDescent="0.25">
      <c r="A17" s="4">
        <v>11</v>
      </c>
      <c r="B17" s="43" t="s">
        <v>288</v>
      </c>
      <c r="C17" s="26" t="str">
        <f>VLOOKUP(B17,'C. Clientes '!B25:G175,2,FALSE)</f>
        <v>Dispensario Medico Cardenal Sancha</v>
      </c>
      <c r="D17" s="8">
        <v>44942</v>
      </c>
      <c r="E17" s="33">
        <v>44946</v>
      </c>
      <c r="F17" s="7">
        <v>10626.7</v>
      </c>
    </row>
    <row r="18" spans="1:6" ht="35.1" customHeight="1" x14ac:dyDescent="0.25">
      <c r="A18" s="4">
        <v>12</v>
      </c>
      <c r="B18" s="45" t="s">
        <v>343</v>
      </c>
      <c r="C18" s="26" t="str">
        <f>VLOOKUP(B18,'C. Clientes '!B26:G176,2,FALSE)</f>
        <v>Instituto de Promoción Social INSPROSOC</v>
      </c>
      <c r="D18" s="8">
        <v>44936</v>
      </c>
      <c r="E18" s="33">
        <v>44946</v>
      </c>
      <c r="F18" s="7">
        <v>14870.1</v>
      </c>
    </row>
    <row r="19" spans="1:6" ht="35.1" customHeight="1" x14ac:dyDescent="0.25">
      <c r="A19" s="4">
        <v>13</v>
      </c>
      <c r="B19" s="30" t="s">
        <v>10</v>
      </c>
      <c r="C19" s="26" t="str">
        <f>VLOOKUP(B19,'C. Clientes '!B12:G162,2,FALSE)</f>
        <v>Hogar de Ancianos Nuestra Señora del Carmen - Boca Chica -</v>
      </c>
      <c r="D19" s="8">
        <v>44942</v>
      </c>
      <c r="E19" s="33">
        <v>44949</v>
      </c>
      <c r="F19" s="7">
        <v>20567.310000000001</v>
      </c>
    </row>
    <row r="20" spans="1:6" ht="35.1" customHeight="1" x14ac:dyDescent="0.25">
      <c r="A20" s="4">
        <v>14</v>
      </c>
      <c r="B20" s="4" t="s">
        <v>79</v>
      </c>
      <c r="C20" s="26" t="str">
        <f>VLOOKUP(B20,'C. Clientes '!B19:G169,2,FALSE)</f>
        <v>Leprocomio Nuestra Señora de las Mercedes  - San Cristóbal</v>
      </c>
      <c r="D20" s="8">
        <v>44946</v>
      </c>
      <c r="E20" s="33">
        <v>44950</v>
      </c>
      <c r="F20" s="7">
        <v>17909</v>
      </c>
    </row>
    <row r="21" spans="1:6" ht="35.1" customHeight="1" x14ac:dyDescent="0.25">
      <c r="A21" s="4">
        <v>15</v>
      </c>
      <c r="B21" s="45" t="s">
        <v>345</v>
      </c>
      <c r="C21" s="26" t="str">
        <f>VLOOKUP(B21,'C. Clientes '!B27:G177,2,FALSE)</f>
        <v>Fundación Comunitaria Calades</v>
      </c>
      <c r="D21" s="8">
        <v>44931</v>
      </c>
      <c r="E21" s="33">
        <v>44950</v>
      </c>
      <c r="F21" s="7">
        <v>16556.7</v>
      </c>
    </row>
    <row r="22" spans="1:6" ht="35.1" customHeight="1" x14ac:dyDescent="0.25">
      <c r="A22" s="4">
        <v>16</v>
      </c>
      <c r="B22" s="40" t="s">
        <v>18</v>
      </c>
      <c r="C22" s="26" t="str">
        <f>VLOOKUP(B22,'C. Clientes '!B10:G160,2,FALSE)</f>
        <v>Instituto de Auxilios y Viviendas (INAVI) - Sto. Dgo</v>
      </c>
      <c r="D22" s="32">
        <v>44936</v>
      </c>
      <c r="E22" s="34">
        <v>44951</v>
      </c>
      <c r="F22" s="35">
        <v>17488.900000000001</v>
      </c>
    </row>
    <row r="23" spans="1:6" ht="35.1" customHeight="1" x14ac:dyDescent="0.25">
      <c r="A23" s="4">
        <v>17</v>
      </c>
      <c r="B23" s="40" t="s">
        <v>173</v>
      </c>
      <c r="C23" s="26" t="str">
        <f>VLOOKUP(B23,'C. Clientes '!B15:G165,2,FALSE)</f>
        <v>Dispensario Medico Amico- Villa Mella- Sto. Dgo</v>
      </c>
      <c r="D23" s="32">
        <v>44944</v>
      </c>
      <c r="E23" s="34">
        <v>44951</v>
      </c>
      <c r="F23" s="35">
        <v>13676.45</v>
      </c>
    </row>
    <row r="24" spans="1:6" ht="35.1" customHeight="1" x14ac:dyDescent="0.25">
      <c r="A24" s="4">
        <v>18</v>
      </c>
      <c r="B24" s="44" t="s">
        <v>193</v>
      </c>
      <c r="C24" s="26" t="str">
        <f>VLOOKUP(B24,'C. Clientes '!B20:G170,2,FALSE)</f>
        <v>Presidencia de la República - Sto. Dgo</v>
      </c>
      <c r="D24" s="32">
        <v>44950</v>
      </c>
      <c r="E24" s="34">
        <v>44951</v>
      </c>
      <c r="F24" s="35">
        <v>43304.170000000006</v>
      </c>
    </row>
    <row r="25" spans="1:6" ht="35.1" customHeight="1" x14ac:dyDescent="0.25">
      <c r="A25" s="4">
        <v>19</v>
      </c>
      <c r="B25" s="31" t="s">
        <v>239</v>
      </c>
      <c r="C25" s="26" t="str">
        <f>VLOOKUP(B25,'C. Clientes '!B28:G178,2,FALSE)</f>
        <v xml:space="preserve">Ayuntamiento del Distrito Nacional </v>
      </c>
      <c r="D25" s="32">
        <v>44943</v>
      </c>
      <c r="E25" s="34">
        <v>44951</v>
      </c>
      <c r="F25" s="35">
        <v>22001.45</v>
      </c>
    </row>
    <row r="26" spans="1:6" ht="35.1" customHeight="1" x14ac:dyDescent="0.25">
      <c r="A26" s="4">
        <v>20</v>
      </c>
      <c r="B26" s="31" t="s">
        <v>235</v>
      </c>
      <c r="C26" s="26" t="str">
        <f>VLOOKUP(B26,'C. Clientes '!B29:G179,2,FALSE)</f>
        <v>Centro de Salud Corazón de Jesús - Monte Plata</v>
      </c>
      <c r="D26" s="32">
        <v>44952</v>
      </c>
      <c r="E26" s="34">
        <v>44952</v>
      </c>
      <c r="F26" s="35">
        <v>15698.5</v>
      </c>
    </row>
    <row r="27" spans="1:6" ht="35.1" customHeight="1" x14ac:dyDescent="0.25">
      <c r="A27" s="4">
        <v>21</v>
      </c>
      <c r="B27" s="31" t="s">
        <v>301</v>
      </c>
      <c r="C27" s="26" t="str">
        <f>VLOOKUP(B27,'C. Clientes '!B30:G180,2,FALSE)</f>
        <v xml:space="preserve"> Hogar Día de Sabana Perdida                     </v>
      </c>
      <c r="D27" s="32">
        <v>44952</v>
      </c>
      <c r="E27" s="34">
        <v>44952</v>
      </c>
      <c r="F27" s="35">
        <v>9231.2999999999993</v>
      </c>
    </row>
    <row r="28" spans="1:6" ht="35.1" customHeight="1" x14ac:dyDescent="0.25">
      <c r="A28" s="4">
        <v>22</v>
      </c>
      <c r="B28" s="40" t="s">
        <v>41</v>
      </c>
      <c r="C28" s="26" t="str">
        <f>VLOOKUP(B28,'C. Clientes '!B21:G171,2,FALSE)</f>
        <v>Universidad Autónoma de santo Domingo (UASD)- Bienestar Estudiantil - Sto. Dgo</v>
      </c>
      <c r="D28" s="32">
        <v>44936</v>
      </c>
      <c r="E28" s="34">
        <v>44953</v>
      </c>
      <c r="F28" s="35">
        <v>17232.849999999999</v>
      </c>
    </row>
    <row r="29" spans="1:6" ht="35.1" customHeight="1" x14ac:dyDescent="0.25">
      <c r="A29" s="4">
        <v>23</v>
      </c>
      <c r="B29" s="44" t="s">
        <v>23</v>
      </c>
      <c r="C29" s="37" t="str">
        <f>VLOOKUP(B29,'C. Clientes '!B22:G172,2,FALSE)</f>
        <v xml:space="preserve">Consejo Nacional para la Niñez y la Adolescencia CONANI </v>
      </c>
      <c r="D29" s="32">
        <v>44944</v>
      </c>
      <c r="E29" s="34">
        <v>44953</v>
      </c>
      <c r="F29" s="35">
        <v>21600.61</v>
      </c>
    </row>
    <row r="30" spans="1:6" ht="35.1" customHeight="1" x14ac:dyDescent="0.25">
      <c r="A30" s="4">
        <v>24</v>
      </c>
      <c r="B30" s="31" t="s">
        <v>44</v>
      </c>
      <c r="C30" s="26" t="str">
        <f>VLOOKUP(B30,'C. Clientes '!B31:G181,2,FALSE)</f>
        <v>Dirección General de Contabilidad Gubernamental - Sto. Dgo</v>
      </c>
      <c r="D30" s="32">
        <v>44936</v>
      </c>
      <c r="E30" s="34">
        <v>44953</v>
      </c>
      <c r="F30" s="35">
        <v>5855.2</v>
      </c>
    </row>
    <row r="31" spans="1:6" ht="35.1" customHeight="1" x14ac:dyDescent="0.25">
      <c r="A31" s="4">
        <v>25</v>
      </c>
      <c r="B31" s="31" t="s">
        <v>264</v>
      </c>
      <c r="C31" s="26" t="str">
        <f>VLOOKUP(B31,'C. Clientes '!B32:G182,2,FALSE)</f>
        <v>Cuerpo Especializado para la Seguridad del Metro (CESMET)</v>
      </c>
      <c r="D31" s="32">
        <v>44952</v>
      </c>
      <c r="E31" s="34">
        <v>44957</v>
      </c>
      <c r="F31" s="35">
        <v>14010.75</v>
      </c>
    </row>
    <row r="32" spans="1:6" ht="35.1" customHeight="1" x14ac:dyDescent="0.25">
      <c r="A32" s="4">
        <v>26</v>
      </c>
      <c r="B32" s="31" t="s">
        <v>9</v>
      </c>
      <c r="C32" s="26" t="str">
        <f>VLOOKUP(B32,'C. Clientes '!B33:G183,2,FALSE)</f>
        <v>Hermandad de Pensionados de las Fuerzas Armadas y Policía Nacional -  Sto. Dgo.</v>
      </c>
      <c r="D32" s="32">
        <v>44933</v>
      </c>
      <c r="E32" s="34">
        <v>44957</v>
      </c>
      <c r="F32" s="35">
        <v>33698</v>
      </c>
    </row>
    <row r="33" spans="1:6" ht="35.1" customHeight="1" x14ac:dyDescent="0.25">
      <c r="A33" s="4">
        <v>27</v>
      </c>
      <c r="B33" s="31" t="s">
        <v>143</v>
      </c>
      <c r="C33" s="18" t="s">
        <v>144</v>
      </c>
      <c r="D33" s="32">
        <v>44951</v>
      </c>
      <c r="E33" s="34">
        <v>44957</v>
      </c>
      <c r="F33" s="35">
        <v>12813.9</v>
      </c>
    </row>
    <row r="34" spans="1:6" ht="35.1" customHeight="1" x14ac:dyDescent="0.25">
      <c r="A34" s="4">
        <v>28</v>
      </c>
      <c r="B34" s="6" t="s">
        <v>69</v>
      </c>
      <c r="C34" s="26" t="str">
        <f>VLOOKUP(B34,'C. Clientes '!B35:G185,2,FALSE)</f>
        <v>Guardería Infantil Madre Petra Ureña - Cancino - Sto. Dgo</v>
      </c>
      <c r="D34" s="8">
        <v>44931</v>
      </c>
      <c r="E34" s="33">
        <v>44957</v>
      </c>
      <c r="F34" s="7">
        <v>8383.75</v>
      </c>
    </row>
    <row r="35" spans="1:6" x14ac:dyDescent="0.25">
      <c r="F35" s="36">
        <f>SUM(F7:F34)</f>
        <v>517258.67000000004</v>
      </c>
    </row>
  </sheetData>
  <autoFilter ref="B6:F35">
    <sortState ref="B7:F35">
      <sortCondition ref="E6:E35"/>
    </sortState>
  </autoFilter>
  <mergeCells count="2">
    <mergeCell ref="B4:F4"/>
    <mergeCell ref="A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opLeftCell="A25" workbookViewId="0">
      <selection activeCell="I37" sqref="I37"/>
    </sheetView>
  </sheetViews>
  <sheetFormatPr baseColWidth="10" defaultRowHeight="15" x14ac:dyDescent="0.25"/>
  <cols>
    <col min="1" max="1" width="3.7109375" customWidth="1"/>
    <col min="2" max="2" width="13.42578125" customWidth="1"/>
    <col min="3" max="3" width="31" customWidth="1"/>
    <col min="4" max="4" width="17.28515625" customWidth="1"/>
    <col min="5" max="5" width="16.5703125" customWidth="1"/>
    <col min="6" max="6" width="20.140625" customWidth="1"/>
  </cols>
  <sheetData>
    <row r="1" spans="1:6" x14ac:dyDescent="0.25">
      <c r="A1" s="2"/>
      <c r="B1" s="2"/>
      <c r="C1" s="2"/>
      <c r="D1" s="2"/>
      <c r="E1" s="2"/>
      <c r="F1" s="5"/>
    </row>
    <row r="2" spans="1:6" x14ac:dyDescent="0.25">
      <c r="A2" s="2"/>
      <c r="B2" s="2"/>
      <c r="C2" s="2"/>
      <c r="D2" s="2"/>
      <c r="E2" s="2"/>
      <c r="F2" s="5"/>
    </row>
    <row r="3" spans="1:6" x14ac:dyDescent="0.25">
      <c r="A3" s="2"/>
      <c r="B3" s="2"/>
      <c r="C3" s="2"/>
      <c r="D3" s="2"/>
      <c r="E3" s="2"/>
      <c r="F3" s="5"/>
    </row>
    <row r="4" spans="1:6" ht="23.25" x14ac:dyDescent="0.25">
      <c r="A4" s="2"/>
      <c r="B4" s="259" t="s">
        <v>75</v>
      </c>
      <c r="C4" s="259"/>
      <c r="D4" s="259"/>
      <c r="E4" s="259"/>
      <c r="F4" s="259"/>
    </row>
    <row r="5" spans="1:6" ht="15.75" x14ac:dyDescent="0.25">
      <c r="A5" s="260">
        <v>44981</v>
      </c>
      <c r="B5" s="260"/>
      <c r="C5" s="260"/>
      <c r="D5" s="260"/>
      <c r="E5" s="260"/>
      <c r="F5" s="260"/>
    </row>
    <row r="6" spans="1:6" ht="31.5" x14ac:dyDescent="0.25">
      <c r="A6" s="3"/>
      <c r="B6" s="1" t="s">
        <v>362</v>
      </c>
      <c r="C6" s="1" t="s">
        <v>76</v>
      </c>
      <c r="D6" s="1" t="s">
        <v>363</v>
      </c>
      <c r="E6" s="1" t="s">
        <v>0</v>
      </c>
      <c r="F6" s="9" t="s">
        <v>1</v>
      </c>
    </row>
    <row r="7" spans="1:6" ht="35.1" customHeight="1" x14ac:dyDescent="0.25">
      <c r="A7" s="4">
        <v>1</v>
      </c>
      <c r="B7" s="45" t="s">
        <v>203</v>
      </c>
      <c r="C7" s="46" t="str">
        <f>VLOOKUP(B7,'C. Clientes '!B36:G186,2,FALSE)</f>
        <v xml:space="preserve">Cuerpo Especializado de Seguridad Turística CESTUR </v>
      </c>
      <c r="D7" s="47">
        <v>44957</v>
      </c>
      <c r="E7" s="47">
        <v>44958</v>
      </c>
      <c r="F7" s="48">
        <v>8898</v>
      </c>
    </row>
    <row r="8" spans="1:6" ht="35.1" customHeight="1" x14ac:dyDescent="0.25">
      <c r="A8" s="4">
        <v>2</v>
      </c>
      <c r="B8" s="45" t="s">
        <v>27</v>
      </c>
      <c r="C8" s="46" t="str">
        <f>VLOOKUP(B8,'C. Clientes '!B37:G187,2,FALSE)</f>
        <v>Dirección Nacional de Control de Droga DNCD - Sto. Dgo.</v>
      </c>
      <c r="D8" s="47">
        <v>44953</v>
      </c>
      <c r="E8" s="47">
        <v>44958</v>
      </c>
      <c r="F8" s="48">
        <v>24508.6</v>
      </c>
    </row>
    <row r="9" spans="1:6" ht="35.1" customHeight="1" x14ac:dyDescent="0.25">
      <c r="A9" s="4">
        <v>3</v>
      </c>
      <c r="B9" s="45" t="s">
        <v>56</v>
      </c>
      <c r="C9" s="46" t="str">
        <f>VLOOKUP(B9,'C. Clientes '!B35:G185,2,FALSE)</f>
        <v xml:space="preserve">Ministerio de Industria, Comercio y Mipymes </v>
      </c>
      <c r="D9" s="47">
        <v>44957</v>
      </c>
      <c r="E9" s="47">
        <v>44959</v>
      </c>
      <c r="F9" s="48">
        <v>5873</v>
      </c>
    </row>
    <row r="10" spans="1:6" ht="35.1" customHeight="1" x14ac:dyDescent="0.25">
      <c r="A10" s="4">
        <v>4</v>
      </c>
      <c r="B10" s="30" t="s">
        <v>59</v>
      </c>
      <c r="C10" s="46" t="str">
        <f>VLOOKUP(B10,'C. Clientes '!B8:G158,2,FALSE)</f>
        <v>Dispensario Medico Nuestra Señora de Fátima - Bonao</v>
      </c>
      <c r="D10" s="47">
        <v>44960</v>
      </c>
      <c r="E10" s="47">
        <v>44960</v>
      </c>
      <c r="F10" s="48">
        <v>10027.6</v>
      </c>
    </row>
    <row r="11" spans="1:6" ht="35.1" customHeight="1" x14ac:dyDescent="0.25">
      <c r="A11" s="4">
        <v>5</v>
      </c>
      <c r="B11" s="30" t="s">
        <v>279</v>
      </c>
      <c r="C11" s="46" t="str">
        <f>VLOOKUP(B11,'C. Clientes '!B13:G163,2,FALSE)</f>
        <v>Mujeres en Desarrollo Dominicana  (MUDE)</v>
      </c>
      <c r="D11" s="47">
        <v>44980</v>
      </c>
      <c r="E11" s="47">
        <v>44960</v>
      </c>
      <c r="F11" s="48">
        <v>4808.55</v>
      </c>
    </row>
    <row r="12" spans="1:6" ht="35.1" customHeight="1" x14ac:dyDescent="0.25">
      <c r="A12" s="4">
        <v>6</v>
      </c>
      <c r="B12" s="45" t="s">
        <v>72</v>
      </c>
      <c r="C12" s="46" t="str">
        <f>VLOOKUP(B12,'C. Clientes '!B41:G191,2,FALSE)</f>
        <v>Circulo de Mujeres con Discapacidad, Inc. (CIMUDIS) - Sto. Dgo</v>
      </c>
      <c r="D12" s="47">
        <v>44937</v>
      </c>
      <c r="E12" s="47">
        <v>44963</v>
      </c>
      <c r="F12" s="48">
        <v>8563.2000000000007</v>
      </c>
    </row>
    <row r="13" spans="1:6" ht="35.1" customHeight="1" x14ac:dyDescent="0.25">
      <c r="A13" s="4">
        <v>7</v>
      </c>
      <c r="B13" s="45" t="s">
        <v>42</v>
      </c>
      <c r="C13" s="46" t="str">
        <f>VLOOKUP(B13,'C. Clientes '!B42:G192,2,FALSE)</f>
        <v>Fundacion Bienestar y Desarrollo</v>
      </c>
      <c r="D13" s="47">
        <v>44959</v>
      </c>
      <c r="E13" s="47">
        <v>44963</v>
      </c>
      <c r="F13" s="48">
        <v>15009</v>
      </c>
    </row>
    <row r="14" spans="1:6" ht="35.1" customHeight="1" x14ac:dyDescent="0.25">
      <c r="A14" s="4">
        <v>8</v>
      </c>
      <c r="B14" s="45" t="s">
        <v>297</v>
      </c>
      <c r="C14" s="49" t="str">
        <f>VLOOKUP(B14,'C. Clientes '!B22:G172,2,FALSE)</f>
        <v>Gabinete de Coordinación de Políticas Sociales</v>
      </c>
      <c r="D14" s="47">
        <v>44960</v>
      </c>
      <c r="E14" s="47">
        <v>44964</v>
      </c>
      <c r="F14" s="48">
        <v>11838.2</v>
      </c>
    </row>
    <row r="15" spans="1:6" ht="35.1" customHeight="1" x14ac:dyDescent="0.25">
      <c r="A15" s="4">
        <v>9</v>
      </c>
      <c r="B15" s="45" t="s">
        <v>68</v>
      </c>
      <c r="C15" s="46" t="str">
        <f>VLOOKUP(B15,'C. Clientes '!B31:G181,2,FALSE)</f>
        <v xml:space="preserve">Hogar de Día de Villa Mella "San Miguel" </v>
      </c>
      <c r="D15" s="47">
        <v>44960</v>
      </c>
      <c r="E15" s="47">
        <v>44964</v>
      </c>
      <c r="F15" s="48">
        <v>7815.8</v>
      </c>
    </row>
    <row r="16" spans="1:6" ht="35.1" customHeight="1" x14ac:dyDescent="0.25">
      <c r="A16" s="4">
        <v>10</v>
      </c>
      <c r="B16" s="45" t="s">
        <v>14</v>
      </c>
      <c r="C16" s="46" t="str">
        <f>VLOOKUP(B16,'C. Clientes '!B8:G160,2,FALSE)</f>
        <v>Pastoral de la Salud - V Centenario - Sto. Dgo</v>
      </c>
      <c r="D16" s="47">
        <v>44933</v>
      </c>
      <c r="E16" s="47">
        <v>44964</v>
      </c>
      <c r="F16" s="48">
        <v>19896</v>
      </c>
    </row>
    <row r="17" spans="1:6" ht="35.1" customHeight="1" x14ac:dyDescent="0.25">
      <c r="A17" s="4">
        <v>11</v>
      </c>
      <c r="B17" s="45" t="s">
        <v>49</v>
      </c>
      <c r="C17" s="46" t="str">
        <f>VLOOKUP(B17,'C. Clientes '!B39:G189,2,FALSE)</f>
        <v>Centro Infantil San Vicente de Paúl-                Sto. Dgo</v>
      </c>
      <c r="D17" s="47">
        <v>46048</v>
      </c>
      <c r="E17" s="47">
        <v>44964</v>
      </c>
      <c r="F17" s="48">
        <v>6472.85</v>
      </c>
    </row>
    <row r="18" spans="1:6" ht="35.1" customHeight="1" x14ac:dyDescent="0.25">
      <c r="A18" s="4">
        <v>12</v>
      </c>
      <c r="B18" s="45" t="s">
        <v>22</v>
      </c>
      <c r="C18" s="46" t="str">
        <f>VLOOKUP(B18,'C. Clientes '!B8:G160,2,FALSE)</f>
        <v xml:space="preserve">Hogar de Ancianos América Esperanza -- </v>
      </c>
      <c r="D18" s="47">
        <v>44957</v>
      </c>
      <c r="E18" s="47">
        <v>44964</v>
      </c>
      <c r="F18" s="48">
        <v>9104.98</v>
      </c>
    </row>
    <row r="19" spans="1:6" ht="35.1" customHeight="1" x14ac:dyDescent="0.25">
      <c r="A19" s="4">
        <v>13</v>
      </c>
      <c r="B19" s="45" t="s">
        <v>15</v>
      </c>
      <c r="C19" s="46" t="str">
        <f>VLOOKUP(B19,'C. Clientes '!B8:G160,2,FALSE)</f>
        <v>Fundación Renal Cristo de la Misericordia, Inc - El Conde - Sto. Dgo</v>
      </c>
      <c r="D19" s="47">
        <v>44981</v>
      </c>
      <c r="E19" s="47">
        <v>44966</v>
      </c>
      <c r="F19" s="48">
        <v>11599</v>
      </c>
    </row>
    <row r="20" spans="1:6" ht="35.1" customHeight="1" x14ac:dyDescent="0.25">
      <c r="A20" s="4">
        <v>14</v>
      </c>
      <c r="B20" s="45" t="s">
        <v>366</v>
      </c>
      <c r="C20" s="51" t="s">
        <v>368</v>
      </c>
      <c r="D20" s="47">
        <v>44957</v>
      </c>
      <c r="E20" s="47">
        <v>44966</v>
      </c>
      <c r="F20" s="48">
        <v>527143</v>
      </c>
    </row>
    <row r="21" spans="1:6" ht="35.1" customHeight="1" x14ac:dyDescent="0.25">
      <c r="A21" s="4">
        <v>15</v>
      </c>
      <c r="B21" s="50" t="s">
        <v>12</v>
      </c>
      <c r="C21" s="46" t="str">
        <f>VLOOKUP(B21,'C. Clientes '!B14:G164,2,FALSE)</f>
        <v>Instituto Dermatológico y Cirugía de la Piel Dr. Humberto Bogart Díaz</v>
      </c>
      <c r="D21" s="47">
        <v>44960</v>
      </c>
      <c r="E21" s="47">
        <v>44967</v>
      </c>
      <c r="F21" s="48">
        <v>17539.52</v>
      </c>
    </row>
    <row r="22" spans="1:6" ht="35.1" customHeight="1" x14ac:dyDescent="0.25">
      <c r="A22" s="4">
        <v>16</v>
      </c>
      <c r="B22" s="45" t="s">
        <v>350</v>
      </c>
      <c r="C22" s="46" t="str">
        <f>VLOOKUP(B22,'C. Clientes '!B32:G182,2,FALSE)</f>
        <v>Fundacion de Personas con Lesiones  Medulares</v>
      </c>
      <c r="D22" s="47">
        <v>44964</v>
      </c>
      <c r="E22" s="47">
        <v>44967</v>
      </c>
      <c r="F22" s="48">
        <v>15535.44</v>
      </c>
    </row>
    <row r="23" spans="1:6" ht="35.1" customHeight="1" x14ac:dyDescent="0.25">
      <c r="A23" s="4">
        <v>17</v>
      </c>
      <c r="B23" s="45" t="s">
        <v>51</v>
      </c>
      <c r="C23" s="46" t="str">
        <f>VLOOKUP(B23,'C. Clientes '!B15:G165,2,FALSE)</f>
        <v>Fundación Exmilitares y Excombatientes, Inc.  - Sto. Dgo</v>
      </c>
      <c r="D23" s="47">
        <v>44962</v>
      </c>
      <c r="E23" s="47">
        <v>44970</v>
      </c>
      <c r="F23" s="48">
        <v>18068.099999999999</v>
      </c>
    </row>
    <row r="24" spans="1:6" ht="35.1" customHeight="1" x14ac:dyDescent="0.25">
      <c r="A24" s="4">
        <v>18</v>
      </c>
      <c r="B24" s="45" t="s">
        <v>39</v>
      </c>
      <c r="C24" s="46" t="str">
        <f>VLOOKUP(B24,'C. Clientes '!B20:G170,2,FALSE)</f>
        <v xml:space="preserve">Fundación Hambre Cero </v>
      </c>
      <c r="D24" s="47">
        <v>44959</v>
      </c>
      <c r="E24" s="47">
        <v>44970</v>
      </c>
      <c r="F24" s="48">
        <v>8390</v>
      </c>
    </row>
    <row r="25" spans="1:6" ht="35.1" customHeight="1" x14ac:dyDescent="0.25">
      <c r="A25" s="4">
        <v>19</v>
      </c>
      <c r="B25" s="45" t="s">
        <v>6</v>
      </c>
      <c r="C25" s="46" t="str">
        <f>VLOOKUP(B25,'C. Clientes '!B8:G160,2,FALSE)</f>
        <v>Dispensario Medico Hermana Rosa de Meras - Bani</v>
      </c>
      <c r="D25" s="47">
        <v>44963</v>
      </c>
      <c r="E25" s="47">
        <v>44971</v>
      </c>
      <c r="F25" s="48">
        <v>11421.8</v>
      </c>
    </row>
    <row r="26" spans="1:6" ht="35.1" customHeight="1" x14ac:dyDescent="0.25">
      <c r="A26" s="4">
        <v>20</v>
      </c>
      <c r="B26" s="4" t="s">
        <v>60</v>
      </c>
      <c r="C26" s="46" t="str">
        <f>VLOOKUP(B26,'C. Clientes '!B25:G175,2,FALSE)</f>
        <v>Instituto de Desarrollo y Crédito (IDECOOP)</v>
      </c>
      <c r="D26" s="47">
        <v>44946</v>
      </c>
      <c r="E26" s="47">
        <v>44972</v>
      </c>
      <c r="F26" s="48">
        <v>4264</v>
      </c>
    </row>
    <row r="27" spans="1:6" ht="35.1" customHeight="1" x14ac:dyDescent="0.25">
      <c r="A27" s="4">
        <v>21</v>
      </c>
      <c r="B27" s="45" t="s">
        <v>81</v>
      </c>
      <c r="C27" s="46" t="str">
        <f>VLOOKUP(B27,'C. Clientes '!B28:G178,2,FALSE)</f>
        <v xml:space="preserve">Fundación Red de la Misericordia </v>
      </c>
      <c r="D27" s="47">
        <v>44957</v>
      </c>
      <c r="E27" s="47">
        <v>44972</v>
      </c>
      <c r="F27" s="48">
        <v>19556.2</v>
      </c>
    </row>
    <row r="28" spans="1:6" ht="35.1" customHeight="1" x14ac:dyDescent="0.25">
      <c r="A28" s="4">
        <v>22</v>
      </c>
      <c r="B28" s="45" t="s">
        <v>367</v>
      </c>
      <c r="C28" s="51" t="s">
        <v>369</v>
      </c>
      <c r="D28" s="47">
        <v>44973</v>
      </c>
      <c r="E28" s="47">
        <v>44973</v>
      </c>
      <c r="F28" s="48">
        <v>150418.5</v>
      </c>
    </row>
    <row r="29" spans="1:6" ht="35.1" customHeight="1" x14ac:dyDescent="0.25">
      <c r="A29" s="4">
        <v>23</v>
      </c>
      <c r="B29" s="30" t="s">
        <v>283</v>
      </c>
      <c r="C29" s="46" t="str">
        <f>VLOOKUP(B29,'C. Clientes '!B16:G166,2,FALSE)</f>
        <v>Instituto Postal Dominicano (INPOSDOM) -Sto. Dgo.</v>
      </c>
      <c r="D29" s="47">
        <v>44967</v>
      </c>
      <c r="E29" s="47">
        <v>44974</v>
      </c>
      <c r="F29" s="48">
        <v>8200</v>
      </c>
    </row>
    <row r="30" spans="1:6" ht="35.1" customHeight="1" x14ac:dyDescent="0.25">
      <c r="A30" s="4">
        <v>24</v>
      </c>
      <c r="B30" s="45" t="s">
        <v>365</v>
      </c>
      <c r="C30" s="46" t="str">
        <f>VLOOKUP(B30,'C. Clientes '!B33:G183,2,FALSE)</f>
        <v xml:space="preserve">Liceo Escuela Nuestra Señora del Carmen </v>
      </c>
      <c r="D30" s="47">
        <v>44967</v>
      </c>
      <c r="E30" s="47">
        <v>44974</v>
      </c>
      <c r="F30" s="48">
        <v>13757.3</v>
      </c>
    </row>
    <row r="31" spans="1:6" ht="35.1" customHeight="1" x14ac:dyDescent="0.25">
      <c r="A31" s="4">
        <v>25</v>
      </c>
      <c r="B31" s="45" t="s">
        <v>16</v>
      </c>
      <c r="C31" s="49" t="str">
        <f>VLOOKUP(B31,'C. Clientes '!B9:G159,2,FALSE)</f>
        <v>Hogar de Anciano San Antonio María Claret  - Puerto Plata</v>
      </c>
      <c r="D31" s="47">
        <v>44958</v>
      </c>
      <c r="E31" s="47">
        <v>44977</v>
      </c>
      <c r="F31" s="48">
        <v>28790.799999999999</v>
      </c>
    </row>
    <row r="32" spans="1:6" ht="35.1" customHeight="1" x14ac:dyDescent="0.25">
      <c r="A32" s="4">
        <v>26</v>
      </c>
      <c r="B32" s="30" t="s">
        <v>228</v>
      </c>
      <c r="C32" s="46" t="str">
        <f>VLOOKUP(B32,'C. Clientes '!B26:G176,2,FALSE)</f>
        <v>Academia Militar de las Fuerzas Armadas Batalla de Las Carreras- San Isidro - Sto. Dgo</v>
      </c>
      <c r="D32" s="47">
        <v>44968</v>
      </c>
      <c r="E32" s="47">
        <v>44977</v>
      </c>
      <c r="F32" s="48">
        <v>37808.800000000003</v>
      </c>
    </row>
    <row r="33" spans="1:6" ht="35.1" customHeight="1" x14ac:dyDescent="0.25">
      <c r="A33" s="4">
        <v>27</v>
      </c>
      <c r="B33" s="30" t="s">
        <v>263</v>
      </c>
      <c r="C33" s="46" t="str">
        <f>VLOOKUP(B33,'C. Clientes '!B18:G168,2,FALSE)</f>
        <v xml:space="preserve">Instituto Superior Especializado de Estudios Penitenciarios </v>
      </c>
      <c r="D33" s="47">
        <v>44958</v>
      </c>
      <c r="E33" s="47">
        <v>44978</v>
      </c>
      <c r="F33" s="48">
        <v>5904</v>
      </c>
    </row>
    <row r="34" spans="1:6" ht="35.1" customHeight="1" x14ac:dyDescent="0.25">
      <c r="A34" s="4">
        <v>28</v>
      </c>
      <c r="B34" s="30" t="s">
        <v>84</v>
      </c>
      <c r="C34" s="49" t="str">
        <f>VLOOKUP(B34,'C. Clientes '!B11:G161,2,FALSE)</f>
        <v xml:space="preserve">Patronato Benéfico Oriental, Inc. -         La Romana </v>
      </c>
      <c r="D34" s="47">
        <v>44965</v>
      </c>
      <c r="E34" s="47">
        <v>44978</v>
      </c>
      <c r="F34" s="48">
        <v>26676.5</v>
      </c>
    </row>
    <row r="35" spans="1:6" ht="35.1" customHeight="1" x14ac:dyDescent="0.25">
      <c r="A35" s="4">
        <v>29</v>
      </c>
      <c r="B35" s="4" t="s">
        <v>29</v>
      </c>
      <c r="C35" s="46" t="str">
        <f>VLOOKUP(B35,'C. Clientes '!B12:G162,2,FALSE)</f>
        <v>Oficina Nacional de la Propiedad Industrial - Sto. Dgo</v>
      </c>
      <c r="D35" s="47">
        <v>44971</v>
      </c>
      <c r="E35" s="47">
        <v>44978</v>
      </c>
      <c r="F35" s="48">
        <v>17423.099999999999</v>
      </c>
    </row>
    <row r="36" spans="1:6" ht="35.1" customHeight="1" x14ac:dyDescent="0.25">
      <c r="A36" s="4">
        <v>30</v>
      </c>
      <c r="B36" s="4" t="s">
        <v>147</v>
      </c>
      <c r="C36" s="46" t="str">
        <f>VLOOKUP(B36,'C. Clientes '!B24:G174,2,FALSE)</f>
        <v>Hogar de Ancianos Nuestra Señora de Fátima   -Monte Plata</v>
      </c>
      <c r="D36" s="47">
        <v>44971</v>
      </c>
      <c r="E36" s="47">
        <v>44979</v>
      </c>
      <c r="F36" s="48">
        <v>8234.25</v>
      </c>
    </row>
    <row r="37" spans="1:6" ht="35.1" customHeight="1" x14ac:dyDescent="0.25">
      <c r="A37" s="4">
        <v>31</v>
      </c>
      <c r="B37" s="45" t="s">
        <v>347</v>
      </c>
      <c r="C37" s="46" t="str">
        <f>VLOOKUP(B37,'C. Clientes '!B29:G179,2,FALSE)</f>
        <v xml:space="preserve">Oficina Senatorial Hermanas Mirabal </v>
      </c>
      <c r="D37" s="47">
        <v>44970</v>
      </c>
      <c r="E37" s="47">
        <v>44980</v>
      </c>
      <c r="F37" s="48">
        <v>24535.5</v>
      </c>
    </row>
    <row r="38" spans="1:6" ht="35.1" customHeight="1" x14ac:dyDescent="0.25">
      <c r="A38" s="4">
        <v>32</v>
      </c>
      <c r="B38" s="45" t="s">
        <v>364</v>
      </c>
      <c r="C38" s="46" t="e">
        <f>VLOOKUP(B38,'C. Clientes '!A8:G167,2,FALSE)</f>
        <v>#N/A</v>
      </c>
      <c r="D38" s="47">
        <v>44977</v>
      </c>
      <c r="E38" s="47">
        <v>44980</v>
      </c>
      <c r="F38" s="48">
        <v>9833.25</v>
      </c>
    </row>
    <row r="39" spans="1:6" ht="35.1" customHeight="1" x14ac:dyDescent="0.25">
      <c r="A39" s="4">
        <v>33</v>
      </c>
      <c r="B39" s="30" t="s">
        <v>310</v>
      </c>
      <c r="C39" s="46" t="str">
        <f>VLOOKUP(B39,'C. Clientes '!B10:G160,2,FALSE)</f>
        <v xml:space="preserve">Hogar de Ancianas Estancia de Día Capotillo </v>
      </c>
      <c r="D39" s="47">
        <v>44974</v>
      </c>
      <c r="E39" s="47">
        <v>44981</v>
      </c>
      <c r="F39" s="48">
        <v>5130.05</v>
      </c>
    </row>
    <row r="40" spans="1:6" ht="35.1" customHeight="1" x14ac:dyDescent="0.25">
      <c r="A40" s="4">
        <v>34</v>
      </c>
      <c r="B40" s="30" t="s">
        <v>63</v>
      </c>
      <c r="C40" s="46" t="str">
        <f>VLOOKUP(B40,'C. Clientes '!B19:G169,2,FALSE)</f>
        <v>Hogar de Niños Casa de Luz</v>
      </c>
      <c r="D40" s="47">
        <v>44974</v>
      </c>
      <c r="E40" s="47">
        <v>44981</v>
      </c>
      <c r="F40" s="48">
        <v>5605.35</v>
      </c>
    </row>
    <row r="41" spans="1:6" ht="35.1" customHeight="1" x14ac:dyDescent="0.25">
      <c r="A41" s="4">
        <v>35</v>
      </c>
      <c r="B41" s="45" t="s">
        <v>33</v>
      </c>
      <c r="C41" s="46" t="str">
        <f>VLOOKUP(B41,'C. Clientes '!B23:G173,2,FALSE)</f>
        <v>Marina de Guerra - Sto. Dgo</v>
      </c>
      <c r="D41" s="47">
        <v>44958</v>
      </c>
      <c r="E41" s="47">
        <v>44985</v>
      </c>
      <c r="F41" s="48">
        <v>9623.0499999999993</v>
      </c>
    </row>
    <row r="42" spans="1:6" ht="35.1" customHeight="1" x14ac:dyDescent="0.25">
      <c r="A42" s="4">
        <v>36</v>
      </c>
      <c r="B42" s="30" t="s">
        <v>240</v>
      </c>
      <c r="C42" s="46" t="str">
        <f>VLOOKUP(B42,'C. Clientes '!B27:G177,2,FALSE)</f>
        <v>Instituto Nacional de Recursos Hidráulico (Indrí)</v>
      </c>
      <c r="D42" s="47">
        <v>44972</v>
      </c>
      <c r="E42" s="47">
        <v>44985</v>
      </c>
      <c r="F42" s="48">
        <v>15817.2</v>
      </c>
    </row>
    <row r="43" spans="1:6" ht="35.1" customHeight="1" x14ac:dyDescent="0.25">
      <c r="A43" s="4">
        <v>37</v>
      </c>
      <c r="B43" s="65" t="s">
        <v>352</v>
      </c>
      <c r="C43" s="54" t="str">
        <f>VLOOKUP(B43,'C. Clientes '!B30:G180,2,FALSE)</f>
        <v>Fundación Tecnológica Para Ciegos Luis Braille, INC</v>
      </c>
      <c r="D43" s="52">
        <v>44979</v>
      </c>
      <c r="E43" s="52">
        <v>44985</v>
      </c>
      <c r="F43" s="53">
        <v>15371.14</v>
      </c>
    </row>
    <row r="44" spans="1:6" ht="27" customHeight="1" x14ac:dyDescent="0.25">
      <c r="F44" s="64">
        <f>SUM(F7:F43)</f>
        <v>1149461.6300000001</v>
      </c>
    </row>
  </sheetData>
  <autoFilter ref="B6:F6">
    <sortState ref="B7:F44">
      <sortCondition ref="E6"/>
    </sortState>
  </autoFilter>
  <mergeCells count="2">
    <mergeCell ref="B4:F4"/>
    <mergeCell ref="A5:F5"/>
  </mergeCells>
  <pageMargins left="0.7" right="0.7" top="0.75" bottom="0.75" header="0.3" footer="0.3"/>
  <pageSetup paperSize="9" scale="7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4" workbookViewId="0">
      <selection activeCell="D7" sqref="D7:D46"/>
    </sheetView>
  </sheetViews>
  <sheetFormatPr baseColWidth="10" defaultRowHeight="15" x14ac:dyDescent="0.25"/>
  <cols>
    <col min="1" max="1" width="3" customWidth="1"/>
    <col min="2" max="2" width="12.5703125" customWidth="1"/>
    <col min="3" max="3" width="28.140625" customWidth="1"/>
    <col min="4" max="4" width="13.140625" customWidth="1"/>
    <col min="5" max="5" width="15.140625" customWidth="1"/>
    <col min="6" max="6" width="16.140625" customWidth="1"/>
  </cols>
  <sheetData>
    <row r="1" spans="1:6" x14ac:dyDescent="0.25">
      <c r="A1" s="2"/>
      <c r="B1" s="2"/>
      <c r="C1" s="2"/>
      <c r="D1" s="2"/>
      <c r="E1" s="2"/>
      <c r="F1" s="5"/>
    </row>
    <row r="2" spans="1:6" x14ac:dyDescent="0.25">
      <c r="A2" s="2"/>
      <c r="B2" s="2"/>
      <c r="C2" s="2"/>
      <c r="D2" s="2"/>
      <c r="E2" s="2"/>
      <c r="F2" s="5"/>
    </row>
    <row r="3" spans="1:6" x14ac:dyDescent="0.25">
      <c r="A3" s="2"/>
      <c r="B3" s="2"/>
      <c r="C3" s="2"/>
      <c r="D3" s="2"/>
      <c r="E3" s="2"/>
      <c r="F3" s="5"/>
    </row>
    <row r="4" spans="1:6" ht="23.25" x14ac:dyDescent="0.25">
      <c r="A4" s="2"/>
      <c r="B4" s="259" t="s">
        <v>75</v>
      </c>
      <c r="C4" s="259"/>
      <c r="D4" s="259"/>
      <c r="E4" s="259"/>
      <c r="F4" s="259"/>
    </row>
    <row r="5" spans="1:6" ht="15.75" x14ac:dyDescent="0.25">
      <c r="A5" s="260">
        <v>45009</v>
      </c>
      <c r="B5" s="260"/>
      <c r="C5" s="260"/>
      <c r="D5" s="260"/>
      <c r="E5" s="260"/>
      <c r="F5" s="260"/>
    </row>
    <row r="6" spans="1:6" ht="45" customHeight="1" x14ac:dyDescent="0.25">
      <c r="A6" s="3"/>
      <c r="B6" s="1" t="s">
        <v>362</v>
      </c>
      <c r="C6" s="1" t="s">
        <v>76</v>
      </c>
      <c r="D6" s="1" t="s">
        <v>363</v>
      </c>
      <c r="E6" s="1" t="s">
        <v>0</v>
      </c>
      <c r="F6" s="9" t="s">
        <v>1</v>
      </c>
    </row>
    <row r="7" spans="1:6" ht="35.1" customHeight="1" x14ac:dyDescent="0.25">
      <c r="A7" s="4">
        <v>1</v>
      </c>
      <c r="B7" s="66" t="s">
        <v>249</v>
      </c>
      <c r="C7" s="46" t="str">
        <f>VLOOKUP(B7,'C. Clientes '!B36:G186,2,FALSE)</f>
        <v xml:space="preserve">Cuerpo de Bomberos de Pedro Bran - Villa Altagracia </v>
      </c>
      <c r="D7" s="78">
        <v>44958</v>
      </c>
      <c r="E7" s="69">
        <v>44987</v>
      </c>
      <c r="F7" s="74">
        <v>3359.6</v>
      </c>
    </row>
    <row r="8" spans="1:6" ht="35.1" customHeight="1" x14ac:dyDescent="0.25">
      <c r="A8" s="4">
        <v>2</v>
      </c>
      <c r="B8" s="66" t="s">
        <v>290</v>
      </c>
      <c r="C8" s="46" t="str">
        <f>VLOOKUP(B8,'C. Clientes '!B37:G187,2,FALSE)</f>
        <v>Dirección Nacional de Atención Integral de la Persona Adolescente en Conflictos Con La Ley (DINAIACLP)</v>
      </c>
      <c r="D8" s="78">
        <v>44987</v>
      </c>
      <c r="E8" s="69">
        <v>44991</v>
      </c>
      <c r="F8" s="74">
        <v>39516.9</v>
      </c>
    </row>
    <row r="9" spans="1:6" ht="35.1" customHeight="1" x14ac:dyDescent="0.25">
      <c r="A9" s="4">
        <v>3</v>
      </c>
      <c r="B9" s="66" t="s">
        <v>62</v>
      </c>
      <c r="C9" s="46" t="str">
        <f>VLOOKUP(B9,'C. Clientes '!B35:G185,2,FALSE)</f>
        <v>Escuela Nacional de Sordomudos</v>
      </c>
      <c r="D9" s="78">
        <v>44986</v>
      </c>
      <c r="E9" s="69">
        <v>44993</v>
      </c>
      <c r="F9" s="74">
        <v>10126.9</v>
      </c>
    </row>
    <row r="10" spans="1:6" ht="35.1" customHeight="1" x14ac:dyDescent="0.25">
      <c r="A10" s="4">
        <v>4</v>
      </c>
      <c r="B10" s="66" t="s">
        <v>53</v>
      </c>
      <c r="C10" s="46" t="str">
        <f>VLOOKUP(B10,'C. Clientes '!B8:G158,2,FALSE)</f>
        <v>Parroquia Nuestra Señora de Guadalupe -Las Caobas- Sto. Dgo</v>
      </c>
      <c r="D10" s="78">
        <v>44987</v>
      </c>
      <c r="E10" s="69">
        <v>44993</v>
      </c>
      <c r="F10" s="74">
        <v>11048.4</v>
      </c>
    </row>
    <row r="11" spans="1:6" ht="35.1" customHeight="1" x14ac:dyDescent="0.25">
      <c r="A11" s="4">
        <v>5</v>
      </c>
      <c r="B11" s="66" t="s">
        <v>140</v>
      </c>
      <c r="C11" s="46" t="str">
        <f>VLOOKUP(B11,'C. Clientes '!B13:G163,2,FALSE)</f>
        <v>Hogar de Ancianos  San Jose, INC.</v>
      </c>
      <c r="D11" s="78">
        <v>44987</v>
      </c>
      <c r="E11" s="69">
        <v>44965</v>
      </c>
      <c r="F11" s="74">
        <v>13557.65</v>
      </c>
    </row>
    <row r="12" spans="1:6" ht="35.1" customHeight="1" x14ac:dyDescent="0.25">
      <c r="A12" s="4">
        <v>6</v>
      </c>
      <c r="B12" s="66" t="s">
        <v>288</v>
      </c>
      <c r="C12" s="46" t="str">
        <f>VLOOKUP(B12,'C. Clientes '!B41:G191,2,FALSE)</f>
        <v>Dispensario Medico Cardenal Sancha</v>
      </c>
      <c r="D12" s="78">
        <v>44991</v>
      </c>
      <c r="E12" s="69">
        <v>44993</v>
      </c>
      <c r="F12" s="74">
        <v>7305.55</v>
      </c>
    </row>
    <row r="13" spans="1:6" ht="35.1" customHeight="1" x14ac:dyDescent="0.25">
      <c r="A13" s="4">
        <v>7</v>
      </c>
      <c r="B13" s="66" t="s">
        <v>126</v>
      </c>
      <c r="C13" s="46" t="str">
        <f>VLOOKUP(B13,'C. Clientes '!B8:G162,2,FALSE)</f>
        <v>Centro Geriátrico San Joaquín y Santa Ana - La Vega</v>
      </c>
      <c r="D13" s="78">
        <v>44991</v>
      </c>
      <c r="E13" s="69">
        <v>44994</v>
      </c>
      <c r="F13" s="74">
        <v>33401.199999999997</v>
      </c>
    </row>
    <row r="14" spans="1:6" ht="35.1" customHeight="1" x14ac:dyDescent="0.25">
      <c r="A14" s="4">
        <v>8</v>
      </c>
      <c r="B14" s="66" t="s">
        <v>8</v>
      </c>
      <c r="C14" s="49" t="str">
        <f>VLOOKUP(B14,'C. Clientes '!B22:G172,2,FALSE)</f>
        <v>Hogar Ancianos San Francisco de Asís- KM 11/1/2- Sánchez- Sto. Dgo</v>
      </c>
      <c r="D14" s="78">
        <v>44987</v>
      </c>
      <c r="E14" s="69">
        <v>44995</v>
      </c>
      <c r="F14" s="74">
        <v>43755.899999999994</v>
      </c>
    </row>
    <row r="15" spans="1:6" ht="35.1" customHeight="1" x14ac:dyDescent="0.25">
      <c r="A15" s="4">
        <v>9</v>
      </c>
      <c r="B15" s="66" t="s">
        <v>277</v>
      </c>
      <c r="C15" s="46" t="str">
        <f>VLOOKUP(B15,'C. Clientes '!B31:G181,2,FALSE)</f>
        <v>Clínica de Familia La Romana (CFLR) INC</v>
      </c>
      <c r="D15" s="78">
        <v>44987</v>
      </c>
      <c r="E15" s="69">
        <v>44995</v>
      </c>
      <c r="F15" s="74">
        <v>10599.2</v>
      </c>
    </row>
    <row r="16" spans="1:6" ht="35.1" customHeight="1" x14ac:dyDescent="0.25">
      <c r="A16" s="4">
        <v>10</v>
      </c>
      <c r="B16" s="66" t="s">
        <v>31</v>
      </c>
      <c r="C16" s="46" t="str">
        <f>VLOOKUP(B16,'C. Clientes '!B8:G160,2,FALSE)</f>
        <v>Cuerpo Especializado en Seguridad Aeroportuaria y la Aviación Civil CESAC - Sto. Dgo.</v>
      </c>
      <c r="D16" s="78">
        <v>44991</v>
      </c>
      <c r="E16" s="69">
        <v>44995</v>
      </c>
      <c r="F16" s="74">
        <v>17835.2</v>
      </c>
    </row>
    <row r="17" spans="1:6" ht="35.1" customHeight="1" x14ac:dyDescent="0.25">
      <c r="A17" s="4">
        <v>11</v>
      </c>
      <c r="B17" s="66" t="s">
        <v>5</v>
      </c>
      <c r="C17" s="46" t="str">
        <f>VLOOKUP(B17,'C. Clientes '!B8:G162,2,FALSE)</f>
        <v>Fundación Cruz Jiminían - Cristo Rey - Sto. Dgo</v>
      </c>
      <c r="D17" s="78">
        <v>44986</v>
      </c>
      <c r="E17" s="69">
        <v>44995</v>
      </c>
      <c r="F17" s="74">
        <v>28453</v>
      </c>
    </row>
    <row r="18" spans="1:6" ht="35.1" customHeight="1" x14ac:dyDescent="0.25">
      <c r="A18" s="4">
        <v>12</v>
      </c>
      <c r="B18" s="66" t="s">
        <v>20</v>
      </c>
      <c r="C18" s="46" t="str">
        <f>VLOOKUP(B18,'C. Clientes '!B8:G160,2,FALSE)</f>
        <v>Fundación  Nuestra Señora de Guadalupe - Bonao</v>
      </c>
      <c r="D18" s="78">
        <v>44988</v>
      </c>
      <c r="E18" s="69">
        <v>44995</v>
      </c>
      <c r="F18" s="74">
        <v>12868.2</v>
      </c>
    </row>
    <row r="19" spans="1:6" ht="35.1" customHeight="1" x14ac:dyDescent="0.25">
      <c r="A19" s="4">
        <v>13</v>
      </c>
      <c r="B19" s="66" t="s">
        <v>105</v>
      </c>
      <c r="C19" s="46" t="str">
        <f>VLOOKUP(B19,'C. Clientes '!B8:G160,2,FALSE)</f>
        <v>Academia Aérea General de Brigada Piloto Frank A. Feliz - San Isidro - Sto. Dgo</v>
      </c>
      <c r="D19" s="78">
        <v>44986</v>
      </c>
      <c r="E19" s="69">
        <v>44998</v>
      </c>
      <c r="F19" s="74">
        <v>6381</v>
      </c>
    </row>
    <row r="20" spans="1:6" ht="35.1" customHeight="1" x14ac:dyDescent="0.25">
      <c r="A20" s="4">
        <v>14</v>
      </c>
      <c r="B20" s="67" t="s">
        <v>225</v>
      </c>
      <c r="C20" s="46" t="str">
        <f>VLOOKUP(B20,'C. Clientes '!B14:G164,2,FALSE)</f>
        <v>Seminario Menor Jesús Buen Pastor - El Gala - Sto. Dgo</v>
      </c>
      <c r="D20" s="78">
        <v>44991</v>
      </c>
      <c r="E20" s="69">
        <v>44999</v>
      </c>
      <c r="F20" s="74">
        <v>7195.0999999999995</v>
      </c>
    </row>
    <row r="21" spans="1:6" ht="35.1" customHeight="1" x14ac:dyDescent="0.25">
      <c r="A21" s="4">
        <v>15</v>
      </c>
      <c r="B21" s="67" t="s">
        <v>51</v>
      </c>
      <c r="C21" s="46" t="str">
        <f>VLOOKUP(B21,'C. Clientes '!B32:G182,2,FALSE)</f>
        <v>Fundación Exmilitares y Excombatientes, Inc.  - Sto. Dgo</v>
      </c>
      <c r="D21" s="78">
        <v>44988</v>
      </c>
      <c r="E21" s="69">
        <v>45000</v>
      </c>
      <c r="F21" s="74">
        <v>17769</v>
      </c>
    </row>
    <row r="22" spans="1:6" ht="35.1" customHeight="1" x14ac:dyDescent="0.25">
      <c r="A22" s="4">
        <v>16</v>
      </c>
      <c r="B22" s="67" t="s">
        <v>180</v>
      </c>
      <c r="C22" s="46" t="str">
        <f>VLOOKUP(B22,'C. Clientes '!B15:G165,2,FALSE)</f>
        <v xml:space="preserve">Fundación Centro Nuestra Esperanza, Inc. - Haina -San Cristóbal </v>
      </c>
      <c r="D22" s="78">
        <v>44991</v>
      </c>
      <c r="E22" s="69">
        <v>45000</v>
      </c>
      <c r="F22" s="74">
        <v>7941.2199999999993</v>
      </c>
    </row>
    <row r="23" spans="1:6" ht="35.1" customHeight="1" x14ac:dyDescent="0.25">
      <c r="A23" s="4">
        <v>17</v>
      </c>
      <c r="B23" s="67" t="s">
        <v>303</v>
      </c>
      <c r="C23" s="46" t="str">
        <f>VLOOKUP(B23,'C. Clientes '!B20:G170,2,FALSE)</f>
        <v xml:space="preserve">1er Regimiento Dominicano de Guardia Presidencial </v>
      </c>
      <c r="D23" s="78">
        <v>44993</v>
      </c>
      <c r="E23" s="70">
        <v>45000</v>
      </c>
      <c r="F23" s="74">
        <v>7314.4</v>
      </c>
    </row>
    <row r="24" spans="1:6" ht="35.1" customHeight="1" x14ac:dyDescent="0.25">
      <c r="A24" s="4">
        <v>18</v>
      </c>
      <c r="B24" s="67" t="s">
        <v>135</v>
      </c>
      <c r="C24" s="46" t="str">
        <f>VLOOKUP(B24,'C. Clientes '!B8:G160,2,FALSE)</f>
        <v>Hogar de Ancianos Desvalidos La Santísima Trinidad  - Moca</v>
      </c>
      <c r="D24" s="78">
        <v>44994</v>
      </c>
      <c r="E24" s="69">
        <v>45001</v>
      </c>
      <c r="F24" s="74">
        <v>20512.3</v>
      </c>
    </row>
    <row r="25" spans="1:6" ht="35.1" customHeight="1" x14ac:dyDescent="0.25">
      <c r="A25" s="4">
        <v>19</v>
      </c>
      <c r="B25" s="67" t="s">
        <v>11</v>
      </c>
      <c r="C25" s="46" t="str">
        <f>VLOOKUP(B25,'C. Clientes '!B25:G175,2,FALSE)</f>
        <v>Cuerpo de Seguridad Presidencial -  Sto. Dgo.</v>
      </c>
      <c r="D25" s="78">
        <v>44993</v>
      </c>
      <c r="E25" s="69">
        <v>45001</v>
      </c>
      <c r="F25" s="74">
        <v>16370.8</v>
      </c>
    </row>
    <row r="26" spans="1:6" ht="35.1" customHeight="1" x14ac:dyDescent="0.25">
      <c r="A26" s="4">
        <v>20</v>
      </c>
      <c r="B26" s="67" t="s">
        <v>334</v>
      </c>
      <c r="C26" s="46" t="str">
        <f>VLOOKUP(B26,'C. Clientes '!B28:G178,2,FALSE)</f>
        <v xml:space="preserve">Centro de Atención Primaria en Salud 1era. Brigada de Infantería  </v>
      </c>
      <c r="D26" s="78">
        <v>45001</v>
      </c>
      <c r="E26" s="69">
        <v>45001</v>
      </c>
      <c r="F26" s="74">
        <v>7747</v>
      </c>
    </row>
    <row r="27" spans="1:6" ht="35.1" customHeight="1" x14ac:dyDescent="0.25">
      <c r="A27" s="4">
        <v>21</v>
      </c>
      <c r="B27" s="68" t="s">
        <v>86</v>
      </c>
      <c r="C27" s="46" t="str">
        <f>VLOOKUP(B27,'C. Clientes '!B16:G166,2,FALSE)</f>
        <v>Aldeas Infantiles SOS Dominicana, Inc. - Sto. Dgo.</v>
      </c>
      <c r="D27" s="79">
        <v>44998</v>
      </c>
      <c r="E27" s="70">
        <v>45005</v>
      </c>
      <c r="F27" s="74">
        <v>7906.2</v>
      </c>
    </row>
    <row r="28" spans="1:6" ht="35.1" customHeight="1" x14ac:dyDescent="0.25">
      <c r="A28" s="4">
        <v>22</v>
      </c>
      <c r="B28" s="68" t="s">
        <v>343</v>
      </c>
      <c r="C28" s="46" t="str">
        <f>VLOOKUP(B28,'C. Clientes '!B33:G183,2,FALSE)</f>
        <v>Instituto de Promoción Social INSPROSOC</v>
      </c>
      <c r="D28" s="79">
        <v>44999</v>
      </c>
      <c r="E28" s="70">
        <v>45005</v>
      </c>
      <c r="F28" s="74">
        <v>12224.35</v>
      </c>
    </row>
    <row r="29" spans="1:6" ht="35.1" customHeight="1" x14ac:dyDescent="0.25">
      <c r="A29" s="4">
        <v>23</v>
      </c>
      <c r="B29" s="68" t="s">
        <v>173</v>
      </c>
      <c r="C29" s="49" t="str">
        <f>VLOOKUP(B29,'C. Clientes '!B9:G159,2,FALSE)</f>
        <v>Dispensario Medico Amico- Villa Mella- Sto. Dgo</v>
      </c>
      <c r="D29" s="79">
        <v>44995</v>
      </c>
      <c r="E29" s="70">
        <v>45006</v>
      </c>
      <c r="F29" s="74">
        <v>11721.95</v>
      </c>
    </row>
    <row r="30" spans="1:6" ht="35.1" customHeight="1" x14ac:dyDescent="0.25">
      <c r="A30" s="4">
        <v>24</v>
      </c>
      <c r="B30" s="68" t="s">
        <v>158</v>
      </c>
      <c r="C30" s="46" t="str">
        <f>VLOOKUP(B30,'C. Clientes '!B26:G176,2,FALSE)</f>
        <v>Residencia Geriátrica Dr. Carl Th. George - SPM</v>
      </c>
      <c r="D30" s="79">
        <v>44993</v>
      </c>
      <c r="E30" s="70">
        <v>45006</v>
      </c>
      <c r="F30" s="74">
        <v>12912.34</v>
      </c>
    </row>
    <row r="31" spans="1:6" ht="35.1" customHeight="1" x14ac:dyDescent="0.25">
      <c r="A31" s="4">
        <v>25</v>
      </c>
      <c r="B31" s="68" t="s">
        <v>55</v>
      </c>
      <c r="C31" s="46" t="str">
        <f>VLOOKUP(B31,'C. Clientes '!B18:G168,2,FALSE)</f>
        <v>Parroquia San Gabriel Arcángel - Villa María - Sto. Dgo</v>
      </c>
      <c r="D31" s="79">
        <v>45000</v>
      </c>
      <c r="E31" s="70">
        <v>45006</v>
      </c>
      <c r="F31" s="74">
        <v>16243</v>
      </c>
    </row>
    <row r="32" spans="1:6" ht="35.1" customHeight="1" x14ac:dyDescent="0.25">
      <c r="A32" s="4">
        <v>26</v>
      </c>
      <c r="B32" s="68" t="s">
        <v>183</v>
      </c>
      <c r="C32" s="49" t="str">
        <f>VLOOKUP(B32,'C. Clientes '!B11:G161,2,FALSE)</f>
        <v>Dispensario Medico Regimiento Guardia de Honor - Sto. Dgo</v>
      </c>
      <c r="D32" s="79">
        <v>45000</v>
      </c>
      <c r="E32" s="70">
        <v>45006</v>
      </c>
      <c r="F32" s="74">
        <v>34580.65</v>
      </c>
    </row>
    <row r="33" spans="1:6" ht="35.1" customHeight="1" x14ac:dyDescent="0.25">
      <c r="A33" s="4">
        <v>27</v>
      </c>
      <c r="B33" s="68" t="s">
        <v>88</v>
      </c>
      <c r="C33" s="46" t="str">
        <f>VLOOKUP(B33,'C. Clientes '!B12:G162,2,FALSE)</f>
        <v>Dirección General de Embellecimiento de las Carreteras y Avenidas de Circunvalación  - Sto. Dgo</v>
      </c>
      <c r="D33" s="79">
        <v>45002</v>
      </c>
      <c r="E33" s="70">
        <v>45006</v>
      </c>
      <c r="F33" s="74">
        <v>7074.9</v>
      </c>
    </row>
    <row r="34" spans="1:6" ht="35.1" customHeight="1" x14ac:dyDescent="0.25">
      <c r="A34" s="4">
        <v>28</v>
      </c>
      <c r="B34" s="68" t="s">
        <v>58</v>
      </c>
      <c r="C34" s="46" t="str">
        <f>VLOOKUP(B34,'C. Clientes '!B24:G174,2,FALSE)</f>
        <v>Dispensario Medico Aeropuerto Int. José Fco. Peña Gómez-Las América - Sto. Dgo</v>
      </c>
      <c r="D34" s="79">
        <v>45002</v>
      </c>
      <c r="E34" s="70">
        <v>45006</v>
      </c>
      <c r="F34" s="74">
        <v>14721</v>
      </c>
    </row>
    <row r="35" spans="1:6" ht="35.1" customHeight="1" x14ac:dyDescent="0.25">
      <c r="A35" s="4">
        <v>29</v>
      </c>
      <c r="B35" s="68" t="s">
        <v>66</v>
      </c>
      <c r="C35" s="46" t="str">
        <f>VLOOKUP(B35,'C. Clientes '!B29:G179,2,FALSE)</f>
        <v>Dispensario Parroquia Maria Auxiliadora</v>
      </c>
      <c r="D35" s="79">
        <v>44999</v>
      </c>
      <c r="E35" s="70">
        <v>45007</v>
      </c>
      <c r="F35" s="74">
        <v>10412</v>
      </c>
    </row>
    <row r="36" spans="1:6" ht="35.1" customHeight="1" x14ac:dyDescent="0.25">
      <c r="A36" s="4">
        <v>30</v>
      </c>
      <c r="B36" s="68" t="s">
        <v>79</v>
      </c>
      <c r="C36" s="46" t="str">
        <f>VLOOKUP(B36,'C. Clientes '!B8:G162,2,FALSE)</f>
        <v>Leprocomio Nuestra Señora de las Mercedes  - San Cristóbal</v>
      </c>
      <c r="D36" s="80">
        <v>44970</v>
      </c>
      <c r="E36" s="70">
        <v>45008</v>
      </c>
      <c r="F36" s="74">
        <v>21886.6</v>
      </c>
    </row>
    <row r="37" spans="1:6" ht="35.1" customHeight="1" x14ac:dyDescent="0.25">
      <c r="A37" s="4">
        <v>31</v>
      </c>
      <c r="B37" s="68" t="s">
        <v>71</v>
      </c>
      <c r="C37" s="46" t="str">
        <f>VLOOKUP(B37,'C. Clientes '!B10:G160,2,FALSE)</f>
        <v>Fundación Centro Cultural ´´Guanín´´</v>
      </c>
      <c r="D37" s="80">
        <v>44998</v>
      </c>
      <c r="E37" s="70">
        <v>45008</v>
      </c>
      <c r="F37" s="74">
        <v>8347.5</v>
      </c>
    </row>
    <row r="38" spans="1:6" ht="35.1" customHeight="1" x14ac:dyDescent="0.25">
      <c r="A38" s="4">
        <v>32</v>
      </c>
      <c r="B38" s="68" t="s">
        <v>36</v>
      </c>
      <c r="C38" s="46" t="str">
        <f>VLOOKUP(B38,'C. Clientes '!B19:G169,2,FALSE)</f>
        <v xml:space="preserve">Residencia Bethania, Hogar de Día </v>
      </c>
      <c r="D38" s="79">
        <v>44994</v>
      </c>
      <c r="E38" s="70">
        <v>45009</v>
      </c>
      <c r="F38" s="74">
        <v>5197.2</v>
      </c>
    </row>
    <row r="39" spans="1:6" ht="35.1" customHeight="1" x14ac:dyDescent="0.25">
      <c r="A39" s="4">
        <v>33</v>
      </c>
      <c r="B39" s="68" t="s">
        <v>10</v>
      </c>
      <c r="C39" s="46" t="str">
        <f>VLOOKUP(B39,'C. Clientes '!B23:G173,2,FALSE)</f>
        <v>Hogar de Ancianos Nuestra Señora del Carmen - Boca Chica -</v>
      </c>
      <c r="D39" s="79">
        <v>45005</v>
      </c>
      <c r="E39" s="70">
        <v>45012</v>
      </c>
      <c r="F39" s="74">
        <v>24838.63</v>
      </c>
    </row>
    <row r="40" spans="1:6" ht="35.1" customHeight="1" x14ac:dyDescent="0.25">
      <c r="A40" s="4">
        <v>34</v>
      </c>
      <c r="B40" s="66" t="s">
        <v>314</v>
      </c>
      <c r="C40" s="46" t="str">
        <f>VLOOKUP(B40,'C. Clientes '!B27:G177,2,FALSE)</f>
        <v xml:space="preserve">Fundacion Bendición de Dios </v>
      </c>
      <c r="D40" s="78">
        <v>45012</v>
      </c>
      <c r="E40" s="69">
        <v>45015</v>
      </c>
      <c r="F40" s="74">
        <v>6030.1</v>
      </c>
    </row>
    <row r="41" spans="1:6" ht="35.1" customHeight="1" x14ac:dyDescent="0.25">
      <c r="A41" s="4">
        <v>35</v>
      </c>
      <c r="B41" s="68" t="s">
        <v>191</v>
      </c>
      <c r="C41" s="71" t="str">
        <f>VLOOKUP(B41,'C. Clientes '!B30:G180,2,FALSE)</f>
        <v>Parroquia San Antonio de Padua - Monte Plata</v>
      </c>
      <c r="D41" s="78">
        <v>45012</v>
      </c>
      <c r="E41" s="70">
        <v>45015</v>
      </c>
      <c r="F41" s="75">
        <v>14399</v>
      </c>
    </row>
    <row r="42" spans="1:6" ht="35.1" customHeight="1" x14ac:dyDescent="0.25">
      <c r="A42" s="4">
        <v>36</v>
      </c>
      <c r="B42" s="72" t="s">
        <v>237</v>
      </c>
      <c r="C42" s="46" t="str">
        <f>VLOOKUP(B42,'C. Clientes '!B31:G181,2,FALSE)</f>
        <v>Dispensario Parroquial Pastoral de Salud - Bayaguana</v>
      </c>
      <c r="D42" s="78">
        <v>45007</v>
      </c>
      <c r="E42" s="73">
        <v>45015</v>
      </c>
      <c r="F42" s="81">
        <v>12873.05</v>
      </c>
    </row>
    <row r="43" spans="1:6" ht="35.1" customHeight="1" x14ac:dyDescent="0.25">
      <c r="A43" s="4">
        <v>37</v>
      </c>
      <c r="B43" s="72" t="s">
        <v>82</v>
      </c>
      <c r="C43" s="46" t="str">
        <f>VLOOKUP(B43,'C. Clientes '!B8:G162,2,FALSE)</f>
        <v xml:space="preserve">Cuerpo de Bomberos del Municipio de Bajos de Haina </v>
      </c>
      <c r="D43" s="78">
        <v>45001</v>
      </c>
      <c r="E43" s="73">
        <v>45015</v>
      </c>
      <c r="F43" s="76">
        <v>9365.9</v>
      </c>
    </row>
    <row r="44" spans="1:6" ht="35.1" customHeight="1" x14ac:dyDescent="0.25">
      <c r="A44" s="82">
        <v>38</v>
      </c>
      <c r="B44" s="83" t="s">
        <v>63</v>
      </c>
      <c r="C44" s="71" t="str">
        <f>VLOOKUP(B44,'C. Clientes '!B33:G183,2,FALSE)</f>
        <v>Hogar de Niños Casa de Luz</v>
      </c>
      <c r="D44" s="79">
        <v>45009</v>
      </c>
      <c r="E44" s="84">
        <v>45015</v>
      </c>
      <c r="F44" s="85">
        <v>5961.5</v>
      </c>
    </row>
    <row r="45" spans="1:6" ht="35.1" customHeight="1" x14ac:dyDescent="0.25">
      <c r="A45" s="4">
        <v>39</v>
      </c>
      <c r="B45" s="72" t="s">
        <v>19</v>
      </c>
      <c r="C45" s="46" t="str">
        <f>VLOOKUP(B45,'C. Clientes '!B8:G162,2,FALSE)</f>
        <v>Cuerpo de Bomberos de Santo Domingo - Sto. Dgo</v>
      </c>
      <c r="D45" s="73">
        <v>45009</v>
      </c>
      <c r="E45" s="73">
        <v>45015</v>
      </c>
      <c r="F45" s="76">
        <v>19224.25</v>
      </c>
    </row>
    <row r="46" spans="1:6" ht="35.1" customHeight="1" x14ac:dyDescent="0.25">
      <c r="A46" s="4">
        <v>40</v>
      </c>
      <c r="B46" s="72" t="s">
        <v>18</v>
      </c>
      <c r="C46" s="46" t="str">
        <f>VLOOKUP(B46,'C. Clientes '!B8:G162,2,FALSE)</f>
        <v>Instituto de Auxilios y Viviendas (INAVI) - Sto. Dgo</v>
      </c>
      <c r="D46" s="73">
        <v>45009</v>
      </c>
      <c r="E46" s="73">
        <v>45016</v>
      </c>
      <c r="F46" s="86">
        <v>19540.849999999999</v>
      </c>
    </row>
    <row r="47" spans="1:6" ht="27" customHeight="1" x14ac:dyDescent="0.25">
      <c r="F47" s="77">
        <f>SUM(F7:F46)</f>
        <v>598519.49000000011</v>
      </c>
    </row>
  </sheetData>
  <mergeCells count="2">
    <mergeCell ref="B4:F4"/>
    <mergeCell ref="A5:F5"/>
  </mergeCells>
  <pageMargins left="0.7" right="0.7" top="0.75" bottom="0.75" header="0.3" footer="0.3"/>
  <pageSetup paperSize="9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>
      <selection activeCell="G12" sqref="G12"/>
    </sheetView>
  </sheetViews>
  <sheetFormatPr baseColWidth="10" defaultRowHeight="15" x14ac:dyDescent="0.25"/>
  <cols>
    <col min="1" max="1" width="3" customWidth="1"/>
    <col min="2" max="2" width="12.5703125" customWidth="1"/>
    <col min="3" max="3" width="34.5703125" customWidth="1"/>
    <col min="4" max="4" width="13.140625" customWidth="1"/>
    <col min="5" max="5" width="15.140625" customWidth="1"/>
    <col min="6" max="6" width="16.140625" customWidth="1"/>
  </cols>
  <sheetData>
    <row r="1" spans="1:6" x14ac:dyDescent="0.25">
      <c r="A1" s="2"/>
      <c r="B1" s="2"/>
      <c r="C1" s="2"/>
      <c r="D1" s="2"/>
      <c r="E1" s="2"/>
      <c r="F1" s="5"/>
    </row>
    <row r="2" spans="1:6" x14ac:dyDescent="0.25">
      <c r="A2" s="2"/>
      <c r="B2" s="2"/>
      <c r="C2" s="2"/>
      <c r="D2" s="2"/>
      <c r="E2" s="2"/>
      <c r="F2" s="5"/>
    </row>
    <row r="3" spans="1:6" x14ac:dyDescent="0.25">
      <c r="A3" s="2"/>
      <c r="B3" s="2"/>
      <c r="C3" s="2"/>
      <c r="D3" s="2"/>
      <c r="E3" s="2"/>
      <c r="F3" s="5"/>
    </row>
    <row r="4" spans="1:6" ht="23.25" x14ac:dyDescent="0.25">
      <c r="A4" s="2"/>
      <c r="B4" s="259" t="s">
        <v>75</v>
      </c>
      <c r="C4" s="259"/>
      <c r="D4" s="259"/>
      <c r="E4" s="259"/>
      <c r="F4" s="259"/>
    </row>
    <row r="5" spans="1:6" ht="15.75" x14ac:dyDescent="0.25">
      <c r="A5" s="260">
        <v>45040</v>
      </c>
      <c r="B5" s="260"/>
      <c r="C5" s="260"/>
      <c r="D5" s="260"/>
      <c r="E5" s="260"/>
      <c r="F5" s="260"/>
    </row>
    <row r="6" spans="1:6" ht="47.25" x14ac:dyDescent="0.25">
      <c r="A6" s="3"/>
      <c r="B6" s="1" t="s">
        <v>362</v>
      </c>
      <c r="C6" s="1" t="s">
        <v>76</v>
      </c>
      <c r="D6" s="1" t="s">
        <v>363</v>
      </c>
      <c r="E6" s="1" t="s">
        <v>0</v>
      </c>
      <c r="F6" s="9" t="s">
        <v>1</v>
      </c>
    </row>
    <row r="7" spans="1:6" ht="30" customHeight="1" x14ac:dyDescent="0.25">
      <c r="A7" s="4">
        <v>1</v>
      </c>
      <c r="B7" s="60" t="s">
        <v>367</v>
      </c>
      <c r="C7" s="46" t="s">
        <v>373</v>
      </c>
      <c r="D7" s="96">
        <v>45020</v>
      </c>
      <c r="E7" s="94">
        <v>45021</v>
      </c>
      <c r="F7" s="99">
        <v>145882.1</v>
      </c>
    </row>
    <row r="8" spans="1:6" ht="30" customHeight="1" x14ac:dyDescent="0.25">
      <c r="A8" s="4">
        <v>2</v>
      </c>
      <c r="B8" s="87" t="s">
        <v>14</v>
      </c>
      <c r="C8" s="46" t="str">
        <f>VLOOKUP(B8,'C. Clientes '!B8:G162,2,FALSE)</f>
        <v>Pastoral de la Salud - V Centenario - Sto. Dgo</v>
      </c>
      <c r="D8" s="96">
        <v>45022</v>
      </c>
      <c r="E8" s="94">
        <v>45028</v>
      </c>
      <c r="F8" s="99">
        <v>19443</v>
      </c>
    </row>
    <row r="9" spans="1:6" ht="30" customHeight="1" x14ac:dyDescent="0.25">
      <c r="A9" s="4">
        <v>3</v>
      </c>
      <c r="B9" s="87" t="s">
        <v>72</v>
      </c>
      <c r="C9" s="46" t="str">
        <f>VLOOKUP(B9,'C. Clientes '!B35:G185,2,FALSE)</f>
        <v>Circulo de Mujeres con Discapacidad, Inc. (CIMUDIS) - Sto. Dgo</v>
      </c>
      <c r="D9" s="96">
        <v>45021</v>
      </c>
      <c r="E9" s="94">
        <v>45028</v>
      </c>
      <c r="F9" s="99">
        <v>8750.7999999999993</v>
      </c>
    </row>
    <row r="10" spans="1:6" ht="30" customHeight="1" x14ac:dyDescent="0.25">
      <c r="A10" s="4">
        <v>4</v>
      </c>
      <c r="B10" s="88" t="s">
        <v>91</v>
      </c>
      <c r="C10" s="46" t="str">
        <f>VLOOKUP(B10,'C. Clientes '!B8:G158,2,FALSE)</f>
        <v xml:space="preserve">Hospicio San Vicente de Paúl - </v>
      </c>
      <c r="D10" s="96">
        <v>45026</v>
      </c>
      <c r="E10" s="94">
        <v>45033</v>
      </c>
      <c r="F10" s="99">
        <v>33829</v>
      </c>
    </row>
    <row r="11" spans="1:6" ht="30" customHeight="1" x14ac:dyDescent="0.25">
      <c r="A11" s="4">
        <v>5</v>
      </c>
      <c r="B11" s="88" t="s">
        <v>156</v>
      </c>
      <c r="C11" s="46" t="str">
        <f>VLOOKUP(B11,'C. Clientes '!B13:G163,2,FALSE)</f>
        <v xml:space="preserve">Centro de Salud Madre Laura Estorga - </v>
      </c>
      <c r="D11" s="96">
        <v>45021</v>
      </c>
      <c r="E11" s="94">
        <v>45033</v>
      </c>
      <c r="F11" s="99">
        <v>18711.400000000001</v>
      </c>
    </row>
    <row r="12" spans="1:6" ht="30" customHeight="1" x14ac:dyDescent="0.25">
      <c r="A12" s="4">
        <v>6</v>
      </c>
      <c r="B12" s="88" t="s">
        <v>69</v>
      </c>
      <c r="C12" s="46" t="str">
        <f>VLOOKUP(B12,'C. Clientes '!B41:G191,2,FALSE)</f>
        <v>Guardería Infantil Madre Petra Ureña - Cancino - Sto. Dgo</v>
      </c>
      <c r="D12" s="96">
        <v>45026</v>
      </c>
      <c r="E12" s="94">
        <v>45033</v>
      </c>
      <c r="F12" s="99">
        <v>9589.85</v>
      </c>
    </row>
    <row r="13" spans="1:6" ht="30" customHeight="1" x14ac:dyDescent="0.25">
      <c r="A13" s="4">
        <v>7</v>
      </c>
      <c r="B13" s="88" t="s">
        <v>359</v>
      </c>
      <c r="C13" s="46" t="str">
        <f>VLOOKUP(B13,'C. Clientes '!B23:G173,2,FALSE)</f>
        <v xml:space="preserve">Centro de Orientación e  Investigación Integral </v>
      </c>
      <c r="D13" s="96">
        <v>45027</v>
      </c>
      <c r="E13" s="94">
        <v>45033</v>
      </c>
      <c r="F13" s="99">
        <v>20455.900000000001</v>
      </c>
    </row>
    <row r="14" spans="1:6" ht="30" customHeight="1" x14ac:dyDescent="0.25">
      <c r="A14" s="4">
        <v>8</v>
      </c>
      <c r="B14" s="87" t="s">
        <v>51</v>
      </c>
      <c r="C14" s="46" t="str">
        <f>VLOOKUP(B14,'C. Clientes '!B8:G162,2,FALSE)</f>
        <v>Fundación Exmilitares y Excombatientes, Inc.  - Sto. Dgo</v>
      </c>
      <c r="D14" s="96">
        <v>45021</v>
      </c>
      <c r="E14" s="94">
        <v>45034</v>
      </c>
      <c r="F14" s="99">
        <v>19625.2</v>
      </c>
    </row>
    <row r="15" spans="1:6" ht="30" customHeight="1" x14ac:dyDescent="0.25">
      <c r="A15" s="4">
        <v>9</v>
      </c>
      <c r="B15" s="87" t="s">
        <v>27</v>
      </c>
      <c r="C15" s="49" t="str">
        <f>VLOOKUP(B15,'C. Clientes '!B22:G172,2,FALSE)</f>
        <v>Dirección Nacional de Control de Droga DNCD - Sto. Dgo.</v>
      </c>
      <c r="D15" s="96">
        <v>44663</v>
      </c>
      <c r="E15" s="94">
        <v>45035</v>
      </c>
      <c r="F15" s="99">
        <v>25041.4</v>
      </c>
    </row>
    <row r="16" spans="1:6" ht="30" customHeight="1" x14ac:dyDescent="0.25">
      <c r="A16" s="4">
        <v>10</v>
      </c>
      <c r="B16" s="87" t="s">
        <v>25</v>
      </c>
      <c r="C16" s="46" t="str">
        <f>VLOOKUP(B16,'C. Clientes '!B31:G181,2,FALSE)</f>
        <v>Dispensario Medico del Aeropuerto Int. Dr. Joaquín Balaguer - El Higüero- Sto. Dgo</v>
      </c>
      <c r="D16" s="96">
        <v>45028</v>
      </c>
      <c r="E16" s="94">
        <v>45035</v>
      </c>
      <c r="F16" s="99">
        <v>14149</v>
      </c>
    </row>
    <row r="17" spans="1:6" ht="30" customHeight="1" x14ac:dyDescent="0.25">
      <c r="A17" s="4">
        <v>11</v>
      </c>
      <c r="B17" s="88" t="s">
        <v>308</v>
      </c>
      <c r="C17" s="46" t="str">
        <f>VLOOKUP(B17,'C. Clientes '!B8:G160,2,FALSE)</f>
        <v xml:space="preserve">Hermana del Niño Jesús de Chauffailles </v>
      </c>
      <c r="D17" s="96">
        <v>45028</v>
      </c>
      <c r="E17" s="94">
        <v>45035</v>
      </c>
      <c r="F17" s="99">
        <v>8136.1</v>
      </c>
    </row>
    <row r="18" spans="1:6" ht="30" customHeight="1" x14ac:dyDescent="0.25">
      <c r="A18" s="4">
        <v>12</v>
      </c>
      <c r="B18" s="88" t="s">
        <v>266</v>
      </c>
      <c r="C18" s="46" t="str">
        <f>VLOOKUP(B18,'C. Clientes '!B8:G162,2,FALSE)</f>
        <v xml:space="preserve">Instituto Nacional de Transito y Trasporte Terrestre INTRANT </v>
      </c>
      <c r="D18" s="96">
        <v>45028</v>
      </c>
      <c r="E18" s="94">
        <v>45035</v>
      </c>
      <c r="F18" s="99">
        <v>9546.7999999999993</v>
      </c>
    </row>
    <row r="19" spans="1:6" ht="30" customHeight="1" x14ac:dyDescent="0.25">
      <c r="A19" s="4">
        <v>13</v>
      </c>
      <c r="B19" s="88" t="s">
        <v>239</v>
      </c>
      <c r="C19" s="46" t="str">
        <f>VLOOKUP(B19,'C. Clientes '!B8:G160,2,FALSE)</f>
        <v xml:space="preserve">Ayuntamiento del Distrito Nacional </v>
      </c>
      <c r="D19" s="96">
        <v>45016</v>
      </c>
      <c r="E19" s="94">
        <v>45035</v>
      </c>
      <c r="F19" s="99">
        <v>17883.2</v>
      </c>
    </row>
    <row r="20" spans="1:6" ht="30" customHeight="1" x14ac:dyDescent="0.25">
      <c r="A20" s="4">
        <v>14</v>
      </c>
      <c r="B20" s="88" t="s">
        <v>46</v>
      </c>
      <c r="C20" s="46" t="str">
        <f>VLOOKUP(B20,'C. Clientes '!B8:G160,2,FALSE)</f>
        <v>Instituto Politécnico Cardenal Sancha - Villas Agrícolas - Sto. Dgo</v>
      </c>
      <c r="D20" s="97">
        <v>45029</v>
      </c>
      <c r="E20" s="95">
        <v>45035</v>
      </c>
      <c r="F20" s="100">
        <v>7619.2</v>
      </c>
    </row>
    <row r="21" spans="1:6" ht="30" customHeight="1" x14ac:dyDescent="0.25">
      <c r="A21" s="4">
        <v>15</v>
      </c>
      <c r="B21" s="87" t="s">
        <v>33</v>
      </c>
      <c r="C21" s="46" t="str">
        <f>VLOOKUP(B21,'C. Clientes '!B14:G164,2,FALSE)</f>
        <v>Marina de Guerra - Sto. Dgo</v>
      </c>
      <c r="D21" s="97">
        <v>45029</v>
      </c>
      <c r="E21" s="95">
        <v>45036</v>
      </c>
      <c r="F21" s="99">
        <v>9458</v>
      </c>
    </row>
    <row r="22" spans="1:6" ht="30" customHeight="1" x14ac:dyDescent="0.25">
      <c r="A22" s="4">
        <v>16</v>
      </c>
      <c r="B22" s="87" t="s">
        <v>15</v>
      </c>
      <c r="C22" s="46" t="str">
        <f>VLOOKUP(B22,'C. Clientes '!B8:G162,2,FALSE)</f>
        <v>Fundación Renal Cristo de la Misericordia, Inc - El Conde - Sto. Dgo</v>
      </c>
      <c r="D22" s="97">
        <v>45027</v>
      </c>
      <c r="E22" s="95">
        <v>45037</v>
      </c>
      <c r="F22" s="99">
        <v>8987.7999999999993</v>
      </c>
    </row>
    <row r="23" spans="1:6" ht="30" customHeight="1" x14ac:dyDescent="0.25">
      <c r="A23" s="4">
        <v>17</v>
      </c>
      <c r="B23" s="87" t="s">
        <v>22</v>
      </c>
      <c r="C23" s="46" t="str">
        <f>VLOOKUP(B23,'C. Clientes '!B15:G165,2,FALSE)</f>
        <v xml:space="preserve">Hogar de Ancianos América Esperanza -- </v>
      </c>
      <c r="D23" s="97">
        <v>45030</v>
      </c>
      <c r="E23" s="95">
        <v>45037</v>
      </c>
      <c r="F23" s="100">
        <v>14955</v>
      </c>
    </row>
    <row r="24" spans="1:6" ht="30" customHeight="1" x14ac:dyDescent="0.25">
      <c r="A24" s="4">
        <v>18</v>
      </c>
      <c r="B24" s="88" t="s">
        <v>251</v>
      </c>
      <c r="C24" s="46" t="str">
        <f>VLOOKUP(B24,'C. Clientes '!B20:G170,2,FALSE)</f>
        <v xml:space="preserve">Hogar de Ancianos Inspiración Divina - Bani </v>
      </c>
      <c r="D24" s="97">
        <v>45016</v>
      </c>
      <c r="E24" s="95">
        <v>45037</v>
      </c>
      <c r="F24" s="100">
        <v>13777.6</v>
      </c>
    </row>
    <row r="25" spans="1:6" ht="30" customHeight="1" x14ac:dyDescent="0.25">
      <c r="A25" s="4">
        <v>19</v>
      </c>
      <c r="B25" s="88" t="s">
        <v>233</v>
      </c>
      <c r="C25" s="46" t="str">
        <f>VLOOKUP(B25,'C. Clientes '!B8:G160,2,FALSE)</f>
        <v>Hogar de Niños Doña Chucha -                Sto. Dgo</v>
      </c>
      <c r="D25" s="96">
        <v>45030</v>
      </c>
      <c r="E25" s="94">
        <v>45037</v>
      </c>
      <c r="F25" s="100">
        <v>19779.599999999999</v>
      </c>
    </row>
    <row r="26" spans="1:6" ht="30" customHeight="1" x14ac:dyDescent="0.25">
      <c r="A26" s="4">
        <v>20</v>
      </c>
      <c r="B26" s="87" t="s">
        <v>8</v>
      </c>
      <c r="C26" s="46" t="str">
        <f>VLOOKUP(B26,'C. Clientes '!B25:G175,2,FALSE)</f>
        <v>Hogar Ancianos San Francisco de Asís- KM 11/1/2- Sánchez- Sto. Dgo</v>
      </c>
      <c r="D26" s="96">
        <v>45033</v>
      </c>
      <c r="E26" s="94">
        <v>45040</v>
      </c>
      <c r="F26" s="100">
        <v>38757.599999999999</v>
      </c>
    </row>
    <row r="27" spans="1:6" ht="30" customHeight="1" x14ac:dyDescent="0.25">
      <c r="A27" s="4">
        <v>21</v>
      </c>
      <c r="B27" s="87" t="s">
        <v>12</v>
      </c>
      <c r="C27" s="46" t="str">
        <f>VLOOKUP(B27,'C. Clientes '!B28:G178,2,FALSE)</f>
        <v>Instituto Dermatológico y Cirugía de la Piel Dr. Humberto Bogart Díaz</v>
      </c>
      <c r="D27" s="96">
        <v>45028</v>
      </c>
      <c r="E27" s="94">
        <v>45041</v>
      </c>
      <c r="F27" s="100">
        <v>19671</v>
      </c>
    </row>
    <row r="28" spans="1:6" ht="30" customHeight="1" x14ac:dyDescent="0.25">
      <c r="A28" s="4">
        <v>22</v>
      </c>
      <c r="B28" s="60" t="s">
        <v>81</v>
      </c>
      <c r="C28" s="46" t="str">
        <f>VLOOKUP(B28,'C. Clientes '!B16:G166,2,FALSE)</f>
        <v xml:space="preserve">Fundación Red de la Misericordia </v>
      </c>
      <c r="D28" s="96">
        <v>45028</v>
      </c>
      <c r="E28" s="94">
        <v>45041</v>
      </c>
      <c r="F28" s="100">
        <v>18622.7</v>
      </c>
    </row>
    <row r="29" spans="1:6" ht="30" customHeight="1" x14ac:dyDescent="0.25">
      <c r="A29" s="4">
        <v>23</v>
      </c>
      <c r="B29" s="60" t="s">
        <v>77</v>
      </c>
      <c r="C29" s="46" t="str">
        <f>VLOOKUP(B29,'C. Clientes '!B8:G162,2,FALSE)</f>
        <v xml:space="preserve">Dispensario Medico Santa María Soledad Siervas de María - La Vega </v>
      </c>
      <c r="D29" s="96">
        <v>45027</v>
      </c>
      <c r="E29" s="94">
        <v>45041</v>
      </c>
      <c r="F29" s="100">
        <v>28050</v>
      </c>
    </row>
    <row r="30" spans="1:6" ht="30" customHeight="1" x14ac:dyDescent="0.25">
      <c r="A30" s="4">
        <v>24</v>
      </c>
      <c r="B30" s="89" t="s">
        <v>90</v>
      </c>
      <c r="C30" s="49" t="str">
        <f>VLOOKUP(B30,'C. Clientes '!B9:G159,2,FALSE)</f>
        <v>Fundación Dominica de Desarrollo Humano Sostenibles (PRO-HUMANO)</v>
      </c>
      <c r="D30" s="96">
        <v>45033</v>
      </c>
      <c r="E30" s="94">
        <v>45041</v>
      </c>
      <c r="F30" s="100">
        <v>15302</v>
      </c>
    </row>
    <row r="31" spans="1:6" ht="30" customHeight="1" x14ac:dyDescent="0.25">
      <c r="A31" s="4">
        <v>25</v>
      </c>
      <c r="B31" s="90" t="s">
        <v>54</v>
      </c>
      <c r="C31" s="46" t="str">
        <f>VLOOKUP(B31,'C. Clientes '!B26:G176,2,FALSE)</f>
        <v>Parroquia Espíritu Santo de Herrera - Herrera -  Sto. Dgo.</v>
      </c>
      <c r="D31" s="96">
        <v>45035</v>
      </c>
      <c r="E31" s="94">
        <v>45042</v>
      </c>
      <c r="F31" s="99">
        <v>8335.0499999999993</v>
      </c>
    </row>
    <row r="32" spans="1:6" ht="30" customHeight="1" x14ac:dyDescent="0.25">
      <c r="A32" s="4">
        <v>26</v>
      </c>
      <c r="B32" s="90" t="s">
        <v>60</v>
      </c>
      <c r="C32" s="46" t="str">
        <f>VLOOKUP(B32,'C. Clientes '!B18:G168,2,FALSE)</f>
        <v>Instituto de Desarrollo y Crédito (IDECOOP)</v>
      </c>
      <c r="D32" s="96">
        <v>45035</v>
      </c>
      <c r="E32" s="94">
        <v>45042</v>
      </c>
      <c r="F32" s="99">
        <v>5924.8</v>
      </c>
    </row>
    <row r="33" spans="1:6" ht="30" customHeight="1" x14ac:dyDescent="0.25">
      <c r="A33" s="4">
        <v>27</v>
      </c>
      <c r="B33" s="91" t="s">
        <v>352</v>
      </c>
      <c r="C33" s="49" t="str">
        <f>VLOOKUP(B33,'C. Clientes '!B11:G161,2,FALSE)</f>
        <v>Fundación Tecnológica Para Ciegos Luis Braille, INC</v>
      </c>
      <c r="D33" s="96">
        <v>45035</v>
      </c>
      <c r="E33" s="94">
        <v>45042</v>
      </c>
      <c r="F33" s="99">
        <v>17672.599999999999</v>
      </c>
    </row>
    <row r="34" spans="1:6" ht="30" customHeight="1" x14ac:dyDescent="0.25">
      <c r="A34" s="4">
        <v>28</v>
      </c>
      <c r="B34" s="92" t="s">
        <v>364</v>
      </c>
      <c r="C34" s="46" t="str">
        <f>VLOOKUP(B34,'C. Clientes '!B8:G167,2,FALSE)</f>
        <v>Servicio Nacional de Protección Ambiental</v>
      </c>
      <c r="D34" s="96">
        <v>45065</v>
      </c>
      <c r="E34" s="94">
        <v>45042</v>
      </c>
      <c r="F34" s="99">
        <v>10029.85</v>
      </c>
    </row>
    <row r="35" spans="1:6" ht="42" customHeight="1" x14ac:dyDescent="0.25">
      <c r="A35" s="4">
        <v>29</v>
      </c>
      <c r="B35" s="98" t="s">
        <v>9</v>
      </c>
      <c r="C35" s="46" t="str">
        <f>VLOOKUP(B35,'C. Clientes '!B24:G174,2,FALSE)</f>
        <v>Hermandad de Pensionados de las Fuerzas Armadas y Policía Nacional -  Sto. Dgo.</v>
      </c>
      <c r="D35" s="96">
        <v>45035</v>
      </c>
      <c r="E35" s="94">
        <v>45042</v>
      </c>
      <c r="F35" s="99">
        <v>37038.020000000004</v>
      </c>
    </row>
    <row r="36" spans="1:6" ht="30" customHeight="1" x14ac:dyDescent="0.25">
      <c r="A36" s="4">
        <v>30</v>
      </c>
      <c r="B36" s="93" t="s">
        <v>260</v>
      </c>
      <c r="C36" s="46" t="str">
        <f>VLOOKUP(B36,'C. Clientes '!B29:G179,2,FALSE)</f>
        <v xml:space="preserve">Dispensario Medico Padre Cavalotto - La Romana </v>
      </c>
      <c r="D36" s="96">
        <v>45035</v>
      </c>
      <c r="E36" s="94">
        <v>45042</v>
      </c>
      <c r="F36" s="99">
        <v>14091.25</v>
      </c>
    </row>
    <row r="37" spans="1:6" ht="30" customHeight="1" x14ac:dyDescent="0.25">
      <c r="A37" s="4">
        <v>31</v>
      </c>
      <c r="B37" s="93" t="s">
        <v>353</v>
      </c>
      <c r="C37" s="46" t="str">
        <f>VLOOKUP(B37,'C. Clientes '!B8:G162,2,FALSE)</f>
        <v>Centro de Operaciones de Emergencia (COE)</v>
      </c>
      <c r="D37" s="96">
        <v>45065</v>
      </c>
      <c r="E37" s="94">
        <v>45042</v>
      </c>
      <c r="F37" s="99">
        <v>13729.449999999999</v>
      </c>
    </row>
    <row r="38" spans="1:6" ht="30" customHeight="1" x14ac:dyDescent="0.25">
      <c r="A38" s="4">
        <v>32</v>
      </c>
      <c r="B38" s="90" t="s">
        <v>193</v>
      </c>
      <c r="C38" s="46" t="str">
        <f>VLOOKUP(B38,'C. Clientes '!B10:G160,2,FALSE)</f>
        <v>Presidencia de la República - Sto. Dgo</v>
      </c>
      <c r="D38" s="96">
        <v>45037</v>
      </c>
      <c r="E38" s="94">
        <v>45043</v>
      </c>
      <c r="F38" s="99">
        <v>44655.7</v>
      </c>
    </row>
    <row r="39" spans="1:6" ht="30" customHeight="1" x14ac:dyDescent="0.25">
      <c r="A39" s="4">
        <v>33</v>
      </c>
      <c r="B39" s="90" t="s">
        <v>183</v>
      </c>
      <c r="C39" s="46" t="str">
        <f>VLOOKUP(B39,'C. Clientes '!B19:G169,2,FALSE)</f>
        <v>Dispensario Medico Regimiento Guardia de Honor - Sto. Dgo</v>
      </c>
      <c r="D39" s="96">
        <v>45036</v>
      </c>
      <c r="E39" s="94">
        <v>45043</v>
      </c>
      <c r="F39" s="99">
        <v>40266.800000000003</v>
      </c>
    </row>
    <row r="40" spans="1:6" ht="30" customHeight="1" x14ac:dyDescent="0.25">
      <c r="A40" s="4">
        <v>34</v>
      </c>
      <c r="B40" s="90" t="s">
        <v>283</v>
      </c>
      <c r="C40" s="46" t="str">
        <f>VLOOKUP(B40,'C. Clientes '!B27:G177,2,FALSE)</f>
        <v>Instituto Postal Dominicano (INPOSDOM) -Sto. Dgo.</v>
      </c>
      <c r="D40" s="78">
        <v>45036</v>
      </c>
      <c r="E40" s="69">
        <v>45044</v>
      </c>
      <c r="F40" s="99">
        <v>9823.7000000000007</v>
      </c>
    </row>
    <row r="41" spans="1:6" ht="30" customHeight="1" x14ac:dyDescent="0.25">
      <c r="A41" s="4">
        <v>35</v>
      </c>
      <c r="B41" s="91" t="s">
        <v>74</v>
      </c>
      <c r="C41" s="71" t="str">
        <f>VLOOKUP(B41,'C. Clientes '!B30:G180,2,FALSE)</f>
        <v xml:space="preserve">Cuerpo de Bomberos Santo Domingo Oeste </v>
      </c>
      <c r="D41" s="78">
        <v>45037</v>
      </c>
      <c r="E41" s="69">
        <v>45044</v>
      </c>
      <c r="F41" s="99">
        <v>8738.9</v>
      </c>
    </row>
    <row r="42" spans="1:6" ht="30" customHeight="1" x14ac:dyDescent="0.25">
      <c r="A42" s="4">
        <v>36</v>
      </c>
      <c r="B42" s="91" t="s">
        <v>253</v>
      </c>
      <c r="C42" s="46" t="str">
        <f>VLOOKUP(B42,'C. Clientes '!B31:G181,2,FALSE)</f>
        <v>Hogar de Ancianos Romelia Salas de Barceló - Hato Mayo</v>
      </c>
      <c r="D42" s="78">
        <v>45036</v>
      </c>
      <c r="E42" s="69">
        <v>45044</v>
      </c>
      <c r="F42" s="99">
        <v>15090.8</v>
      </c>
    </row>
    <row r="43" spans="1:6" ht="30" customHeight="1" x14ac:dyDescent="0.25">
      <c r="A43" s="4">
        <v>37</v>
      </c>
      <c r="B43" s="90" t="s">
        <v>241</v>
      </c>
      <c r="C43" s="46" t="str">
        <f>VLOOKUP(B43,'C. Clientes '!B8:G162,2,FALSE)</f>
        <v>Dispensario Madre Carmen - San Pedro de Macorís</v>
      </c>
      <c r="D43" s="78">
        <v>45037</v>
      </c>
      <c r="E43" s="69">
        <v>45044</v>
      </c>
      <c r="F43" s="99">
        <v>9017.2999999999993</v>
      </c>
    </row>
    <row r="44" spans="1:6" ht="30" customHeight="1" x14ac:dyDescent="0.25">
      <c r="A44" s="4">
        <v>38</v>
      </c>
      <c r="B44" s="91" t="s">
        <v>314</v>
      </c>
      <c r="C44" s="71" t="str">
        <f>VLOOKUP(B44,'C. Clientes '!B33:G183,2,FALSE)</f>
        <v xml:space="preserve">Fundacion Bendición de Dios </v>
      </c>
      <c r="D44" s="78">
        <v>45036</v>
      </c>
      <c r="E44" s="69">
        <v>45044</v>
      </c>
      <c r="F44" s="99">
        <v>6026.3</v>
      </c>
    </row>
    <row r="45" spans="1:6" ht="30" customHeight="1" x14ac:dyDescent="0.25">
      <c r="A45" s="4">
        <v>39</v>
      </c>
      <c r="B45" s="91" t="s">
        <v>160</v>
      </c>
      <c r="C45" s="46" t="str">
        <f>VLOOKUP(B45,'C. Clientes '!B8:G162,2,FALSE)</f>
        <v xml:space="preserve">Hogar Crea Dominicana, Inc.- Escuela Taller  </v>
      </c>
      <c r="D45" s="78">
        <v>45037</v>
      </c>
      <c r="E45" s="69">
        <v>45044</v>
      </c>
      <c r="F45" s="99">
        <v>9991.7999999999993</v>
      </c>
    </row>
    <row r="46" spans="1:6" x14ac:dyDescent="0.25">
      <c r="F46" s="101">
        <f>SUM(F7:F45)</f>
        <v>796456.57000000018</v>
      </c>
    </row>
  </sheetData>
  <autoFilter ref="B6:F6">
    <sortState ref="B7:F46">
      <sortCondition ref="E6"/>
    </sortState>
  </autoFilter>
  <mergeCells count="2">
    <mergeCell ref="B4:F4"/>
    <mergeCell ref="A5:F5"/>
  </mergeCells>
  <conditionalFormatting sqref="B7:B22">
    <cfRule type="duplicateValues" dxfId="26" priority="3" stopIfTrue="1"/>
  </conditionalFormatting>
  <conditionalFormatting sqref="B23:B24">
    <cfRule type="duplicateValues" dxfId="25" priority="1" stopIfTrue="1"/>
  </conditionalFormatting>
  <conditionalFormatting sqref="B25:B29">
    <cfRule type="duplicateValues" dxfId="24" priority="2" stopIfTrue="1"/>
  </conditionalFormatting>
  <pageMargins left="0.7" right="0.7" top="0.75" bottom="0.75" header="0.3" footer="0.3"/>
  <pageSetup paperSize="9" scale="5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workbookViewId="0">
      <selection activeCell="I13" sqref="I13"/>
    </sheetView>
  </sheetViews>
  <sheetFormatPr baseColWidth="10" defaultRowHeight="15" x14ac:dyDescent="0.25"/>
  <cols>
    <col min="1" max="1" width="3" customWidth="1"/>
    <col min="2" max="2" width="12.5703125" customWidth="1"/>
    <col min="3" max="3" width="30.140625" customWidth="1"/>
    <col min="4" max="4" width="14.42578125" customWidth="1"/>
    <col min="5" max="5" width="15.140625" customWidth="1"/>
    <col min="6" max="6" width="16.140625" customWidth="1"/>
  </cols>
  <sheetData>
    <row r="1" spans="1:6" x14ac:dyDescent="0.25">
      <c r="A1" s="2"/>
      <c r="B1" s="2"/>
      <c r="C1" s="2"/>
      <c r="D1" s="2"/>
      <c r="E1" s="2"/>
      <c r="F1" s="5"/>
    </row>
    <row r="2" spans="1:6" x14ac:dyDescent="0.25">
      <c r="A2" s="2"/>
      <c r="B2" s="2"/>
      <c r="C2" s="2"/>
      <c r="D2" s="2"/>
      <c r="E2" s="2"/>
      <c r="F2" s="5"/>
    </row>
    <row r="3" spans="1:6" x14ac:dyDescent="0.25">
      <c r="A3" s="2"/>
      <c r="B3" s="2"/>
      <c r="C3" s="2"/>
      <c r="D3" s="2"/>
      <c r="E3" s="2"/>
      <c r="F3" s="5"/>
    </row>
    <row r="4" spans="1:6" ht="23.25" x14ac:dyDescent="0.25">
      <c r="A4" s="2"/>
      <c r="B4" s="259" t="s">
        <v>75</v>
      </c>
      <c r="C4" s="259"/>
      <c r="D4" s="259"/>
      <c r="E4" s="259"/>
      <c r="F4" s="259"/>
    </row>
    <row r="5" spans="1:6" ht="15.75" x14ac:dyDescent="0.25">
      <c r="A5" s="260">
        <v>45070</v>
      </c>
      <c r="B5" s="260"/>
      <c r="C5" s="260"/>
      <c r="D5" s="260"/>
      <c r="E5" s="260"/>
      <c r="F5" s="260"/>
    </row>
    <row r="6" spans="1:6" ht="47.25" x14ac:dyDescent="0.25">
      <c r="A6" s="3"/>
      <c r="B6" s="1" t="s">
        <v>362</v>
      </c>
      <c r="C6" s="1" t="s">
        <v>76</v>
      </c>
      <c r="D6" s="1" t="s">
        <v>363</v>
      </c>
      <c r="E6" s="1" t="s">
        <v>0</v>
      </c>
      <c r="F6" s="9" t="s">
        <v>1</v>
      </c>
    </row>
    <row r="7" spans="1:6" ht="39.950000000000003" customHeight="1" x14ac:dyDescent="0.25">
      <c r="A7" s="60">
        <v>1</v>
      </c>
      <c r="B7" s="87" t="s">
        <v>16</v>
      </c>
      <c r="C7" s="102" t="str">
        <f>VLOOKUP(B7,'C. Clientes '!B8:G167,2,FALSE)</f>
        <v>Hogar de Anciano San Antonio María Claret  - Puerto Plata</v>
      </c>
      <c r="D7" s="103">
        <v>45048</v>
      </c>
      <c r="E7" s="103">
        <v>45048</v>
      </c>
      <c r="F7" s="104">
        <v>33509</v>
      </c>
    </row>
    <row r="8" spans="1:6" ht="39.950000000000003" customHeight="1" x14ac:dyDescent="0.25">
      <c r="A8" s="60">
        <v>2</v>
      </c>
      <c r="B8" s="87" t="s">
        <v>129</v>
      </c>
      <c r="C8" s="102" t="str">
        <f>VLOOKUP(B8,'C. Clientes '!B8:G167,2,FALSE)</f>
        <v>Hermandad Cristiana de No Videntes y Discapacitados Faro de Luz, Inc. - Sto. Dgo.</v>
      </c>
      <c r="D8" s="103">
        <v>45072</v>
      </c>
      <c r="E8" s="103">
        <v>45048</v>
      </c>
      <c r="F8" s="104">
        <v>7656</v>
      </c>
    </row>
    <row r="9" spans="1:6" ht="39.950000000000003" customHeight="1" x14ac:dyDescent="0.25">
      <c r="A9" s="60">
        <v>3</v>
      </c>
      <c r="B9" s="88" t="s">
        <v>37</v>
      </c>
      <c r="C9" s="102" t="str">
        <f>VLOOKUP(B9,'C. Clientes '!B14:G168,2,FALSE)</f>
        <v xml:space="preserve">Centro de Atención Primaria la Lima </v>
      </c>
      <c r="D9" s="103">
        <v>45051</v>
      </c>
      <c r="E9" s="103">
        <v>45048</v>
      </c>
      <c r="F9" s="104">
        <v>9038.7999999999993</v>
      </c>
    </row>
    <row r="10" spans="1:6" ht="39.950000000000003" customHeight="1" x14ac:dyDescent="0.25">
      <c r="A10" s="60">
        <v>4</v>
      </c>
      <c r="B10" s="87" t="s">
        <v>137</v>
      </c>
      <c r="C10" s="102" t="str">
        <f>VLOOKUP(B10,'C. Clientes '!B23:G173,2,FALSE)</f>
        <v>Hogar de Ancianos Divina Providencia - Higuey</v>
      </c>
      <c r="D10" s="103">
        <v>45051</v>
      </c>
      <c r="E10" s="103">
        <v>45051</v>
      </c>
      <c r="F10" s="104">
        <v>29256.33</v>
      </c>
    </row>
    <row r="11" spans="1:6" ht="39.950000000000003" customHeight="1" x14ac:dyDescent="0.25">
      <c r="A11" s="60">
        <v>5</v>
      </c>
      <c r="B11" s="88" t="s">
        <v>36</v>
      </c>
      <c r="C11" s="102" t="str">
        <f>VLOOKUP(B11,'C. Clientes '!B13:G167,2,FALSE)</f>
        <v xml:space="preserve">Residencia Bethania, Hogar de Día </v>
      </c>
      <c r="D11" s="96">
        <v>45051</v>
      </c>
      <c r="E11" s="94">
        <v>45051</v>
      </c>
      <c r="F11" s="105">
        <v>5209.3</v>
      </c>
    </row>
    <row r="12" spans="1:6" ht="39.950000000000003" customHeight="1" x14ac:dyDescent="0.25">
      <c r="A12" s="60">
        <v>6</v>
      </c>
      <c r="B12" s="87" t="s">
        <v>23</v>
      </c>
      <c r="C12" s="102" t="str">
        <f>VLOOKUP(B12,'C. Clientes '!B8:G162,2,FALSE)</f>
        <v xml:space="preserve">Consejo Nacional para la Niñez y la Adolescencia CONANI </v>
      </c>
      <c r="D12" s="103">
        <v>45051</v>
      </c>
      <c r="E12" s="103">
        <v>45054</v>
      </c>
      <c r="F12" s="104">
        <v>26736</v>
      </c>
    </row>
    <row r="13" spans="1:6" ht="39.950000000000003" customHeight="1" x14ac:dyDescent="0.25">
      <c r="A13" s="60">
        <v>7</v>
      </c>
      <c r="B13" s="88" t="s">
        <v>375</v>
      </c>
      <c r="C13" s="102" t="str">
        <f>VLOOKUP(B13,'C. Clientes '!B27:G177,2,FALSE)</f>
        <v>Fundación Hogar Luby</v>
      </c>
      <c r="D13" s="103">
        <v>45044</v>
      </c>
      <c r="E13" s="103">
        <v>45054</v>
      </c>
      <c r="F13" s="104">
        <v>10068.6</v>
      </c>
    </row>
    <row r="14" spans="1:6" ht="39.950000000000003" customHeight="1" x14ac:dyDescent="0.25">
      <c r="A14" s="60">
        <v>8</v>
      </c>
      <c r="B14" s="88" t="s">
        <v>301</v>
      </c>
      <c r="C14" s="102" t="str">
        <f>VLOOKUP(B14,'C. Clientes '!B19:G173,2,FALSE)</f>
        <v xml:space="preserve"> Hogar Día de Sabana Perdida                     </v>
      </c>
      <c r="D14" s="103">
        <v>45048</v>
      </c>
      <c r="E14" s="103">
        <v>45054</v>
      </c>
      <c r="F14" s="104">
        <v>8475.6</v>
      </c>
    </row>
    <row r="15" spans="1:6" ht="39.950000000000003" customHeight="1" x14ac:dyDescent="0.25">
      <c r="A15" s="60">
        <v>9</v>
      </c>
      <c r="B15" s="88" t="s">
        <v>62</v>
      </c>
      <c r="C15" s="102" t="str">
        <f>VLOOKUP(B15,'C. Clientes '!B8:G162,2,FALSE)</f>
        <v>Escuela Nacional de Sordomudos</v>
      </c>
      <c r="D15" s="103">
        <v>45051</v>
      </c>
      <c r="E15" s="103">
        <v>45055</v>
      </c>
      <c r="F15" s="104">
        <v>9178.2000000000007</v>
      </c>
    </row>
    <row r="16" spans="1:6" ht="39.950000000000003" customHeight="1" x14ac:dyDescent="0.25">
      <c r="A16" s="60">
        <v>10</v>
      </c>
      <c r="B16" s="107" t="s">
        <v>143</v>
      </c>
      <c r="C16" s="106" t="str">
        <f>VLOOKUP(B16,'C. Clientes '!B22:G172,2,FALSE)</f>
        <v>Hogar Crea Dominicana, Inc. - Héctor Gomez La Fe -  Sto. Dgo</v>
      </c>
      <c r="D16" s="115">
        <v>45049</v>
      </c>
      <c r="E16" s="108">
        <v>45056</v>
      </c>
      <c r="F16" s="109">
        <v>14415.2</v>
      </c>
    </row>
    <row r="17" spans="1:6" ht="39.950000000000003" customHeight="1" x14ac:dyDescent="0.25">
      <c r="A17" s="60">
        <v>11</v>
      </c>
      <c r="B17" s="87" t="s">
        <v>11</v>
      </c>
      <c r="C17" s="106" t="str">
        <f>VLOOKUP(B17,'C. Clientes '!B9:G159,2,FALSE)</f>
        <v>Cuerpo de Seguridad Presidencial -  Sto. Dgo.</v>
      </c>
      <c r="D17" s="103">
        <v>45049</v>
      </c>
      <c r="E17" s="103">
        <v>45057</v>
      </c>
      <c r="F17" s="104">
        <v>17424.599999999999</v>
      </c>
    </row>
    <row r="18" spans="1:6" ht="39.950000000000003" customHeight="1" x14ac:dyDescent="0.25">
      <c r="A18" s="60">
        <v>12</v>
      </c>
      <c r="B18" s="88" t="s">
        <v>235</v>
      </c>
      <c r="C18" s="102" t="str">
        <f>VLOOKUP(B18,'C. Clientes '!B29:G179,2,FALSE)</f>
        <v>Centro de Salud Corazón de Jesús - Monte Plata</v>
      </c>
      <c r="D18" s="103">
        <v>45055</v>
      </c>
      <c r="E18" s="103">
        <v>45057</v>
      </c>
      <c r="F18" s="104">
        <v>14286.8</v>
      </c>
    </row>
    <row r="19" spans="1:6" ht="39.950000000000003" customHeight="1" x14ac:dyDescent="0.25">
      <c r="A19" s="60">
        <v>13</v>
      </c>
      <c r="B19" s="88" t="s">
        <v>83</v>
      </c>
      <c r="C19" s="102" t="str">
        <f>VLOOKUP(B19,'C. Clientes '!B8:G162,2,FALSE)</f>
        <v>Fundación Hogar Bet- El - Sto. Dgo</v>
      </c>
      <c r="D19" s="103">
        <v>45051</v>
      </c>
      <c r="E19" s="103">
        <v>45057</v>
      </c>
      <c r="F19" s="104">
        <v>7542</v>
      </c>
    </row>
    <row r="20" spans="1:6" ht="39.950000000000003" customHeight="1" x14ac:dyDescent="0.25">
      <c r="A20" s="60">
        <v>14</v>
      </c>
      <c r="B20" s="88" t="s">
        <v>297</v>
      </c>
      <c r="C20" s="102" t="str">
        <f>VLOOKUP(B20,'C. Clientes '!B9:G163,2,FALSE)</f>
        <v>Gabinete de Coordinación de Políticas Sociales</v>
      </c>
      <c r="D20" s="103">
        <v>45050</v>
      </c>
      <c r="E20" s="103">
        <v>45057</v>
      </c>
      <c r="F20" s="104">
        <v>14078.9</v>
      </c>
    </row>
    <row r="21" spans="1:6" ht="39.950000000000003" customHeight="1" x14ac:dyDescent="0.25">
      <c r="A21" s="60">
        <v>15</v>
      </c>
      <c r="B21" s="88" t="s">
        <v>42</v>
      </c>
      <c r="C21" s="102" t="str">
        <f>VLOOKUP(B21,'C. Clientes '!B11:G165,2,FALSE)</f>
        <v>Fundacion Bienestar y Desarrollo</v>
      </c>
      <c r="D21" s="103">
        <v>45056</v>
      </c>
      <c r="E21" s="103">
        <v>45057</v>
      </c>
      <c r="F21" s="104">
        <v>16628.2</v>
      </c>
    </row>
    <row r="22" spans="1:6" ht="39.950000000000003" customHeight="1" x14ac:dyDescent="0.25">
      <c r="A22" s="60">
        <v>16</v>
      </c>
      <c r="B22" s="88" t="s">
        <v>377</v>
      </c>
      <c r="C22" s="102" t="str">
        <f>VLOOKUP(B22,'C. Clientes '!B20:G174,2,FALSE)</f>
        <v xml:space="preserve">Casa Hogar el Pozo de Jacob.  </v>
      </c>
      <c r="D22" s="103">
        <v>45049</v>
      </c>
      <c r="E22" s="103">
        <v>45057</v>
      </c>
      <c r="F22" s="104">
        <v>10668.7</v>
      </c>
    </row>
    <row r="23" spans="1:6" ht="39.950000000000003" customHeight="1" x14ac:dyDescent="0.25">
      <c r="A23" s="60">
        <v>17</v>
      </c>
      <c r="B23" s="87" t="s">
        <v>44</v>
      </c>
      <c r="C23" s="102" t="str">
        <f>VLOOKUP(B23,'C. Clientes '!B8:G162,2,FALSE)</f>
        <v>Dirección General de Contabilidad Gubernamental - Sto. Dgo</v>
      </c>
      <c r="D23" s="103">
        <v>45051</v>
      </c>
      <c r="E23" s="103">
        <v>45058</v>
      </c>
      <c r="F23" s="104">
        <v>5487</v>
      </c>
    </row>
    <row r="24" spans="1:6" ht="39.950000000000003" customHeight="1" x14ac:dyDescent="0.25">
      <c r="A24" s="60">
        <v>18</v>
      </c>
      <c r="B24" s="88" t="s">
        <v>41</v>
      </c>
      <c r="C24" s="106" t="str">
        <f>VLOOKUP(B24,'C. Clientes '!B11:G161,2,FALSE)</f>
        <v>Universidad Autónoma de santo Domingo (UASD)- Bienestar Estudiantil - Sto. Dgo</v>
      </c>
      <c r="D24" s="103">
        <v>45050</v>
      </c>
      <c r="E24" s="103">
        <v>45058</v>
      </c>
      <c r="F24" s="104">
        <v>18479.310000000001</v>
      </c>
    </row>
    <row r="25" spans="1:6" ht="39.950000000000003" customHeight="1" x14ac:dyDescent="0.25">
      <c r="A25" s="60">
        <v>19</v>
      </c>
      <c r="B25" s="88" t="s">
        <v>31</v>
      </c>
      <c r="C25" s="102" t="str">
        <f>VLOOKUP(B25,'C. Clientes '!B19:G169,2,FALSE)</f>
        <v>Cuerpo Especializado en Seguridad Aeroportuaria y la Aviación Civil CESAC - Sto. Dgo.</v>
      </c>
      <c r="D25" s="103">
        <v>45055</v>
      </c>
      <c r="E25" s="103">
        <v>45058</v>
      </c>
      <c r="F25" s="104">
        <v>18664</v>
      </c>
    </row>
    <row r="26" spans="1:6" ht="39.950000000000003" customHeight="1" x14ac:dyDescent="0.25">
      <c r="A26" s="60">
        <v>20</v>
      </c>
      <c r="B26" s="87" t="s">
        <v>6</v>
      </c>
      <c r="C26" s="102" t="str">
        <f>VLOOKUP(B26,'C. Clientes '!B8:G162,2,FALSE)</f>
        <v>Dispensario Medico Hermana Rosa de Meras - Bani</v>
      </c>
      <c r="D26" s="103">
        <v>45051</v>
      </c>
      <c r="E26" s="103">
        <v>45061</v>
      </c>
      <c r="F26" s="104">
        <v>12976</v>
      </c>
    </row>
    <row r="27" spans="1:6" ht="39.950000000000003" customHeight="1" x14ac:dyDescent="0.25">
      <c r="A27" s="60">
        <v>21</v>
      </c>
      <c r="B27" s="87" t="s">
        <v>173</v>
      </c>
      <c r="C27" s="102" t="str">
        <f>VLOOKUP(B27,'C. Clientes '!B8:G162,2,FALSE)</f>
        <v>Dispensario Medico Amico- Villa Mella- Sto. Dgo</v>
      </c>
      <c r="D27" s="103">
        <v>45051</v>
      </c>
      <c r="E27" s="103">
        <v>45061</v>
      </c>
      <c r="F27" s="104">
        <v>15328.2</v>
      </c>
    </row>
    <row r="28" spans="1:6" ht="39.950000000000003" customHeight="1" x14ac:dyDescent="0.25">
      <c r="A28" s="60">
        <v>22</v>
      </c>
      <c r="B28" s="87" t="s">
        <v>180</v>
      </c>
      <c r="C28" s="102" t="str">
        <f>VLOOKUP(B28,'C. Clientes '!B20:G170,2,FALSE)</f>
        <v xml:space="preserve">Fundación Centro Nuestra Esperanza, Inc. - Haina -San Cristóbal </v>
      </c>
      <c r="D28" s="103">
        <v>45054</v>
      </c>
      <c r="E28" s="103">
        <v>45061</v>
      </c>
      <c r="F28" s="104">
        <v>12946</v>
      </c>
    </row>
    <row r="29" spans="1:6" ht="39.950000000000003" customHeight="1" x14ac:dyDescent="0.25">
      <c r="A29" s="60">
        <v>23</v>
      </c>
      <c r="B29" s="88" t="s">
        <v>376</v>
      </c>
      <c r="C29" s="102" t="str">
        <f>VLOOKUP(B29,'C. Clientes '!B18:G172,2,FALSE)</f>
        <v xml:space="preserve">Asociación de Ayuda a la Familia </v>
      </c>
      <c r="D29" s="103">
        <v>45049</v>
      </c>
      <c r="E29" s="103">
        <v>45061</v>
      </c>
      <c r="F29" s="104">
        <v>13622.7</v>
      </c>
    </row>
    <row r="30" spans="1:6" ht="39.950000000000003" customHeight="1" x14ac:dyDescent="0.25">
      <c r="A30" s="60">
        <v>24</v>
      </c>
      <c r="B30" s="88" t="s">
        <v>317</v>
      </c>
      <c r="C30" s="102" t="str">
        <f>VLOOKUP(B30,'C. Clientes '!B17:G171,2,FALSE)</f>
        <v>Fundación Unidad de Atención Primaria FUNDACOSI</v>
      </c>
      <c r="D30" s="103">
        <v>45051</v>
      </c>
      <c r="E30" s="103">
        <v>45061</v>
      </c>
      <c r="F30" s="104">
        <v>42043.6</v>
      </c>
    </row>
    <row r="31" spans="1:6" ht="39.950000000000003" customHeight="1" x14ac:dyDescent="0.25">
      <c r="A31" s="60">
        <v>25</v>
      </c>
      <c r="B31" s="87" t="s">
        <v>105</v>
      </c>
      <c r="C31" s="102" t="str">
        <f>VLOOKUP(B31,'C. Clientes '!B7:G161,2,FALSE)</f>
        <v>Academia Aérea General de Brigada Piloto Frank A. Feliz - San Isidro - Sto. Dgo</v>
      </c>
      <c r="D31" s="103">
        <v>45051</v>
      </c>
      <c r="E31" s="103">
        <v>45062</v>
      </c>
      <c r="F31" s="104">
        <v>8612.2000000000007</v>
      </c>
    </row>
    <row r="32" spans="1:6" ht="39.950000000000003" customHeight="1" x14ac:dyDescent="0.25">
      <c r="A32" s="60">
        <v>26</v>
      </c>
      <c r="B32" s="87" t="s">
        <v>49</v>
      </c>
      <c r="C32" s="102" t="str">
        <f>VLOOKUP(B32,'C. Clientes '!B8:G160,2,FALSE)</f>
        <v>Centro Infantil San Vicente de Paúl-                Sto. Dgo</v>
      </c>
      <c r="D32" s="103">
        <v>45051</v>
      </c>
      <c r="E32" s="103">
        <v>45062</v>
      </c>
      <c r="F32" s="104">
        <v>7170.35</v>
      </c>
    </row>
    <row r="33" spans="1:6" ht="39.950000000000003" customHeight="1" x14ac:dyDescent="0.25">
      <c r="A33" s="60">
        <v>27</v>
      </c>
      <c r="B33" s="87" t="s">
        <v>8</v>
      </c>
      <c r="C33" s="102" t="str">
        <f>VLOOKUP(B33,'C. Clientes '!B8:G162,2,FALSE)</f>
        <v>Hogar Ancianos San Francisco de Asís- KM 11/1/2- Sánchez- Sto. Dgo</v>
      </c>
      <c r="D33" s="103">
        <v>45051</v>
      </c>
      <c r="E33" s="103">
        <v>45063</v>
      </c>
      <c r="F33" s="104">
        <v>47887.64</v>
      </c>
    </row>
    <row r="34" spans="1:6" ht="39.950000000000003" customHeight="1" x14ac:dyDescent="0.25">
      <c r="A34" s="60">
        <v>28</v>
      </c>
      <c r="B34" s="87" t="s">
        <v>165</v>
      </c>
      <c r="C34" s="102" t="str">
        <f>VLOOKUP(B34,'C. Clientes '!B8:G160,2,FALSE)</f>
        <v xml:space="preserve">Hogar Infantil Corazón de Jesús - </v>
      </c>
      <c r="D34" s="103">
        <v>45051</v>
      </c>
      <c r="E34" s="103">
        <v>45063</v>
      </c>
      <c r="F34" s="104">
        <v>9333.6500000000015</v>
      </c>
    </row>
    <row r="35" spans="1:6" ht="39.950000000000003" customHeight="1" x14ac:dyDescent="0.25">
      <c r="A35" s="60">
        <v>29</v>
      </c>
      <c r="B35" s="87" t="s">
        <v>53</v>
      </c>
      <c r="C35" s="102" t="str">
        <f>VLOOKUP(B35,'C. Clientes '!B25:G175,2,FALSE)</f>
        <v>Parroquia Nuestra Señora de Guadalupe -Las Caobas- Sto. Dgo</v>
      </c>
      <c r="D35" s="103">
        <v>45055</v>
      </c>
      <c r="E35" s="103">
        <v>45063</v>
      </c>
      <c r="F35" s="104">
        <v>10459.299999999999</v>
      </c>
    </row>
    <row r="36" spans="1:6" ht="39.950000000000003" customHeight="1" x14ac:dyDescent="0.25">
      <c r="A36" s="60">
        <v>30</v>
      </c>
      <c r="B36" s="87" t="s">
        <v>86</v>
      </c>
      <c r="C36" s="102" t="str">
        <f>VLOOKUP(B36,'C. Clientes '!B28:G178,2,FALSE)</f>
        <v>Aldeas Infantiles SOS Dominicana, Inc. - Sto. Dgo.</v>
      </c>
      <c r="D36" s="103">
        <v>45051</v>
      </c>
      <c r="E36" s="103">
        <v>45063</v>
      </c>
      <c r="F36" s="104">
        <v>8287.59</v>
      </c>
    </row>
    <row r="37" spans="1:6" ht="39.950000000000003" customHeight="1" x14ac:dyDescent="0.25">
      <c r="A37" s="60">
        <v>31</v>
      </c>
      <c r="B37" s="88" t="s">
        <v>13</v>
      </c>
      <c r="C37" s="102" t="str">
        <f>VLOOKUP(B37,'C. Clientes '!B8:G162,2,FALSE)</f>
        <v>Casa Arquidocesana María de la Altagracia - Sto. Dgo.</v>
      </c>
      <c r="D37" s="103">
        <v>45051</v>
      </c>
      <c r="E37" s="103">
        <v>45063</v>
      </c>
      <c r="F37" s="104">
        <v>9074.15</v>
      </c>
    </row>
    <row r="38" spans="1:6" ht="39.950000000000003" customHeight="1" x14ac:dyDescent="0.25">
      <c r="A38" s="60">
        <v>32</v>
      </c>
      <c r="B38" s="147" t="s">
        <v>18</v>
      </c>
      <c r="C38" s="102" t="str">
        <f>VLOOKUP(B38,'C. Clientes '!B8:G158,2,FALSE)</f>
        <v>Instituto de Auxilios y Viviendas (INAVI) - Sto. Dgo</v>
      </c>
      <c r="D38" s="110">
        <v>45054</v>
      </c>
      <c r="E38" s="111">
        <v>45064</v>
      </c>
      <c r="F38" s="112">
        <v>10667.8</v>
      </c>
    </row>
    <row r="39" spans="1:6" ht="39.950000000000003" customHeight="1" x14ac:dyDescent="0.25">
      <c r="A39" s="60">
        <v>33</v>
      </c>
      <c r="B39" s="88" t="s">
        <v>9</v>
      </c>
      <c r="C39" s="102" t="str">
        <f>VLOOKUP(B39,'C. Clientes '!B33:G183,2,FALSE)</f>
        <v>Hermandad de Pensionados de las Fuerzas Armadas y Policía Nacional -  Sto. Dgo.</v>
      </c>
      <c r="D39" s="103">
        <v>45057</v>
      </c>
      <c r="E39" s="103">
        <v>45064</v>
      </c>
      <c r="F39" s="104">
        <v>36442.199999999997</v>
      </c>
    </row>
    <row r="40" spans="1:6" ht="39.950000000000003" customHeight="1" x14ac:dyDescent="0.25">
      <c r="A40" s="60">
        <v>34</v>
      </c>
      <c r="B40" s="87" t="s">
        <v>51</v>
      </c>
      <c r="C40" s="102" t="str">
        <f>VLOOKUP(B40,'C. Clientes '!B15:G165,2,FALSE)</f>
        <v>Fundación Exmilitares y Excombatientes, Inc.  - Sto. Dgo</v>
      </c>
      <c r="D40" s="103">
        <v>45051</v>
      </c>
      <c r="E40" s="103">
        <v>45064</v>
      </c>
      <c r="F40" s="104">
        <v>19368.8</v>
      </c>
    </row>
    <row r="41" spans="1:6" ht="39.950000000000003" customHeight="1" x14ac:dyDescent="0.25">
      <c r="A41" s="60">
        <v>35</v>
      </c>
      <c r="B41" s="113" t="s">
        <v>228</v>
      </c>
      <c r="C41" s="114" t="str">
        <f>VLOOKUP(B41,'C. Clientes '!B12:G162,2,FALSE)</f>
        <v>Academia Militar de las Fuerzas Armadas Batalla de Las Carreras- San Isidro - Sto. Dgo</v>
      </c>
      <c r="D41" s="115">
        <v>45056</v>
      </c>
      <c r="E41" s="108">
        <v>45064</v>
      </c>
      <c r="F41" s="109">
        <v>7415.4</v>
      </c>
    </row>
    <row r="42" spans="1:6" ht="39.950000000000003" customHeight="1" x14ac:dyDescent="0.25">
      <c r="A42" s="60">
        <v>36</v>
      </c>
      <c r="B42" s="116" t="s">
        <v>299</v>
      </c>
      <c r="C42" s="102" t="str">
        <f>VLOOKUP(B42,'C. Clientes '!B10:G164,2,FALSE)</f>
        <v>Instituto Nacional de Formación Técnico Profesional INFOTEP</v>
      </c>
      <c r="D42" s="117">
        <v>45051</v>
      </c>
      <c r="E42" s="118">
        <v>45064</v>
      </c>
      <c r="F42" s="119">
        <v>8428.35</v>
      </c>
    </row>
    <row r="43" spans="1:6" ht="39.950000000000003" customHeight="1" x14ac:dyDescent="0.25">
      <c r="A43" s="60">
        <v>37</v>
      </c>
      <c r="B43" s="87" t="s">
        <v>10</v>
      </c>
      <c r="C43" s="102" t="str">
        <f>VLOOKUP(B43,'C. Clientes '!B8:G160,2,FALSE)</f>
        <v>Hogar de Ancianos Nuestra Señora del Carmen - Boca Chica -</v>
      </c>
      <c r="D43" s="103">
        <v>45057</v>
      </c>
      <c r="E43" s="103">
        <v>45068</v>
      </c>
      <c r="F43" s="104">
        <v>29085.9</v>
      </c>
    </row>
    <row r="44" spans="1:6" ht="39.950000000000003" customHeight="1" x14ac:dyDescent="0.25">
      <c r="A44" s="60">
        <v>38</v>
      </c>
      <c r="B44" s="87" t="s">
        <v>84</v>
      </c>
      <c r="C44" s="114" t="str">
        <f>VLOOKUP(B44,'C. Clientes '!B8:G160,2,FALSE)</f>
        <v xml:space="preserve">Patronato Benéfico Oriental, Inc. -         La Romana </v>
      </c>
      <c r="D44" s="103">
        <v>45061</v>
      </c>
      <c r="E44" s="103">
        <v>45068</v>
      </c>
      <c r="F44" s="104">
        <v>27394.36</v>
      </c>
    </row>
    <row r="45" spans="1:6" ht="39.950000000000003" customHeight="1" x14ac:dyDescent="0.25">
      <c r="A45" s="60">
        <v>39</v>
      </c>
      <c r="B45" s="87" t="s">
        <v>55</v>
      </c>
      <c r="C45" s="102" t="str">
        <f>VLOOKUP(B45,'C. Clientes '!B16:G166,2,FALSE)</f>
        <v>Parroquia San Gabriel Arcángel - Villa María - Sto. Dgo</v>
      </c>
      <c r="D45" s="103">
        <v>45057</v>
      </c>
      <c r="E45" s="103">
        <v>45068</v>
      </c>
      <c r="F45" s="104">
        <v>17887.099999999999</v>
      </c>
    </row>
    <row r="46" spans="1:6" ht="39.950000000000003" customHeight="1" x14ac:dyDescent="0.25">
      <c r="A46" s="60">
        <v>40</v>
      </c>
      <c r="B46" s="87" t="s">
        <v>213</v>
      </c>
      <c r="C46" s="102" t="str">
        <f>VLOOKUP(B46,'C. Clientes '!B26:G176,2,FALSE)</f>
        <v>Circulo Deportivo de las Fuerzas Armadas y Policía Nacional - Sto. Dgo.</v>
      </c>
      <c r="D46" s="103">
        <v>45051</v>
      </c>
      <c r="E46" s="103">
        <v>45068</v>
      </c>
      <c r="F46" s="104">
        <v>9219.98</v>
      </c>
    </row>
    <row r="47" spans="1:6" ht="39.950000000000003" customHeight="1" x14ac:dyDescent="0.25">
      <c r="A47" s="60">
        <v>41</v>
      </c>
      <c r="B47" s="88" t="s">
        <v>68</v>
      </c>
      <c r="C47" s="102" t="str">
        <f>VLOOKUP(B47,'C. Clientes '!B15:G169,2,FALSE)</f>
        <v xml:space="preserve">Hogar de Día de Villa Mella "San Miguel" </v>
      </c>
      <c r="D47" s="103">
        <v>45061</v>
      </c>
      <c r="E47" s="103">
        <v>45068</v>
      </c>
      <c r="F47" s="104">
        <v>7901.6</v>
      </c>
    </row>
    <row r="48" spans="1:6" ht="39.950000000000003" customHeight="1" x14ac:dyDescent="0.25">
      <c r="A48" s="60">
        <v>42</v>
      </c>
      <c r="B48" s="88" t="s">
        <v>79</v>
      </c>
      <c r="C48" s="102" t="str">
        <f>VLOOKUP(B48,'C. Clientes '!B18:G168,2,FALSE)</f>
        <v>Leprocomio Nuestra Señora de las Mercedes  - San Cristóbal</v>
      </c>
      <c r="D48" s="103">
        <v>45061</v>
      </c>
      <c r="E48" s="103">
        <v>45069</v>
      </c>
      <c r="F48" s="104">
        <v>23710.05</v>
      </c>
    </row>
    <row r="49" spans="1:6" ht="39.950000000000003" customHeight="1" x14ac:dyDescent="0.25">
      <c r="A49" s="60">
        <v>43</v>
      </c>
      <c r="B49" s="88" t="s">
        <v>58</v>
      </c>
      <c r="C49" s="102" t="str">
        <f>VLOOKUP(B49,'C. Clientes '!B24:G174,2,FALSE)</f>
        <v>Dispensario Medico Aeropuerto Int. José Fco. Peña Gómez-Las América - Sto. Dgo</v>
      </c>
      <c r="D49" s="103">
        <v>45061</v>
      </c>
      <c r="E49" s="103">
        <v>45069</v>
      </c>
      <c r="F49" s="104">
        <v>14066.240000000002</v>
      </c>
    </row>
    <row r="50" spans="1:6" ht="39.950000000000003" customHeight="1" x14ac:dyDescent="0.25">
      <c r="A50" s="60">
        <v>44</v>
      </c>
      <c r="B50" s="88" t="s">
        <v>303</v>
      </c>
      <c r="C50" s="102" t="str">
        <f>VLOOKUP(B50,'C. Clientes '!B12:G166,2,FALSE)</f>
        <v xml:space="preserve">1er Regimiento Dominicano de Guardia Presidencial </v>
      </c>
      <c r="D50" s="103">
        <v>45061</v>
      </c>
      <c r="E50" s="103">
        <v>45070</v>
      </c>
      <c r="F50" s="104">
        <v>8766.6</v>
      </c>
    </row>
    <row r="51" spans="1:6" ht="39.950000000000003" customHeight="1" x14ac:dyDescent="0.25">
      <c r="A51" s="60">
        <v>45</v>
      </c>
      <c r="B51" s="87" t="s">
        <v>50</v>
      </c>
      <c r="C51" s="102" t="str">
        <f>VLOOKUP(B51,'C. Clientes '!B14:G164,2,FALSE)</f>
        <v>Fundación Pediátrica por un Mañana, Inc. - Sto. Dgo</v>
      </c>
      <c r="D51" s="103">
        <v>45063</v>
      </c>
      <c r="E51" s="103">
        <v>45072</v>
      </c>
      <c r="F51" s="104">
        <v>16578.099999999999</v>
      </c>
    </row>
    <row r="52" spans="1:6" ht="39.950000000000003" customHeight="1" x14ac:dyDescent="0.25">
      <c r="A52" s="60">
        <v>46</v>
      </c>
      <c r="B52" s="88" t="s">
        <v>255</v>
      </c>
      <c r="C52" s="102" t="str">
        <f>VLOOKUP(B52,'C. Clientes '!B30:G180,2,FALSE)</f>
        <v>Hogar de Ancianos San Antonio de Padua (San José de Ocoa)</v>
      </c>
      <c r="D52" s="103">
        <v>45068</v>
      </c>
      <c r="E52" s="103">
        <v>45075</v>
      </c>
      <c r="F52" s="104">
        <v>20029.2</v>
      </c>
    </row>
    <row r="53" spans="1:6" ht="39.950000000000003" customHeight="1" x14ac:dyDescent="0.25">
      <c r="A53" s="60">
        <v>47</v>
      </c>
      <c r="B53" s="147" t="s">
        <v>19</v>
      </c>
      <c r="C53" s="102" t="str">
        <f>VLOOKUP(B53,'C. Clientes '!B13:G163,2,FALSE)</f>
        <v>Cuerpo de Bomberos de Santo Domingo - Sto. Dgo</v>
      </c>
      <c r="D53" s="110">
        <v>45061</v>
      </c>
      <c r="E53" s="111">
        <v>45076</v>
      </c>
      <c r="F53" s="112">
        <v>18037.2</v>
      </c>
    </row>
    <row r="54" spans="1:6" ht="39.950000000000003" customHeight="1" x14ac:dyDescent="0.25">
      <c r="A54" s="60">
        <v>48</v>
      </c>
      <c r="B54" s="88" t="s">
        <v>312</v>
      </c>
      <c r="C54" s="102" t="str">
        <f>VLOOKUP(B54,'C. Clientes '!B16:G170,2,FALSE)</f>
        <v xml:space="preserve">Hogar de Ancianos Estancia de Día 24 Abril </v>
      </c>
      <c r="D54" s="103">
        <v>45061</v>
      </c>
      <c r="E54" s="103">
        <v>45076</v>
      </c>
      <c r="F54" s="104">
        <v>5556.1</v>
      </c>
    </row>
    <row r="55" spans="1:6" ht="39.950000000000003" customHeight="1" x14ac:dyDescent="0.25">
      <c r="A55" s="60">
        <v>49</v>
      </c>
      <c r="B55" s="88" t="s">
        <v>29</v>
      </c>
      <c r="C55" s="102" t="str">
        <f>VLOOKUP(B55,'C. Clientes '!B10:G160,2,FALSE)</f>
        <v>Oficina Nacional de la Propiedad Industrial - Sto. Dgo</v>
      </c>
      <c r="D55" s="103">
        <v>45061</v>
      </c>
      <c r="E55" s="103">
        <v>45077</v>
      </c>
      <c r="F55" s="104">
        <v>18348.2</v>
      </c>
    </row>
    <row r="56" spans="1:6" ht="39.950000000000003" customHeight="1" x14ac:dyDescent="0.25">
      <c r="A56" s="60">
        <v>50</v>
      </c>
      <c r="B56" s="88" t="s">
        <v>258</v>
      </c>
      <c r="C56" s="102" t="str">
        <f>VLOOKUP(B56,'C. Clientes '!B31:G181,2,FALSE)</f>
        <v xml:space="preserve">Hogar de Ancianos Padre Abreu -          La Romana </v>
      </c>
      <c r="D56" s="103">
        <v>45031</v>
      </c>
      <c r="E56" s="103">
        <v>45077</v>
      </c>
      <c r="F56" s="104">
        <v>21194</v>
      </c>
    </row>
    <row r="57" spans="1:6" ht="39.950000000000003" customHeight="1" x14ac:dyDescent="0.25">
      <c r="A57" s="60">
        <v>51</v>
      </c>
      <c r="B57" s="146" t="s">
        <v>374</v>
      </c>
      <c r="C57" s="102" t="str">
        <f>VLOOKUP(B57,'C. Clientes '!B31:G181,2,FALSE)</f>
        <v xml:space="preserve">Junta de Retiro y Fondo de Pensiones de las Fuerzas Armada </v>
      </c>
      <c r="D57" s="120">
        <v>45048</v>
      </c>
      <c r="E57" s="120">
        <v>45077</v>
      </c>
      <c r="F57" s="121">
        <v>22360.400000000001</v>
      </c>
    </row>
    <row r="58" spans="1:6" ht="24" customHeight="1" x14ac:dyDescent="0.25">
      <c r="F58" s="148">
        <f>SUM(F7:F57)</f>
        <v>817001.49999999988</v>
      </c>
    </row>
  </sheetData>
  <autoFilter ref="B6:F6">
    <sortState ref="B7:F58">
      <sortCondition ref="E6"/>
    </sortState>
  </autoFilter>
  <mergeCells count="2">
    <mergeCell ref="B4:F4"/>
    <mergeCell ref="A5:F5"/>
  </mergeCells>
  <conditionalFormatting sqref="B7:B22">
    <cfRule type="duplicateValues" dxfId="23" priority="3" stopIfTrue="1"/>
  </conditionalFormatting>
  <conditionalFormatting sqref="B23:B24">
    <cfRule type="duplicateValues" dxfId="22" priority="1" stopIfTrue="1"/>
  </conditionalFormatting>
  <conditionalFormatting sqref="B25:B29">
    <cfRule type="duplicateValues" dxfId="21" priority="2" stopIfTrue="1"/>
  </conditionalFormatting>
  <pageMargins left="0.7" right="0.7" top="0.75" bottom="0.75" header="0.3" footer="0.3"/>
  <pageSetup scale="32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40" workbookViewId="0">
      <selection activeCell="J9" sqref="J9"/>
    </sheetView>
  </sheetViews>
  <sheetFormatPr baseColWidth="10" defaultRowHeight="15" x14ac:dyDescent="0.25"/>
  <cols>
    <col min="1" max="1" width="3" customWidth="1"/>
    <col min="2" max="2" width="14" customWidth="1"/>
    <col min="3" max="3" width="30.140625" customWidth="1"/>
    <col min="4" max="4" width="13.140625" customWidth="1"/>
    <col min="5" max="5" width="15.140625" customWidth="1"/>
    <col min="6" max="6" width="16.140625" customWidth="1"/>
  </cols>
  <sheetData>
    <row r="1" spans="1:6" x14ac:dyDescent="0.25">
      <c r="A1" s="2"/>
      <c r="B1" s="2"/>
      <c r="C1" s="2"/>
      <c r="D1" s="2"/>
      <c r="E1" s="2"/>
      <c r="F1" s="5"/>
    </row>
    <row r="2" spans="1:6" x14ac:dyDescent="0.25">
      <c r="A2" s="2"/>
      <c r="B2" s="2"/>
      <c r="C2" s="2"/>
      <c r="D2" s="2"/>
      <c r="E2" s="2"/>
      <c r="F2" s="5"/>
    </row>
    <row r="3" spans="1:6" x14ac:dyDescent="0.25">
      <c r="A3" s="2"/>
      <c r="B3" s="2"/>
      <c r="C3" s="2"/>
      <c r="D3" s="2"/>
      <c r="E3" s="2"/>
      <c r="F3" s="5"/>
    </row>
    <row r="4" spans="1:6" ht="23.25" x14ac:dyDescent="0.25">
      <c r="A4" s="2"/>
      <c r="B4" s="259" t="s">
        <v>75</v>
      </c>
      <c r="C4" s="259"/>
      <c r="D4" s="259"/>
      <c r="E4" s="259"/>
      <c r="F4" s="259"/>
    </row>
    <row r="5" spans="1:6" ht="15.75" x14ac:dyDescent="0.25">
      <c r="A5" s="260">
        <v>45101</v>
      </c>
      <c r="B5" s="260"/>
      <c r="C5" s="260"/>
      <c r="D5" s="260"/>
      <c r="E5" s="260"/>
      <c r="F5" s="260"/>
    </row>
    <row r="6" spans="1:6" ht="47.25" x14ac:dyDescent="0.25">
      <c r="A6" s="3"/>
      <c r="B6" s="1" t="s">
        <v>362</v>
      </c>
      <c r="C6" s="1" t="s">
        <v>76</v>
      </c>
      <c r="D6" s="1" t="s">
        <v>363</v>
      </c>
      <c r="E6" s="1" t="s">
        <v>0</v>
      </c>
      <c r="F6" s="9" t="s">
        <v>1</v>
      </c>
    </row>
    <row r="7" spans="1:6" ht="39.950000000000003" customHeight="1" x14ac:dyDescent="0.25">
      <c r="A7" s="60">
        <v>1</v>
      </c>
      <c r="B7" s="93" t="s">
        <v>46</v>
      </c>
      <c r="C7" s="102" t="str">
        <f>VLOOKUP(B7,'C. Clientes '!B8:G167,2,FALSE)</f>
        <v>Instituto Politécnico Cardenal Sancha - Villas Agrícolas - Sto. Dgo</v>
      </c>
      <c r="D7" s="96">
        <v>45078</v>
      </c>
      <c r="E7" s="151">
        <v>45078</v>
      </c>
      <c r="F7" s="152">
        <v>7994.32</v>
      </c>
    </row>
    <row r="8" spans="1:6" ht="39.950000000000003" customHeight="1" x14ac:dyDescent="0.25">
      <c r="A8" s="60">
        <v>2</v>
      </c>
      <c r="B8" s="93" t="s">
        <v>273</v>
      </c>
      <c r="C8" s="102" t="str">
        <f>VLOOKUP(B8,'C. Clientes '!B8:G167,2,FALSE)</f>
        <v>Instituto Dominicano de Estudios Virológicos -IDEV</v>
      </c>
      <c r="D8" s="96">
        <v>45078</v>
      </c>
      <c r="E8" s="151">
        <v>45078</v>
      </c>
      <c r="F8" s="152">
        <v>39403.800000000003</v>
      </c>
    </row>
    <row r="9" spans="1:6" ht="39.950000000000003" customHeight="1" x14ac:dyDescent="0.25">
      <c r="A9" s="60">
        <v>3</v>
      </c>
      <c r="B9" s="93" t="s">
        <v>388</v>
      </c>
      <c r="C9" s="102" t="str">
        <f>VLOOKUP(B9,'C. Clientes '!B14:G168,2,FALSE)</f>
        <v>Fundacion Mujeres Salome Ureña de Henríquez</v>
      </c>
      <c r="D9" s="96">
        <v>45078</v>
      </c>
      <c r="E9" s="151">
        <v>45084</v>
      </c>
      <c r="F9" s="152">
        <v>14034.4</v>
      </c>
    </row>
    <row r="10" spans="1:6" ht="39.950000000000003" customHeight="1" x14ac:dyDescent="0.25">
      <c r="A10" s="60">
        <v>4</v>
      </c>
      <c r="B10" s="93" t="s">
        <v>268</v>
      </c>
      <c r="C10" s="102" t="str">
        <f>VLOOKUP(B10,'C. Clientes '!B23:G173,2,FALSE)</f>
        <v xml:space="preserve">Hogar de Ancianos Alegría - Neyba </v>
      </c>
      <c r="D10" s="96">
        <v>45079</v>
      </c>
      <c r="E10" s="151">
        <v>45086</v>
      </c>
      <c r="F10" s="152">
        <v>26001.08</v>
      </c>
    </row>
    <row r="11" spans="1:6" ht="39.950000000000003" customHeight="1" x14ac:dyDescent="0.25">
      <c r="A11" s="60">
        <v>5</v>
      </c>
      <c r="B11" s="93" t="s">
        <v>66</v>
      </c>
      <c r="C11" s="102" t="str">
        <f>VLOOKUP(B11,'C. Clientes '!B13:G167,2,FALSE)</f>
        <v>Dispensario Parroquia Maria Auxiliadora</v>
      </c>
      <c r="D11" s="96">
        <v>45082</v>
      </c>
      <c r="E11" s="151">
        <v>45089</v>
      </c>
      <c r="F11" s="152">
        <v>8743.2000000000007</v>
      </c>
    </row>
    <row r="12" spans="1:6" ht="39.950000000000003" customHeight="1" x14ac:dyDescent="0.25">
      <c r="A12" s="60">
        <v>6</v>
      </c>
      <c r="B12" s="93" t="s">
        <v>27</v>
      </c>
      <c r="C12" s="102" t="str">
        <f>VLOOKUP(B12,'C. Clientes '!B8:G162,2,FALSE)</f>
        <v>Dirección Nacional de Control de Droga DNCD - Sto. Dgo.</v>
      </c>
      <c r="D12" s="96">
        <v>45089</v>
      </c>
      <c r="E12" s="153">
        <v>45090</v>
      </c>
      <c r="F12" s="154">
        <v>22133.919999999998</v>
      </c>
    </row>
    <row r="13" spans="1:6" ht="39.950000000000003" customHeight="1" x14ac:dyDescent="0.25">
      <c r="A13" s="60">
        <v>7</v>
      </c>
      <c r="B13" s="93" t="s">
        <v>39</v>
      </c>
      <c r="C13" s="102" t="str">
        <f>VLOOKUP(B13,'C. Clientes '!B27:G177,2,FALSE)</f>
        <v xml:space="preserve">Fundación Hambre Cero </v>
      </c>
      <c r="D13" s="155">
        <v>45082</v>
      </c>
      <c r="E13" s="153">
        <v>45091</v>
      </c>
      <c r="F13" s="154">
        <v>8599.5399999999991</v>
      </c>
    </row>
    <row r="14" spans="1:6" ht="39.950000000000003" customHeight="1" x14ac:dyDescent="0.25">
      <c r="A14" s="60">
        <v>8</v>
      </c>
      <c r="B14" s="93" t="s">
        <v>343</v>
      </c>
      <c r="C14" s="102" t="str">
        <f>VLOOKUP(B14,'C. Clientes '!B19:G173,2,FALSE)</f>
        <v>Instituto de Promoción Social INSPROSOC</v>
      </c>
      <c r="D14" s="96">
        <v>45069</v>
      </c>
      <c r="E14" s="151">
        <v>45091</v>
      </c>
      <c r="F14" s="152">
        <v>13414.2</v>
      </c>
    </row>
    <row r="15" spans="1:6" ht="39.950000000000003" customHeight="1" x14ac:dyDescent="0.25">
      <c r="A15" s="60">
        <v>9</v>
      </c>
      <c r="B15" s="93" t="s">
        <v>12</v>
      </c>
      <c r="C15" s="102" t="str">
        <f>VLOOKUP(B15,'C. Clientes '!B8:G162,2,FALSE)</f>
        <v>Instituto Dermatológico y Cirugía de la Piel Dr. Humberto Bogart Díaz</v>
      </c>
      <c r="D15" s="96">
        <v>45085</v>
      </c>
      <c r="E15" s="151">
        <v>45091</v>
      </c>
      <c r="F15" s="152">
        <v>17824</v>
      </c>
    </row>
    <row r="16" spans="1:6" ht="39.950000000000003" customHeight="1" x14ac:dyDescent="0.25">
      <c r="A16" s="60">
        <v>10</v>
      </c>
      <c r="B16" s="93" t="s">
        <v>359</v>
      </c>
      <c r="C16" s="106" t="str">
        <f>VLOOKUP(B16,'C. Clientes '!B22:G172,2,FALSE)</f>
        <v xml:space="preserve">Centro de Orientación e  Investigación Integral </v>
      </c>
      <c r="D16" s="96">
        <v>45078</v>
      </c>
      <c r="E16" s="151">
        <v>45091</v>
      </c>
      <c r="F16" s="152">
        <v>22325.1</v>
      </c>
    </row>
    <row r="17" spans="1:6" ht="39.950000000000003" customHeight="1" x14ac:dyDescent="0.25">
      <c r="A17" s="60">
        <v>11</v>
      </c>
      <c r="B17" s="93" t="s">
        <v>81</v>
      </c>
      <c r="C17" s="159" t="str">
        <f>VLOOKUP(B17,'C. Clientes '!B9:G159,2,FALSE)</f>
        <v xml:space="preserve">Fundación Red de la Misericordia </v>
      </c>
      <c r="D17" s="96">
        <v>45076</v>
      </c>
      <c r="E17" s="151">
        <v>45091</v>
      </c>
      <c r="F17" s="152">
        <v>17140.599999999999</v>
      </c>
    </row>
    <row r="18" spans="1:6" ht="39.950000000000003" customHeight="1" x14ac:dyDescent="0.25">
      <c r="A18" s="60">
        <v>12</v>
      </c>
      <c r="B18" s="93" t="s">
        <v>352</v>
      </c>
      <c r="C18" s="102" t="str">
        <f>VLOOKUP(B18,'C. Clientes '!B29:G179,2,FALSE)</f>
        <v>Fundación Tecnológica Para Ciegos Luis Braille, INC</v>
      </c>
      <c r="D18" s="96">
        <v>45085</v>
      </c>
      <c r="E18" s="151">
        <v>45092</v>
      </c>
      <c r="F18" s="152">
        <v>18758.599999999999</v>
      </c>
    </row>
    <row r="19" spans="1:6" ht="39.950000000000003" customHeight="1" x14ac:dyDescent="0.25">
      <c r="A19" s="60">
        <v>13</v>
      </c>
      <c r="B19" s="93" t="s">
        <v>364</v>
      </c>
      <c r="C19" s="102" t="str">
        <f>VLOOKUP(B19,'C. Clientes '!B8:F167,2,FALSE)</f>
        <v>Servicio Nacional de Protección Ambiental</v>
      </c>
      <c r="D19" s="96">
        <v>45082</v>
      </c>
      <c r="E19" s="151">
        <v>45092</v>
      </c>
      <c r="F19" s="152">
        <v>8399.7999999999993</v>
      </c>
    </row>
    <row r="20" spans="1:6" ht="39.950000000000003" customHeight="1" x14ac:dyDescent="0.25">
      <c r="A20" s="60">
        <v>14</v>
      </c>
      <c r="B20" s="149" t="s">
        <v>36</v>
      </c>
      <c r="C20" s="102" t="str">
        <f>VLOOKUP(B20,'C. Clientes '!B9:G163,2,FALSE)</f>
        <v xml:space="preserve">Residencia Bethania, Hogar de Día </v>
      </c>
      <c r="D20" s="155">
        <v>45082</v>
      </c>
      <c r="E20" s="153">
        <v>45092</v>
      </c>
      <c r="F20" s="154">
        <v>5681.6</v>
      </c>
    </row>
    <row r="21" spans="1:6" ht="39.950000000000003" customHeight="1" x14ac:dyDescent="0.25">
      <c r="A21" s="60">
        <v>15</v>
      </c>
      <c r="B21" s="149" t="s">
        <v>350</v>
      </c>
      <c r="C21" s="102" t="str">
        <f>VLOOKUP(B21,'C. Clientes '!B11:G165,2,FALSE)</f>
        <v>Fundacion de Personas con Lesiones  Medulares</v>
      </c>
      <c r="D21" s="155">
        <v>45078</v>
      </c>
      <c r="E21" s="153">
        <v>45092</v>
      </c>
      <c r="F21" s="154">
        <v>19930.5</v>
      </c>
    </row>
    <row r="22" spans="1:6" ht="39.950000000000003" customHeight="1" x14ac:dyDescent="0.25">
      <c r="A22" s="60">
        <v>16</v>
      </c>
      <c r="B22" s="149" t="s">
        <v>263</v>
      </c>
      <c r="C22" s="102" t="str">
        <f>VLOOKUP(B22,'C. Clientes '!B20:G174,2,FALSE)</f>
        <v xml:space="preserve">Instituto Superior Especializado de Estudios Penitenciarios </v>
      </c>
      <c r="D22" s="155">
        <v>45081</v>
      </c>
      <c r="E22" s="153">
        <v>45093</v>
      </c>
      <c r="F22" s="154">
        <v>9674</v>
      </c>
    </row>
    <row r="23" spans="1:6" ht="39.950000000000003" customHeight="1" x14ac:dyDescent="0.25">
      <c r="A23" s="60">
        <v>17</v>
      </c>
      <c r="B23" s="149" t="s">
        <v>33</v>
      </c>
      <c r="C23" s="102" t="str">
        <f>VLOOKUP(B23,'C. Clientes '!B8:G162,2,FALSE)</f>
        <v>Marina de Guerra - Sto. Dgo</v>
      </c>
      <c r="D23" s="155">
        <v>45082</v>
      </c>
      <c r="E23" s="153">
        <v>45093</v>
      </c>
      <c r="F23" s="154">
        <v>7441.4</v>
      </c>
    </row>
    <row r="24" spans="1:6" ht="39.950000000000003" customHeight="1" x14ac:dyDescent="0.25">
      <c r="A24" s="60">
        <v>18</v>
      </c>
      <c r="B24" s="149" t="s">
        <v>63</v>
      </c>
      <c r="C24" s="159" t="str">
        <f>VLOOKUP(B24,'C. Clientes '!B11:G161,2,FALSE)</f>
        <v>Hogar de Niños Casa de Luz</v>
      </c>
      <c r="D24" s="155">
        <v>45089</v>
      </c>
      <c r="E24" s="153">
        <v>45096</v>
      </c>
      <c r="F24" s="154">
        <v>5823.55</v>
      </c>
    </row>
    <row r="25" spans="1:6" ht="39.950000000000003" customHeight="1" x14ac:dyDescent="0.25">
      <c r="A25" s="60">
        <v>19</v>
      </c>
      <c r="B25" s="149" t="s">
        <v>71</v>
      </c>
      <c r="C25" s="102" t="str">
        <f>VLOOKUP(B25,'C. Clientes '!B19:G169,2,FALSE)</f>
        <v>Fundación Centro Cultural ´´Guanín´´</v>
      </c>
      <c r="D25" s="155">
        <v>45089</v>
      </c>
      <c r="E25" s="153">
        <v>45096</v>
      </c>
      <c r="F25" s="154">
        <v>9344.6</v>
      </c>
    </row>
    <row r="26" spans="1:6" ht="39.950000000000003" customHeight="1" x14ac:dyDescent="0.25">
      <c r="A26" s="60">
        <v>20</v>
      </c>
      <c r="B26" s="149" t="s">
        <v>14</v>
      </c>
      <c r="C26" s="102" t="str">
        <f>VLOOKUP(B26,'C. Clientes '!B8:G162,2,FALSE)</f>
        <v>Pastoral de la Salud - V Centenario - Sto. Dgo</v>
      </c>
      <c r="D26" s="155">
        <v>45078</v>
      </c>
      <c r="E26" s="153">
        <v>45096</v>
      </c>
      <c r="F26" s="154">
        <v>19154</v>
      </c>
    </row>
    <row r="27" spans="1:6" ht="39.950000000000003" customHeight="1" x14ac:dyDescent="0.25">
      <c r="A27" s="60">
        <v>21</v>
      </c>
      <c r="B27" s="149" t="s">
        <v>277</v>
      </c>
      <c r="C27" s="102" t="str">
        <f>VLOOKUP(B27,'C. Clientes '!B8:G162,2,FALSE)</f>
        <v>Clínica de Familia La Romana (CFLR) INC</v>
      </c>
      <c r="D27" s="155">
        <v>45085</v>
      </c>
      <c r="E27" s="153">
        <v>45096</v>
      </c>
      <c r="F27" s="154">
        <v>12521.8</v>
      </c>
    </row>
    <row r="28" spans="1:6" ht="39.950000000000003" customHeight="1" x14ac:dyDescent="0.25">
      <c r="A28" s="60">
        <v>22</v>
      </c>
      <c r="B28" s="149" t="s">
        <v>361</v>
      </c>
      <c r="C28" s="102" t="str">
        <f>VLOOKUP(B28,'C. Clientes '!B20:G170,2,FALSE)</f>
        <v xml:space="preserve">Fundación El Sol Sale Para Todos </v>
      </c>
      <c r="D28" s="155">
        <v>45085</v>
      </c>
      <c r="E28" s="153">
        <v>45096</v>
      </c>
      <c r="F28" s="154">
        <v>24613.9</v>
      </c>
    </row>
    <row r="29" spans="1:6" ht="39.950000000000003" customHeight="1" x14ac:dyDescent="0.25">
      <c r="A29" s="60">
        <v>23</v>
      </c>
      <c r="B29" s="149" t="s">
        <v>22</v>
      </c>
      <c r="C29" s="102" t="str">
        <f>VLOOKUP(B29,'C. Clientes '!B18:G172,2,FALSE)</f>
        <v xml:space="preserve">Hogar de Ancianos América Esperanza -- </v>
      </c>
      <c r="D29" s="155">
        <v>45089</v>
      </c>
      <c r="E29" s="153">
        <v>45097</v>
      </c>
      <c r="F29" s="154">
        <v>15759.6</v>
      </c>
    </row>
    <row r="30" spans="1:6" ht="39.950000000000003" customHeight="1" x14ac:dyDescent="0.25">
      <c r="A30" s="60">
        <v>24</v>
      </c>
      <c r="B30" s="149" t="s">
        <v>51</v>
      </c>
      <c r="C30" s="102" t="str">
        <f>VLOOKUP(B30,'C. Clientes '!B17:G171,2,FALSE)</f>
        <v>Fundación Exmilitares y Excombatientes, Inc.  - Sto. Dgo</v>
      </c>
      <c r="D30" s="155">
        <v>45082</v>
      </c>
      <c r="E30" s="153">
        <v>45097</v>
      </c>
      <c r="F30" s="154">
        <v>18794.3</v>
      </c>
    </row>
    <row r="31" spans="1:6" ht="39.950000000000003" customHeight="1" x14ac:dyDescent="0.25">
      <c r="A31" s="60">
        <v>25</v>
      </c>
      <c r="B31" s="149" t="s">
        <v>54</v>
      </c>
      <c r="C31" s="102" t="str">
        <f>VLOOKUP(B31,'C. Clientes '!B7:G161,2,FALSE)</f>
        <v>Parroquia Espíritu Santo de Herrera - Herrera -  Sto. Dgo.</v>
      </c>
      <c r="D31" s="155">
        <v>45098</v>
      </c>
      <c r="E31" s="153">
        <v>45098</v>
      </c>
      <c r="F31" s="154">
        <v>7471.6</v>
      </c>
    </row>
    <row r="32" spans="1:6" ht="39.950000000000003" customHeight="1" x14ac:dyDescent="0.25">
      <c r="A32" s="60">
        <v>26</v>
      </c>
      <c r="B32" s="149" t="s">
        <v>77</v>
      </c>
      <c r="C32" s="102" t="str">
        <f>VLOOKUP(B32,'C. Clientes '!B8:G160,2,FALSE)</f>
        <v xml:space="preserve">Dispensario Medico Santa María Soledad Siervas de María - La Vega </v>
      </c>
      <c r="D32" s="155">
        <v>45084</v>
      </c>
      <c r="E32" s="153">
        <v>45099</v>
      </c>
      <c r="F32" s="154">
        <v>27721.040000000001</v>
      </c>
    </row>
    <row r="33" spans="1:6" ht="39.950000000000003" customHeight="1" x14ac:dyDescent="0.25">
      <c r="A33" s="60">
        <v>27</v>
      </c>
      <c r="B33" s="149" t="s">
        <v>140</v>
      </c>
      <c r="C33" s="102" t="str">
        <f>VLOOKUP(B33,'C. Clientes '!B8:G162,2,FALSE)</f>
        <v>Hogar de Ancianos  San Jose, INC.</v>
      </c>
      <c r="D33" s="155">
        <v>45091</v>
      </c>
      <c r="E33" s="153">
        <v>45099</v>
      </c>
      <c r="F33" s="154">
        <v>13072.2</v>
      </c>
    </row>
    <row r="34" spans="1:6" ht="39.950000000000003" customHeight="1" x14ac:dyDescent="0.25">
      <c r="A34" s="60">
        <v>28</v>
      </c>
      <c r="B34" s="149" t="s">
        <v>20</v>
      </c>
      <c r="C34" s="102" t="str">
        <f>VLOOKUP(B34,'C. Clientes '!B8:G160,2,FALSE)</f>
        <v>Fundación  Nuestra Señora de Guadalupe - Bonao</v>
      </c>
      <c r="D34" s="155">
        <v>45096</v>
      </c>
      <c r="E34" s="153">
        <v>45099</v>
      </c>
      <c r="F34" s="154">
        <v>14302.300000000001</v>
      </c>
    </row>
    <row r="35" spans="1:6" ht="39.950000000000003" customHeight="1" x14ac:dyDescent="0.25">
      <c r="A35" s="60">
        <v>29</v>
      </c>
      <c r="B35" s="149" t="s">
        <v>8</v>
      </c>
      <c r="C35" s="102" t="str">
        <f>VLOOKUP(B35,'C. Clientes '!B25:G175,2,FALSE)</f>
        <v>Hogar Ancianos San Francisco de Asís- KM 11/1/2- Sánchez- Sto. Dgo</v>
      </c>
      <c r="D35" s="155">
        <v>45093</v>
      </c>
      <c r="E35" s="153">
        <v>45099</v>
      </c>
      <c r="F35" s="154">
        <v>43356.6</v>
      </c>
    </row>
    <row r="36" spans="1:6" ht="54" customHeight="1" x14ac:dyDescent="0.25">
      <c r="A36" s="60">
        <v>30</v>
      </c>
      <c r="B36" s="149" t="s">
        <v>88</v>
      </c>
      <c r="C36" s="102" t="str">
        <f>VLOOKUP(B36,'C. Clientes '!B28:G178,2,FALSE)</f>
        <v>Dirección General de Embellecimiento de las Carreteras y Avenidas de Circunvalación  - Sto. Dgo</v>
      </c>
      <c r="D36" s="155">
        <v>45075</v>
      </c>
      <c r="E36" s="153">
        <v>45100</v>
      </c>
      <c r="F36" s="154">
        <v>8594.4</v>
      </c>
    </row>
    <row r="37" spans="1:6" ht="39.950000000000003" customHeight="1" x14ac:dyDescent="0.25">
      <c r="A37" s="60">
        <v>31</v>
      </c>
      <c r="B37" s="149" t="s">
        <v>60</v>
      </c>
      <c r="C37" s="102" t="str">
        <f>VLOOKUP(B37,'C. Clientes '!B8:G162,2,FALSE)</f>
        <v>Instituto de Desarrollo y Crédito (IDECOOP)</v>
      </c>
      <c r="D37" s="155">
        <v>45098</v>
      </c>
      <c r="E37" s="153">
        <v>45100</v>
      </c>
      <c r="F37" s="154">
        <v>5696.9</v>
      </c>
    </row>
    <row r="38" spans="1:6" ht="39.950000000000003" customHeight="1" x14ac:dyDescent="0.25">
      <c r="A38" s="60">
        <v>32</v>
      </c>
      <c r="B38" s="149" t="s">
        <v>15</v>
      </c>
      <c r="C38" s="102" t="str">
        <f>VLOOKUP(B38,'C. Clientes '!B8:G158,2,FALSE)</f>
        <v>Fundación Renal Cristo de la Misericordia, Inc - El Conde - Sto. Dgo</v>
      </c>
      <c r="D38" s="155" t="s">
        <v>392</v>
      </c>
      <c r="E38" s="153">
        <v>45103</v>
      </c>
      <c r="F38" s="154">
        <v>9173.6</v>
      </c>
    </row>
    <row r="39" spans="1:6" ht="39.950000000000003" customHeight="1" x14ac:dyDescent="0.25">
      <c r="A39" s="60">
        <v>33</v>
      </c>
      <c r="B39" s="149" t="s">
        <v>9</v>
      </c>
      <c r="C39" s="102" t="str">
        <f>VLOOKUP(B39,'C. Clientes '!B33:G183,2,FALSE)</f>
        <v>Hermandad de Pensionados de las Fuerzas Armadas y Policía Nacional -  Sto. Dgo.</v>
      </c>
      <c r="D39" s="155">
        <v>45092</v>
      </c>
      <c r="E39" s="153">
        <v>45103</v>
      </c>
      <c r="F39" s="154">
        <v>39185.5</v>
      </c>
    </row>
    <row r="40" spans="1:6" ht="47.25" customHeight="1" x14ac:dyDescent="0.25">
      <c r="A40" s="60">
        <v>34</v>
      </c>
      <c r="B40" s="149" t="s">
        <v>290</v>
      </c>
      <c r="C40" s="102" t="str">
        <f>VLOOKUP(B40,'C. Clientes '!B15:G165,2,FALSE)</f>
        <v>Dirección Nacional de Atención Integral de la Persona Adolescente en Conflictos Con La Ley (DINAIACLP)</v>
      </c>
      <c r="D40" s="155">
        <v>45089</v>
      </c>
      <c r="E40" s="153">
        <v>45104</v>
      </c>
      <c r="F40" s="154">
        <v>46804.060000000005</v>
      </c>
    </row>
    <row r="41" spans="1:6" ht="39.950000000000003" customHeight="1" x14ac:dyDescent="0.25">
      <c r="A41" s="60">
        <v>35</v>
      </c>
      <c r="B41" s="149" t="s">
        <v>193</v>
      </c>
      <c r="C41" s="114" t="str">
        <f>VLOOKUP(B41,'C. Clientes '!B12:G162,2,FALSE)</f>
        <v>Presidencia de la República - Sto. Dgo</v>
      </c>
      <c r="D41" s="155">
        <v>45097</v>
      </c>
      <c r="E41" s="153">
        <v>45104</v>
      </c>
      <c r="F41" s="154">
        <v>36975.61</v>
      </c>
    </row>
    <row r="42" spans="1:6" ht="39.950000000000003" customHeight="1" x14ac:dyDescent="0.25">
      <c r="A42" s="60">
        <v>36</v>
      </c>
      <c r="B42" s="149" t="s">
        <v>72</v>
      </c>
      <c r="C42" s="102" t="str">
        <f>VLOOKUP(B42,'C. Clientes '!B10:G164,2,FALSE)</f>
        <v>Circulo de Mujeres con Discapacidad, Inc. (CIMUDIS) - Sto. Dgo</v>
      </c>
      <c r="D42" s="155">
        <v>45096</v>
      </c>
      <c r="E42" s="153">
        <v>45104</v>
      </c>
      <c r="F42" s="154">
        <v>9731.1</v>
      </c>
    </row>
    <row r="43" spans="1:6" ht="39.950000000000003" customHeight="1" x14ac:dyDescent="0.25">
      <c r="A43" s="60">
        <v>37</v>
      </c>
      <c r="B43" s="149" t="s">
        <v>247</v>
      </c>
      <c r="C43" s="102" t="str">
        <f>VLOOKUP(B43,'C. Clientes '!B8:G160,2,FALSE)</f>
        <v xml:space="preserve">Hermandad de Pensionados FF. AA. y P.N - Santiago </v>
      </c>
      <c r="D43" s="155">
        <v>45093</v>
      </c>
      <c r="E43" s="153">
        <v>45105</v>
      </c>
      <c r="F43" s="154">
        <v>9980.2000000000007</v>
      </c>
    </row>
    <row r="44" spans="1:6" ht="39.950000000000003" customHeight="1" x14ac:dyDescent="0.25">
      <c r="A44" s="60">
        <v>38</v>
      </c>
      <c r="B44" s="149" t="s">
        <v>158</v>
      </c>
      <c r="C44" s="114" t="str">
        <f>VLOOKUP(B44,'C. Clientes '!B8:G160,2,FALSE)</f>
        <v>Residencia Geriátrica Dr. Carl Th. George - SPM</v>
      </c>
      <c r="D44" s="155">
        <v>45098</v>
      </c>
      <c r="E44" s="153">
        <v>45105</v>
      </c>
      <c r="F44" s="154">
        <v>20157.399999999998</v>
      </c>
    </row>
    <row r="45" spans="1:6" ht="39.950000000000003" customHeight="1" x14ac:dyDescent="0.25">
      <c r="A45" s="60">
        <v>39</v>
      </c>
      <c r="B45" s="149" t="s">
        <v>91</v>
      </c>
      <c r="C45" s="102" t="str">
        <f>VLOOKUP(B45,'C. Clientes '!B16:G166,2,FALSE)</f>
        <v xml:space="preserve">Hospicio San Vicente de Paúl - </v>
      </c>
      <c r="D45" s="155">
        <v>45097</v>
      </c>
      <c r="E45" s="153">
        <v>45105</v>
      </c>
      <c r="F45" s="154">
        <v>36540.6</v>
      </c>
    </row>
    <row r="46" spans="1:6" ht="39.950000000000003" customHeight="1" x14ac:dyDescent="0.25">
      <c r="A46" s="60">
        <v>40</v>
      </c>
      <c r="B46" s="149" t="s">
        <v>240</v>
      </c>
      <c r="C46" s="102" t="str">
        <f>VLOOKUP(B46,'C. Clientes '!B26:G176,2,FALSE)</f>
        <v>Instituto Nacional de Recursos Hidráulico (Indrí)</v>
      </c>
      <c r="D46" s="155">
        <v>45098</v>
      </c>
      <c r="E46" s="153">
        <v>45105</v>
      </c>
      <c r="F46" s="154">
        <v>14785.8</v>
      </c>
    </row>
    <row r="47" spans="1:6" ht="39.950000000000003" customHeight="1" x14ac:dyDescent="0.25">
      <c r="A47" s="60">
        <v>41</v>
      </c>
      <c r="B47" s="149" t="s">
        <v>283</v>
      </c>
      <c r="C47" s="102" t="str">
        <f>VLOOKUP(B47,'C. Clientes '!B15:G169,2,FALSE)</f>
        <v>Instituto Postal Dominicano (INPOSDOM) -Sto. Dgo.</v>
      </c>
      <c r="D47" s="155">
        <v>45078</v>
      </c>
      <c r="E47" s="153">
        <v>45105</v>
      </c>
      <c r="F47" s="154">
        <v>9295</v>
      </c>
    </row>
    <row r="48" spans="1:6" ht="39.950000000000003" customHeight="1" x14ac:dyDescent="0.25">
      <c r="A48" s="60">
        <v>42</v>
      </c>
      <c r="B48" s="149" t="s">
        <v>191</v>
      </c>
      <c r="C48" s="102" t="str">
        <f>VLOOKUP(B48,'C. Clientes '!B18:G168,2,FALSE)</f>
        <v>Parroquia San Antonio de Padua - Monte Plata</v>
      </c>
      <c r="D48" s="155">
        <v>45092</v>
      </c>
      <c r="E48" s="153">
        <v>45106</v>
      </c>
      <c r="F48" s="154">
        <v>14066.2</v>
      </c>
    </row>
    <row r="49" spans="1:6" ht="39.950000000000003" customHeight="1" x14ac:dyDescent="0.25">
      <c r="A49" s="60">
        <v>43</v>
      </c>
      <c r="B49" s="150" t="s">
        <v>237</v>
      </c>
      <c r="C49" s="102" t="str">
        <f>VLOOKUP(B49,'C. Clientes '!B24:G174,2,FALSE)</f>
        <v>Dispensario Parroquial Pastoral de Salud - Bayaguana</v>
      </c>
      <c r="D49" s="156">
        <v>45105</v>
      </c>
      <c r="E49" s="157">
        <v>45106</v>
      </c>
      <c r="F49" s="158">
        <v>14904.900000000001</v>
      </c>
    </row>
    <row r="50" spans="1:6" x14ac:dyDescent="0.25">
      <c r="F50" s="148">
        <f>SUM(F7:F49)</f>
        <v>755326.82</v>
      </c>
    </row>
  </sheetData>
  <mergeCells count="2">
    <mergeCell ref="B4:F4"/>
    <mergeCell ref="A5:F5"/>
  </mergeCells>
  <conditionalFormatting sqref="B7">
    <cfRule type="duplicateValues" dxfId="20" priority="9" stopIfTrue="1"/>
  </conditionalFormatting>
  <conditionalFormatting sqref="B7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{F962A015-8F13-412B-9B2C-09826F631004}</x14:id>
        </ext>
      </extLst>
    </cfRule>
  </conditionalFormatting>
  <conditionalFormatting sqref="B7:B49">
    <cfRule type="duplicateValues" dxfId="19" priority="11"/>
  </conditionalFormatting>
  <conditionalFormatting sqref="B8:B9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{ECF45A2A-4A62-4BE1-9FB5-32ECC966098D}</x14:id>
        </ext>
      </extLst>
    </cfRule>
  </conditionalFormatting>
  <conditionalFormatting sqref="B8:B9">
    <cfRule type="duplicateValues" dxfId="18" priority="8" stopIfTrue="1"/>
  </conditionalFormatting>
  <conditionalFormatting sqref="B10:B12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{50FAD5E9-A5F7-47B5-B682-863BC380E217}</x14:id>
        </ext>
      </extLst>
    </cfRule>
  </conditionalFormatting>
  <conditionalFormatting sqref="B10:B12">
    <cfRule type="duplicateValues" dxfId="17" priority="6" stopIfTrue="1"/>
  </conditionalFormatting>
  <conditionalFormatting sqref="B13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{4739C430-A5AB-4808-98B5-B7D0B8CE3AE6}</x14:id>
        </ext>
      </extLst>
    </cfRule>
  </conditionalFormatting>
  <conditionalFormatting sqref="B13">
    <cfRule type="duplicateValues" dxfId="16" priority="4" stopIfTrue="1"/>
  </conditionalFormatting>
  <conditionalFormatting sqref="B14">
    <cfRule type="duplicateValues" dxfId="15" priority="1" stopIfTrue="1"/>
  </conditionalFormatting>
  <conditionalFormatting sqref="B14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{51351A5C-7FB2-4846-9D54-7C30724C2452}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62A015-8F13-412B-9B2C-09826F63100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B7</xm:sqref>
        </x14:conditionalFormatting>
        <x14:conditionalFormatting xmlns:xm="http://schemas.microsoft.com/office/excel/2006/main">
          <x14:cfRule type="dataBar" id="{ECF45A2A-4A62-4BE1-9FB5-32ECC966098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B8:B9</xm:sqref>
        </x14:conditionalFormatting>
        <x14:conditionalFormatting xmlns:xm="http://schemas.microsoft.com/office/excel/2006/main">
          <x14:cfRule type="dataBar" id="{50FAD5E9-A5F7-47B5-B682-863BC380E21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B10:B12</xm:sqref>
        </x14:conditionalFormatting>
        <x14:conditionalFormatting xmlns:xm="http://schemas.microsoft.com/office/excel/2006/main">
          <x14:cfRule type="dataBar" id="{4739C430-A5AB-4808-98B5-B7D0B8CE3AE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B13</xm:sqref>
        </x14:conditionalFormatting>
        <x14:conditionalFormatting xmlns:xm="http://schemas.microsoft.com/office/excel/2006/main">
          <x14:cfRule type="dataBar" id="{51351A5C-7FB2-4846-9D54-7C30724C245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H17" sqref="H17"/>
    </sheetView>
  </sheetViews>
  <sheetFormatPr baseColWidth="10" defaultRowHeight="15" x14ac:dyDescent="0.25"/>
  <cols>
    <col min="1" max="1" width="3" customWidth="1"/>
    <col min="2" max="2" width="12.7109375" customWidth="1"/>
    <col min="3" max="3" width="30.140625" customWidth="1"/>
    <col min="4" max="4" width="13.140625" customWidth="1"/>
    <col min="5" max="5" width="15.140625" customWidth="1"/>
    <col min="6" max="6" width="16.140625" customWidth="1"/>
  </cols>
  <sheetData>
    <row r="1" spans="1:6" x14ac:dyDescent="0.25">
      <c r="A1" s="2"/>
      <c r="B1" s="2"/>
      <c r="C1" s="2"/>
      <c r="D1" s="2"/>
      <c r="E1" s="2"/>
      <c r="F1" s="5"/>
    </row>
    <row r="2" spans="1:6" x14ac:dyDescent="0.25">
      <c r="A2" s="2"/>
      <c r="B2" s="2"/>
      <c r="C2" s="2"/>
      <c r="D2" s="2"/>
      <c r="E2" s="2"/>
      <c r="F2" s="5"/>
    </row>
    <row r="3" spans="1:6" x14ac:dyDescent="0.25">
      <c r="A3" s="2"/>
      <c r="B3" s="2"/>
      <c r="C3" s="2"/>
      <c r="D3" s="2"/>
      <c r="E3" s="2"/>
      <c r="F3" s="5"/>
    </row>
    <row r="4" spans="1:6" ht="23.25" x14ac:dyDescent="0.25">
      <c r="A4" s="2"/>
      <c r="B4" s="259" t="s">
        <v>75</v>
      </c>
      <c r="C4" s="259"/>
      <c r="D4" s="259"/>
      <c r="E4" s="259"/>
      <c r="F4" s="259"/>
    </row>
    <row r="5" spans="1:6" ht="15.75" x14ac:dyDescent="0.25">
      <c r="A5" s="260">
        <v>45131</v>
      </c>
      <c r="B5" s="260"/>
      <c r="C5" s="260"/>
      <c r="D5" s="260"/>
      <c r="E5" s="260"/>
      <c r="F5" s="260"/>
    </row>
    <row r="6" spans="1:6" ht="47.25" x14ac:dyDescent="0.25">
      <c r="A6" s="3"/>
      <c r="B6" s="1" t="s">
        <v>362</v>
      </c>
      <c r="C6" s="1" t="s">
        <v>76</v>
      </c>
      <c r="D6" s="1" t="s">
        <v>363</v>
      </c>
      <c r="E6" s="1" t="s">
        <v>0</v>
      </c>
      <c r="F6" s="9" t="s">
        <v>1</v>
      </c>
    </row>
    <row r="7" spans="1:6" ht="35.1" customHeight="1" x14ac:dyDescent="0.25">
      <c r="A7" s="60">
        <v>23</v>
      </c>
      <c r="B7" s="160" t="s">
        <v>34</v>
      </c>
      <c r="C7" s="102" t="str">
        <f>VLOOKUP(B7,'C. Clientes '!B18:G172,2,FALSE)</f>
        <v>Dirección General de Contrataciones Publicas -        Sto. Dgo.</v>
      </c>
      <c r="D7" s="78">
        <v>45105</v>
      </c>
      <c r="E7" s="69">
        <v>45110</v>
      </c>
      <c r="F7" s="168">
        <v>5994.8</v>
      </c>
    </row>
    <row r="8" spans="1:6" ht="35.1" customHeight="1" x14ac:dyDescent="0.25">
      <c r="A8" s="60">
        <v>25</v>
      </c>
      <c r="B8" s="160" t="s">
        <v>288</v>
      </c>
      <c r="C8" s="102" t="str">
        <f>VLOOKUP(B8,'C. Clientes '!B7:G161,2,FALSE)</f>
        <v>Dispensario Medico Cardenal Sancha</v>
      </c>
      <c r="D8" s="78">
        <v>45103</v>
      </c>
      <c r="E8" s="69">
        <v>45110</v>
      </c>
      <c r="F8" s="168">
        <v>9864.2000000000007</v>
      </c>
    </row>
    <row r="9" spans="1:6" ht="35.1" customHeight="1" x14ac:dyDescent="0.25">
      <c r="A9" s="60">
        <v>42</v>
      </c>
      <c r="B9" s="177" t="s">
        <v>233</v>
      </c>
      <c r="C9" s="102" t="str">
        <f>VLOOKUP(B9,'C. Clientes '!B18:G168,2,FALSE)</f>
        <v>Hogar de Niños Doña Chucha -                Sto. Dgo</v>
      </c>
      <c r="D9" s="174">
        <v>45103</v>
      </c>
      <c r="E9" s="166">
        <v>45110</v>
      </c>
      <c r="F9" s="171">
        <v>18544.75</v>
      </c>
    </row>
    <row r="10" spans="1:6" ht="35.1" customHeight="1" x14ac:dyDescent="0.25">
      <c r="A10" s="60">
        <v>10</v>
      </c>
      <c r="B10" s="160" t="s">
        <v>173</v>
      </c>
      <c r="C10" s="106" t="str">
        <f>VLOOKUP(B10,'C. Clientes '!B22:G172,2,FALSE)</f>
        <v>Dispensario Medico Amico- Villa Mella- Sto. Dgo</v>
      </c>
      <c r="D10" s="78">
        <v>45078</v>
      </c>
      <c r="E10" s="69">
        <v>45114</v>
      </c>
      <c r="F10" s="168">
        <v>15555.66</v>
      </c>
    </row>
    <row r="11" spans="1:6" ht="35.1" customHeight="1" x14ac:dyDescent="0.25">
      <c r="A11" s="60">
        <v>20</v>
      </c>
      <c r="B11" s="160" t="s">
        <v>41</v>
      </c>
      <c r="C11" s="102" t="str">
        <f>VLOOKUP(B11,'C. Clientes '!B8:G162,2,FALSE)</f>
        <v>Universidad Autónoma de santo Domingo (UASD)- Bienestar Estudiantil - Sto. Dgo</v>
      </c>
      <c r="D11" s="78">
        <v>45108</v>
      </c>
      <c r="E11" s="69">
        <v>45114</v>
      </c>
      <c r="F11" s="168">
        <v>19533.7</v>
      </c>
    </row>
    <row r="12" spans="1:6" ht="35.1" customHeight="1" x14ac:dyDescent="0.25">
      <c r="A12" s="60">
        <v>26</v>
      </c>
      <c r="B12" s="160" t="s">
        <v>62</v>
      </c>
      <c r="C12" s="102" t="str">
        <f>VLOOKUP(B12,'C. Clientes '!B8:G160,2,FALSE)</f>
        <v>Escuela Nacional de Sordomudos</v>
      </c>
      <c r="D12" s="78">
        <v>45110</v>
      </c>
      <c r="E12" s="69">
        <v>45117</v>
      </c>
      <c r="F12" s="168">
        <v>9688.6</v>
      </c>
    </row>
    <row r="13" spans="1:6" ht="35.1" customHeight="1" x14ac:dyDescent="0.25">
      <c r="A13" s="60">
        <v>5</v>
      </c>
      <c r="B13" s="160" t="s">
        <v>126</v>
      </c>
      <c r="C13" s="102" t="str">
        <f>VLOOKUP(B13,'C. Clientes '!B13:G167,2,FALSE)</f>
        <v>Centro Geriátrico San Joaquín y Santa Ana - La Vega</v>
      </c>
      <c r="D13" s="78">
        <v>45113</v>
      </c>
      <c r="E13" s="69">
        <v>45118</v>
      </c>
      <c r="F13" s="168">
        <v>38427.5</v>
      </c>
    </row>
    <row r="14" spans="1:6" ht="35.1" customHeight="1" x14ac:dyDescent="0.25">
      <c r="A14" s="60">
        <v>40</v>
      </c>
      <c r="B14" s="179" t="s">
        <v>336</v>
      </c>
      <c r="C14" s="102" t="str">
        <f>VLOOKUP(B14,'C. Clientes '!B26:G176,2,FALSE)</f>
        <v xml:space="preserve">Ministerio Universidad Bíblica </v>
      </c>
      <c r="D14" s="174">
        <v>45113</v>
      </c>
      <c r="E14" s="166">
        <v>45119</v>
      </c>
      <c r="F14" s="171">
        <v>13093</v>
      </c>
    </row>
    <row r="15" spans="1:6" ht="35.1" customHeight="1" x14ac:dyDescent="0.25">
      <c r="A15" s="60">
        <v>9</v>
      </c>
      <c r="B15" s="160" t="s">
        <v>49</v>
      </c>
      <c r="C15" s="102" t="str">
        <f>VLOOKUP(B15,'C. Clientes '!B8:G162,2,FALSE)</f>
        <v>Centro Infantil San Vicente de Paúl-                Sto. Dgo</v>
      </c>
      <c r="D15" s="78">
        <v>45114</v>
      </c>
      <c r="E15" s="69">
        <v>45120</v>
      </c>
      <c r="F15" s="168">
        <v>9986.4500000000007</v>
      </c>
    </row>
    <row r="16" spans="1:6" ht="35.1" customHeight="1" x14ac:dyDescent="0.25">
      <c r="A16" s="60">
        <v>11</v>
      </c>
      <c r="B16" s="160" t="s">
        <v>180</v>
      </c>
      <c r="C16" s="106" t="str">
        <f>VLOOKUP(B16,'C. Clientes '!B9:G159,2,FALSE)</f>
        <v xml:space="preserve">Fundación Centro Nuestra Esperanza, Inc. - Haina -San Cristóbal </v>
      </c>
      <c r="D16" s="78">
        <v>45113</v>
      </c>
      <c r="E16" s="69">
        <v>45120</v>
      </c>
      <c r="F16" s="168">
        <v>13801.619999999999</v>
      </c>
    </row>
    <row r="17" spans="1:6" ht="35.1" customHeight="1" x14ac:dyDescent="0.25">
      <c r="A17" s="60">
        <v>28</v>
      </c>
      <c r="B17" s="4" t="s">
        <v>347</v>
      </c>
      <c r="C17" s="102" t="str">
        <f>VLOOKUP(B17,'C. Clientes '!B8:G160,2,FALSE)</f>
        <v xml:space="preserve">Oficina Senatorial Hermanas Mirabal </v>
      </c>
      <c r="D17" s="78">
        <v>45113</v>
      </c>
      <c r="E17" s="70">
        <v>45120</v>
      </c>
      <c r="F17" s="169">
        <v>22243.55</v>
      </c>
    </row>
    <row r="18" spans="1:6" ht="35.1" customHeight="1" x14ac:dyDescent="0.25">
      <c r="A18" s="60">
        <v>31</v>
      </c>
      <c r="B18" s="177" t="s">
        <v>147</v>
      </c>
      <c r="C18" s="102" t="str">
        <f>VLOOKUP(B18,'C. Clientes '!B8:G162,2,FALSE)</f>
        <v>Hogar de Ancianos Nuestra Señora de Fátima   -Monte Plata</v>
      </c>
      <c r="D18" s="78">
        <v>45113</v>
      </c>
      <c r="E18" s="69">
        <v>45120</v>
      </c>
      <c r="F18" s="168">
        <v>21802.899999999998</v>
      </c>
    </row>
    <row r="19" spans="1:6" ht="35.1" customHeight="1" x14ac:dyDescent="0.25">
      <c r="A19" s="60">
        <v>17</v>
      </c>
      <c r="B19" s="160" t="s">
        <v>11</v>
      </c>
      <c r="C19" s="102" t="str">
        <f>VLOOKUP(B19,'C. Clientes '!B8:G162,2,FALSE)</f>
        <v>Cuerpo de Seguridad Presidencial -  Sto. Dgo.</v>
      </c>
      <c r="D19" s="78">
        <v>45117</v>
      </c>
      <c r="E19" s="69">
        <v>45121</v>
      </c>
      <c r="F19" s="168">
        <v>17916</v>
      </c>
    </row>
    <row r="20" spans="1:6" ht="35.1" customHeight="1" x14ac:dyDescent="0.25">
      <c r="A20" s="60">
        <v>24</v>
      </c>
      <c r="B20" s="160" t="s">
        <v>281</v>
      </c>
      <c r="C20" s="102" t="str">
        <f>VLOOKUP(B20,'C. Clientes '!B17:G171,2,FALSE)</f>
        <v>Procuraduría General Adjunta para el Sistema Eléctrico (PGASE) - Sto. Dgo</v>
      </c>
      <c r="D20" s="78">
        <v>45118</v>
      </c>
      <c r="E20" s="69">
        <v>45124</v>
      </c>
      <c r="F20" s="168">
        <v>4863.2</v>
      </c>
    </row>
    <row r="21" spans="1:6" ht="35.1" customHeight="1" x14ac:dyDescent="0.25">
      <c r="A21" s="60">
        <v>36</v>
      </c>
      <c r="B21" s="177" t="s">
        <v>260</v>
      </c>
      <c r="C21" s="102" t="str">
        <f>VLOOKUP(B21,'C. Clientes '!B10:G164,2,FALSE)</f>
        <v xml:space="preserve">Dispensario Medico Padre Cavalotto - La Romana </v>
      </c>
      <c r="D21" s="79">
        <v>45114</v>
      </c>
      <c r="E21" s="70">
        <v>45124</v>
      </c>
      <c r="F21" s="169">
        <v>14077.4</v>
      </c>
    </row>
    <row r="22" spans="1:6" ht="35.1" customHeight="1" x14ac:dyDescent="0.25">
      <c r="A22" s="60">
        <v>4</v>
      </c>
      <c r="B22" s="160" t="s">
        <v>19</v>
      </c>
      <c r="C22" s="102" t="str">
        <f>VLOOKUP(B22,'C. Clientes '!B8:G167,2,FALSE)</f>
        <v>Cuerpo de Bomberos de Santo Domingo - Sto. Dgo</v>
      </c>
      <c r="D22" s="79">
        <v>45117</v>
      </c>
      <c r="E22" s="70">
        <v>45125</v>
      </c>
      <c r="F22" s="169">
        <v>18970</v>
      </c>
    </row>
    <row r="23" spans="1:6" ht="35.1" customHeight="1" x14ac:dyDescent="0.25">
      <c r="A23" s="60">
        <v>8</v>
      </c>
      <c r="B23" s="160" t="s">
        <v>239</v>
      </c>
      <c r="C23" s="102" t="str">
        <f>VLOOKUP(B23,'C. Clientes '!B19:G173,2,FALSE)</f>
        <v xml:space="preserve">Ayuntamiento del Distrito Nacional </v>
      </c>
      <c r="D23" s="79">
        <v>45118</v>
      </c>
      <c r="E23" s="70">
        <v>45125</v>
      </c>
      <c r="F23" s="169">
        <v>15414.6</v>
      </c>
    </row>
    <row r="24" spans="1:6" ht="35.1" customHeight="1" x14ac:dyDescent="0.25">
      <c r="A24" s="60">
        <v>13</v>
      </c>
      <c r="B24" s="160" t="s">
        <v>69</v>
      </c>
      <c r="C24" s="102" t="str">
        <f>VLOOKUP(B24,'C. Clientes '!B8:F167,2,FALSE)</f>
        <v>Guardería Infantil Madre Petra Ureña - Cancino - Sto. Dgo</v>
      </c>
      <c r="D24" s="79">
        <v>45113</v>
      </c>
      <c r="E24" s="70">
        <v>45125</v>
      </c>
      <c r="F24" s="169">
        <v>8007.4000000000005</v>
      </c>
    </row>
    <row r="25" spans="1:6" ht="35.1" customHeight="1" x14ac:dyDescent="0.25">
      <c r="A25" s="60">
        <v>18</v>
      </c>
      <c r="B25" s="160" t="s">
        <v>79</v>
      </c>
      <c r="C25" s="159" t="str">
        <f>VLOOKUP(B25,'C. Clientes '!B11:G161,2,FALSE)</f>
        <v>Leprocomio Nuestra Señora de las Mercedes  - San Cristóbal</v>
      </c>
      <c r="D25" s="78">
        <v>45114</v>
      </c>
      <c r="E25" s="69">
        <v>45125</v>
      </c>
      <c r="F25" s="168">
        <v>23710.400000000001</v>
      </c>
    </row>
    <row r="26" spans="1:6" ht="35.1" customHeight="1" x14ac:dyDescent="0.25">
      <c r="A26" s="60">
        <v>21</v>
      </c>
      <c r="B26" s="160" t="s">
        <v>249</v>
      </c>
      <c r="C26" s="102" t="str">
        <f>VLOOKUP(B26,'C. Clientes '!B8:G162,2,FALSE)</f>
        <v xml:space="preserve">Cuerpo de Bomberos de Pedro Bran - Villa Altagracia </v>
      </c>
      <c r="D26" s="78">
        <v>45117</v>
      </c>
      <c r="E26" s="69">
        <v>45125</v>
      </c>
      <c r="F26" s="168">
        <v>2890.8</v>
      </c>
    </row>
    <row r="27" spans="1:6" ht="35.1" customHeight="1" x14ac:dyDescent="0.25">
      <c r="A27" s="60">
        <v>22</v>
      </c>
      <c r="B27" s="160" t="s">
        <v>13</v>
      </c>
      <c r="C27" s="102" t="str">
        <f>VLOOKUP(B27,'C. Clientes '!B20:G170,2,FALSE)</f>
        <v>Casa Arquidocesana María de la Altagracia - Sto. Dgo.</v>
      </c>
      <c r="D27" s="78">
        <v>45117</v>
      </c>
      <c r="E27" s="69">
        <v>45125</v>
      </c>
      <c r="F27" s="168">
        <v>9494.35</v>
      </c>
    </row>
    <row r="28" spans="1:6" ht="35.1" customHeight="1" x14ac:dyDescent="0.25">
      <c r="A28" s="60">
        <v>2</v>
      </c>
      <c r="B28" s="160" t="s">
        <v>5</v>
      </c>
      <c r="C28" s="102" t="str">
        <f>VLOOKUP(B28,'C. Clientes '!B8:G167,2,FALSE)</f>
        <v>Fundación Cruz Jiminían - Cristo Rey - Sto. Dgo</v>
      </c>
      <c r="D28" s="78">
        <v>45121</v>
      </c>
      <c r="E28" s="69">
        <v>45126</v>
      </c>
      <c r="F28" s="168">
        <v>10878.3</v>
      </c>
    </row>
    <row r="29" spans="1:6" ht="35.1" customHeight="1" x14ac:dyDescent="0.25">
      <c r="A29" s="60">
        <v>29</v>
      </c>
      <c r="B29" s="161" t="s">
        <v>374</v>
      </c>
      <c r="C29" s="102" t="str">
        <f>VLOOKUP(B29,'C. Clientes '!B25:G175,2,FALSE)</f>
        <v xml:space="preserve">Junta de Retiro y Fondo de Pensiones de las Fuerzas Armada </v>
      </c>
      <c r="D29" s="174">
        <v>45119</v>
      </c>
      <c r="E29" s="166">
        <v>45126</v>
      </c>
      <c r="F29" s="171">
        <v>21549</v>
      </c>
    </row>
    <row r="30" spans="1:6" ht="35.1" customHeight="1" x14ac:dyDescent="0.25">
      <c r="A30" s="60">
        <v>34</v>
      </c>
      <c r="B30" s="177" t="s">
        <v>251</v>
      </c>
      <c r="C30" s="102" t="str">
        <f>VLOOKUP(B30,'C. Clientes '!B15:G165,2,FALSE)</f>
        <v xml:space="preserve">Hogar de Ancianos Inspiración Divina - Bani </v>
      </c>
      <c r="D30" s="174">
        <v>45119</v>
      </c>
      <c r="E30" s="166">
        <v>45126</v>
      </c>
      <c r="F30" s="171">
        <v>15208.8</v>
      </c>
    </row>
    <row r="31" spans="1:6" ht="35.1" customHeight="1" x14ac:dyDescent="0.25">
      <c r="A31" s="60">
        <v>43</v>
      </c>
      <c r="B31" s="177" t="s">
        <v>51</v>
      </c>
      <c r="C31" s="102" t="str">
        <f>VLOOKUP(B31,'C. Clientes '!B24:G174,2,FALSE)</f>
        <v>Fundación Exmilitares y Excombatientes, Inc.  - Sto. Dgo</v>
      </c>
      <c r="D31" s="174">
        <v>45111</v>
      </c>
      <c r="E31" s="166">
        <v>45126</v>
      </c>
      <c r="F31" s="171">
        <v>19731.2</v>
      </c>
    </row>
    <row r="32" spans="1:6" ht="35.1" customHeight="1" x14ac:dyDescent="0.25">
      <c r="A32" s="60">
        <v>1</v>
      </c>
      <c r="B32" s="160" t="s">
        <v>105</v>
      </c>
      <c r="C32" s="102" t="str">
        <f>VLOOKUP(B32,'C. Clientes '!B8:G167,2,FALSE)</f>
        <v>Academia Aérea General de Brigada Piloto Frank A. Feliz - San Isidro - Sto. Dgo</v>
      </c>
      <c r="D32" s="78">
        <v>45113</v>
      </c>
      <c r="E32" s="69">
        <v>45127</v>
      </c>
      <c r="F32" s="168">
        <v>8771.7000000000007</v>
      </c>
    </row>
    <row r="33" spans="1:6" ht="35.1" customHeight="1" x14ac:dyDescent="0.25">
      <c r="A33" s="60">
        <v>15</v>
      </c>
      <c r="B33" s="160" t="s">
        <v>55</v>
      </c>
      <c r="C33" s="102" t="str">
        <f>VLOOKUP(B33,'C. Clientes '!B11:G165,2,FALSE)</f>
        <v>Parroquia San Gabriel Arcángel - Villa María - Sto. Dgo</v>
      </c>
      <c r="D33" s="78">
        <v>45121</v>
      </c>
      <c r="E33" s="69">
        <v>45127</v>
      </c>
      <c r="F33" s="168">
        <v>18491.8</v>
      </c>
    </row>
    <row r="34" spans="1:6" ht="35.1" customHeight="1" x14ac:dyDescent="0.25">
      <c r="A34" s="60">
        <v>37</v>
      </c>
      <c r="B34" s="177" t="s">
        <v>305</v>
      </c>
      <c r="C34" s="102" t="str">
        <f>VLOOKUP(B34,'C. Clientes '!B8:G160,2,FALSE)</f>
        <v xml:space="preserve">Ministerio de Obras Publicas y Comunicaciones </v>
      </c>
      <c r="D34" s="174">
        <v>45119</v>
      </c>
      <c r="E34" s="166">
        <v>45127</v>
      </c>
      <c r="F34" s="171">
        <v>7052.8</v>
      </c>
    </row>
    <row r="35" spans="1:6" ht="35.1" customHeight="1" x14ac:dyDescent="0.25">
      <c r="A35" s="60">
        <v>7</v>
      </c>
      <c r="B35" s="160" t="s">
        <v>10</v>
      </c>
      <c r="C35" s="102" t="str">
        <f>VLOOKUP(B35,'C. Clientes '!B27:G177,2,FALSE)</f>
        <v>Hogar de Ancianos Nuestra Señora del Carmen - Boca Chica -</v>
      </c>
      <c r="D35" s="79">
        <v>45125</v>
      </c>
      <c r="E35" s="70">
        <v>45128</v>
      </c>
      <c r="F35" s="169">
        <v>29740.7</v>
      </c>
    </row>
    <row r="36" spans="1:6" ht="35.1" customHeight="1" x14ac:dyDescent="0.25">
      <c r="A36" s="60">
        <v>16</v>
      </c>
      <c r="B36" s="160" t="s">
        <v>31</v>
      </c>
      <c r="C36" s="102" t="str">
        <f>VLOOKUP(B36,'C. Clientes '!B20:G174,2,FALSE)</f>
        <v>Cuerpo Especializado en Seguridad Aeroportuaria y la Aviación Civil CESAC - Sto. Dgo.</v>
      </c>
      <c r="D36" s="79">
        <v>45124</v>
      </c>
      <c r="E36" s="70">
        <v>45128</v>
      </c>
      <c r="F36" s="169">
        <v>19532</v>
      </c>
    </row>
    <row r="37" spans="1:6" ht="35.1" customHeight="1" x14ac:dyDescent="0.25">
      <c r="A37" s="60">
        <v>41</v>
      </c>
      <c r="B37" s="162" t="s">
        <v>365</v>
      </c>
      <c r="C37" s="102" t="str">
        <f>VLOOKUP(B37,'C. Clientes '!B15:G169,2,FALSE)</f>
        <v xml:space="preserve">Liceo Escuela Nuestra Señora del Carmen </v>
      </c>
      <c r="D37" s="173">
        <v>45121</v>
      </c>
      <c r="E37" s="165">
        <v>45128</v>
      </c>
      <c r="F37" s="170">
        <v>13796.6</v>
      </c>
    </row>
    <row r="38" spans="1:6" ht="35.1" customHeight="1" x14ac:dyDescent="0.25">
      <c r="A38" s="60">
        <v>32</v>
      </c>
      <c r="B38" s="163" t="s">
        <v>25</v>
      </c>
      <c r="C38" s="102" t="str">
        <f>VLOOKUP(B38,'C. Clientes '!B8:G158,2,FALSE)</f>
        <v>Dispensario Medico del Aeropuerto Int. Dr. Joaquín Balaguer - El Higüero- Sto. Dgo</v>
      </c>
      <c r="D38" s="174">
        <v>45119</v>
      </c>
      <c r="E38" s="166">
        <v>45131</v>
      </c>
      <c r="F38" s="171">
        <v>15025.2</v>
      </c>
    </row>
    <row r="39" spans="1:6" ht="35.1" customHeight="1" x14ac:dyDescent="0.25">
      <c r="A39" s="60">
        <v>27</v>
      </c>
      <c r="B39" s="44" t="s">
        <v>165</v>
      </c>
      <c r="C39" s="102" t="str">
        <f>VLOOKUP(B39,'C. Clientes '!B8:G162,2,FALSE)</f>
        <v xml:space="preserve">Hogar Infantil Corazón de Jesús - </v>
      </c>
      <c r="D39" s="79">
        <v>45118</v>
      </c>
      <c r="E39" s="70">
        <v>45132</v>
      </c>
      <c r="F39" s="169">
        <v>8039</v>
      </c>
    </row>
    <row r="40" spans="1:6" ht="35.1" customHeight="1" x14ac:dyDescent="0.25">
      <c r="A40" s="60">
        <v>44</v>
      </c>
      <c r="B40" s="163" t="s">
        <v>9</v>
      </c>
      <c r="C40" s="102" t="str">
        <f>VLOOKUP(B40,'C. Clientes '!B25:G175,2,FALSE)</f>
        <v>Hermandad de Pensionados de las Fuerzas Armadas y Policía Nacional -  Sto. Dgo.</v>
      </c>
      <c r="D40" s="174">
        <v>45113</v>
      </c>
      <c r="E40" s="166">
        <v>45132</v>
      </c>
      <c r="F40" s="171">
        <v>39480.700000000004</v>
      </c>
    </row>
    <row r="41" spans="1:6" ht="35.1" customHeight="1" x14ac:dyDescent="0.25">
      <c r="A41" s="60">
        <v>3</v>
      </c>
      <c r="B41" s="178" t="s">
        <v>18</v>
      </c>
      <c r="C41" s="114" t="str">
        <f>VLOOKUP(B41,'C. Clientes '!B14:G168,2,FALSE)</f>
        <v>Instituto de Auxilios y Viviendas (INAVI) - Sto. Dgo</v>
      </c>
      <c r="D41" s="79">
        <v>45251</v>
      </c>
      <c r="E41" s="70">
        <v>45133</v>
      </c>
      <c r="F41" s="169">
        <v>28244.799999999999</v>
      </c>
    </row>
    <row r="42" spans="1:6" ht="35.1" customHeight="1" x14ac:dyDescent="0.25">
      <c r="A42" s="60">
        <v>6</v>
      </c>
      <c r="B42" s="178" t="s">
        <v>129</v>
      </c>
      <c r="C42" s="102" t="str">
        <f>VLOOKUP(B42,'C. Clientes '!B8:G162,2,FALSE)</f>
        <v>Hermandad Cristiana de No Videntes y Discapacitados Faro de Luz, Inc. - Sto. Dgo.</v>
      </c>
      <c r="D42" s="79">
        <v>45125</v>
      </c>
      <c r="E42" s="70">
        <v>45133</v>
      </c>
      <c r="F42" s="169">
        <v>9420.84</v>
      </c>
    </row>
    <row r="43" spans="1:6" ht="35.1" customHeight="1" x14ac:dyDescent="0.25">
      <c r="A43" s="60">
        <v>30</v>
      </c>
      <c r="B43" s="181" t="s">
        <v>377</v>
      </c>
      <c r="C43" s="102" t="str">
        <f>VLOOKUP(B43,'C. Clientes '!B28:G178,2,FALSE)</f>
        <v xml:space="preserve">Casa Hogar el Pozo de Jacob.  </v>
      </c>
      <c r="D43" s="173">
        <v>45126</v>
      </c>
      <c r="E43" s="165">
        <v>45133</v>
      </c>
      <c r="F43" s="170">
        <v>17968.8</v>
      </c>
    </row>
    <row r="44" spans="1:6" ht="35.1" customHeight="1" x14ac:dyDescent="0.25">
      <c r="A44" s="60">
        <v>38</v>
      </c>
      <c r="B44" s="162" t="s">
        <v>308</v>
      </c>
      <c r="C44" s="114" t="str">
        <f>VLOOKUP(B44,'C. Clientes '!B8:G160,2,FALSE)</f>
        <v xml:space="preserve">Hermana del Niño Jesús de Chauffailles </v>
      </c>
      <c r="D44" s="173">
        <v>45128</v>
      </c>
      <c r="E44" s="165">
        <v>45133</v>
      </c>
      <c r="F44" s="170">
        <v>8726.9500000000007</v>
      </c>
    </row>
    <row r="45" spans="1:6" ht="35.1" customHeight="1" x14ac:dyDescent="0.25">
      <c r="A45" s="60">
        <v>12</v>
      </c>
      <c r="B45" s="180" t="s">
        <v>53</v>
      </c>
      <c r="C45" s="102" t="str">
        <f>VLOOKUP(B45,'C. Clientes '!B29:G179,2,FALSE)</f>
        <v>Parroquia Nuestra Señora de Guadalupe -Las Caobas- Sto. Dgo</v>
      </c>
      <c r="D45" s="78">
        <v>45113</v>
      </c>
      <c r="E45" s="69">
        <v>45134</v>
      </c>
      <c r="F45" s="168">
        <v>12456.2</v>
      </c>
    </row>
    <row r="46" spans="1:6" ht="35.1" customHeight="1" x14ac:dyDescent="0.25">
      <c r="A46" s="60">
        <v>39</v>
      </c>
      <c r="B46" s="162" t="s">
        <v>332</v>
      </c>
      <c r="C46" s="102" t="str">
        <f>VLOOKUP(B46,'C. Clientes '!B16:G166,2,FALSE)</f>
        <v>Centro de Atención Primaria en Salud 2da. Brigada de Infantería, ERD</v>
      </c>
      <c r="D46" s="173">
        <v>45119</v>
      </c>
      <c r="E46" s="165">
        <v>45134</v>
      </c>
      <c r="F46" s="170">
        <v>9035.4</v>
      </c>
    </row>
    <row r="47" spans="1:6" ht="35.1" customHeight="1" x14ac:dyDescent="0.25">
      <c r="A47" s="60">
        <v>14</v>
      </c>
      <c r="B47" s="178" t="s">
        <v>86</v>
      </c>
      <c r="C47" s="102" t="str">
        <f>VLOOKUP(B47,'C. Clientes '!B9:G163,2,FALSE)</f>
        <v>Aldeas Infantiles SOS Dominicana, Inc. - Sto. Dgo.</v>
      </c>
      <c r="D47" s="79">
        <v>45118</v>
      </c>
      <c r="E47" s="70">
        <v>45138</v>
      </c>
      <c r="F47" s="169">
        <v>9095.7999999999993</v>
      </c>
    </row>
    <row r="48" spans="1:6" ht="35.1" customHeight="1" x14ac:dyDescent="0.25">
      <c r="A48" s="60">
        <v>19</v>
      </c>
      <c r="B48" s="178" t="s">
        <v>56</v>
      </c>
      <c r="C48" s="102" t="str">
        <f>VLOOKUP(B48,'C. Clientes '!B19:G169,2,FALSE)</f>
        <v xml:space="preserve">Ministerio de Industria, Comercio y Mipymes </v>
      </c>
      <c r="D48" s="79">
        <v>45131</v>
      </c>
      <c r="E48" s="70">
        <v>45138</v>
      </c>
      <c r="F48" s="169">
        <v>5228</v>
      </c>
    </row>
    <row r="49" spans="1:6" ht="35.1" customHeight="1" x14ac:dyDescent="0.25">
      <c r="A49" s="60">
        <v>33</v>
      </c>
      <c r="B49" s="162" t="s">
        <v>23</v>
      </c>
      <c r="C49" s="102" t="str">
        <f>VLOOKUP(B49,'C. Clientes '!B33:G183,2,FALSE)</f>
        <v xml:space="preserve">Consejo Nacional para la Niñez y la Adolescencia CONANI </v>
      </c>
      <c r="D49" s="173">
        <v>45112</v>
      </c>
      <c r="E49" s="165">
        <v>45138</v>
      </c>
      <c r="F49" s="170">
        <v>29796.080000000002</v>
      </c>
    </row>
    <row r="50" spans="1:6" ht="35.1" customHeight="1" x14ac:dyDescent="0.25">
      <c r="A50" s="60">
        <v>35</v>
      </c>
      <c r="B50" s="164" t="s">
        <v>253</v>
      </c>
      <c r="C50" s="102" t="str">
        <f>VLOOKUP(B50,'C. Clientes '!B12:G162,2,FALSE)</f>
        <v>Hogar de Ancianos Romelia Salas de Barceló - Hato Mayo</v>
      </c>
      <c r="D50" s="175">
        <v>45127</v>
      </c>
      <c r="E50" s="167">
        <v>45138</v>
      </c>
      <c r="F50" s="172">
        <v>12949.4</v>
      </c>
    </row>
    <row r="51" spans="1:6" ht="27.75" customHeight="1" x14ac:dyDescent="0.25">
      <c r="F51" s="176">
        <f>SUM(F7:F50)</f>
        <v>684100.95</v>
      </c>
    </row>
  </sheetData>
  <autoFilter ref="A6:F6">
    <sortState ref="A7:F51">
      <sortCondition ref="E6"/>
    </sortState>
  </autoFilter>
  <mergeCells count="2">
    <mergeCell ref="B4:F4"/>
    <mergeCell ref="A5:F5"/>
  </mergeCells>
  <conditionalFormatting sqref="B7:B33">
    <cfRule type="duplicateValues" dxfId="14" priority="4" stopIfTrue="1"/>
  </conditionalFormatting>
  <conditionalFormatting sqref="B34">
    <cfRule type="duplicateValues" dxfId="13" priority="3" stopIfTrue="1"/>
  </conditionalFormatting>
  <conditionalFormatting sqref="B37:B46">
    <cfRule type="duplicateValues" dxfId="12" priority="2" stopIfTrue="1"/>
  </conditionalFormatting>
  <conditionalFormatting sqref="B47">
    <cfRule type="duplicateValues" dxfId="11" priority="1" stopIfTrue="1"/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C. Clientes </vt:lpstr>
      <vt:lpstr>Enero 2023</vt:lpstr>
      <vt:lpstr>Febrero 2023</vt:lpstr>
      <vt:lpstr>Marzo 2023</vt:lpstr>
      <vt:lpstr>ABRIL   2023</vt:lpstr>
      <vt:lpstr>MAYO 2023</vt:lpstr>
      <vt:lpstr>JUNIO 2023</vt:lpstr>
      <vt:lpstr>JULIO 2023</vt:lpstr>
      <vt:lpstr>Hoja1</vt:lpstr>
      <vt:lpstr>Agosto2023 2023</vt:lpstr>
      <vt:lpstr>Septiembre 2023</vt:lpstr>
      <vt:lpstr>Enero 2024</vt:lpstr>
      <vt:lpstr>Febrero 2024 </vt:lpstr>
      <vt:lpstr>Marzo 2024</vt:lpstr>
      <vt:lpstr>'Marzo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Katterinna Elizabeth Amarante Cid</dc:creator>
  <cp:lastModifiedBy>Alexandra Nicolasa Garcia Marte</cp:lastModifiedBy>
  <cp:lastPrinted>2023-08-29T18:49:03Z</cp:lastPrinted>
  <dcterms:created xsi:type="dcterms:W3CDTF">2021-02-01T14:46:39Z</dcterms:created>
  <dcterms:modified xsi:type="dcterms:W3CDTF">2024-04-03T19:05:23Z</dcterms:modified>
</cp:coreProperties>
</file>