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75" windowWidth="28035" windowHeight="1203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E39" i="1" l="1"/>
  <c r="E38" i="1"/>
  <c r="E40" i="1" s="1"/>
  <c r="E37" i="1"/>
  <c r="E34" i="1"/>
  <c r="E30" i="1"/>
  <c r="E29" i="1"/>
  <c r="E31" i="1" s="1"/>
  <c r="E35" i="1" s="1"/>
  <c r="E23" i="1"/>
  <c r="E22" i="1"/>
  <c r="E24" i="1" s="1"/>
  <c r="E19" i="1"/>
  <c r="E20" i="1" s="1"/>
  <c r="E18" i="1"/>
  <c r="E15" i="1"/>
  <c r="E14" i="1"/>
  <c r="E13" i="1"/>
  <c r="E12" i="1"/>
  <c r="E16" i="1" s="1"/>
  <c r="E25" i="1" s="1"/>
  <c r="E41" i="1" l="1"/>
</calcChain>
</file>

<file path=xl/sharedStrings.xml><?xml version="1.0" encoding="utf-8"?>
<sst xmlns="http://schemas.openxmlformats.org/spreadsheetml/2006/main" count="46" uniqueCount="44">
  <si>
    <t>PROGRAMA DE MEDICAMENTOS ESENCIALES</t>
  </si>
  <si>
    <t>CENTRAL DE APOYO LOGISTICO ( PROMESE/CAL )</t>
  </si>
  <si>
    <t>Balance General</t>
  </si>
  <si>
    <t>Al 31 de Octubre del 2021</t>
  </si>
  <si>
    <t>(Valores en RD$)</t>
  </si>
  <si>
    <t>Fecha de Carga: 08/11/2021     12:00 pm</t>
  </si>
  <si>
    <t>ACTIVOS</t>
  </si>
  <si>
    <t>Activos Corrientes</t>
  </si>
  <si>
    <t>Efectivo y Caja y Bancos</t>
  </si>
  <si>
    <t>Cuentas Por Cobrar</t>
  </si>
  <si>
    <t>Inventarios</t>
  </si>
  <si>
    <t>Gastos Pagados Por Anticipado</t>
  </si>
  <si>
    <t>Total de Activos Corrientes</t>
  </si>
  <si>
    <t>Activos No Corrientes</t>
  </si>
  <si>
    <t>Activos Fijos</t>
  </si>
  <si>
    <t>Activos Intangibles</t>
  </si>
  <si>
    <t>Total de Activos No Corrientes</t>
  </si>
  <si>
    <t>Otros Activos</t>
  </si>
  <si>
    <t>Fianzas y Depósitos</t>
  </si>
  <si>
    <t>Total de Otros Activos</t>
  </si>
  <si>
    <t>TOTAL ACTIVOS</t>
  </si>
  <si>
    <t>PASIVOS</t>
  </si>
  <si>
    <t>Pasivos Corrientes</t>
  </si>
  <si>
    <t>Cuentas Por Pagar</t>
  </si>
  <si>
    <t>Otras Cuentas Por Pagar</t>
  </si>
  <si>
    <t>Total Pasivos</t>
  </si>
  <si>
    <t>Pasivos No Corrientes</t>
  </si>
  <si>
    <t>Total Pasivos No Corrientes</t>
  </si>
  <si>
    <t>TOTAL PASIVOS</t>
  </si>
  <si>
    <t>PATRIMONIO</t>
  </si>
  <si>
    <t>Patrimonio Donado</t>
  </si>
  <si>
    <t>Resultado Periodos Anteriores</t>
  </si>
  <si>
    <t>Resultado del Periodo (Ganancia o Pérdida)</t>
  </si>
  <si>
    <t>Patrimonio Neto</t>
  </si>
  <si>
    <t>TOTAL PASIVO Y PATRIMONIO</t>
  </si>
  <si>
    <t>LICDA. SANTA M. FELIZ</t>
  </si>
  <si>
    <t>LICDA. JESUCITA FELIZ</t>
  </si>
  <si>
    <t>DIVISION DE CONTABILIDAD</t>
  </si>
  <si>
    <t>DEPARTAMENTO FINANCIERO</t>
  </si>
  <si>
    <t>PREPARADO POR</t>
  </si>
  <si>
    <t>REVISADO POR</t>
  </si>
  <si>
    <t>LICDA. GEORGINA VICTORIANO MORENO</t>
  </si>
  <si>
    <t>DIRECTORA ADMINISTRATIVO FINANCIERO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</si>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</sst>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D$&quot;* #,##0.00_-;\-&quot;RD$&quot;* #,##0.00_-;_-&quot;RD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3" fillId="0" borderId="0" xfId="1" applyFont="1"/>
    <xf numFmtId="0" fontId="2" fillId="0" borderId="0" xfId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" fillId="0" borderId="0" xfId="0" applyFont="1"/>
    <xf numFmtId="0" fontId="6" fillId="0" borderId="0" xfId="1" applyFont="1" applyAlignment="1"/>
    <xf numFmtId="17" fontId="7" fillId="0" borderId="0" xfId="0" quotePrefix="1" applyNumberFormat="1" applyFont="1" applyBorder="1" applyAlignment="1">
      <alignment horizontal="left" vertical="center" wrapText="1"/>
    </xf>
    <xf numFmtId="0" fontId="8" fillId="0" borderId="0" xfId="0" applyFont="1"/>
    <xf numFmtId="0" fontId="9" fillId="0" borderId="0" xfId="1" applyFont="1" applyAlignment="1">
      <alignment horizontal="center"/>
    </xf>
    <xf numFmtId="0" fontId="10" fillId="0" borderId="0" xfId="1" applyFont="1"/>
    <xf numFmtId="0" fontId="9" fillId="0" borderId="0" xfId="1" applyFont="1" applyAlignment="1"/>
    <xf numFmtId="0" fontId="11" fillId="0" borderId="0" xfId="0" applyFont="1" applyAlignment="1">
      <alignment horizontal="left"/>
    </xf>
    <xf numFmtId="0" fontId="12" fillId="2" borderId="0" xfId="0" applyFont="1" applyFill="1" applyAlignment="1">
      <alignment horizontal="center"/>
    </xf>
    <xf numFmtId="44" fontId="8" fillId="0" borderId="0" xfId="0" applyNumberFormat="1" applyFont="1"/>
    <xf numFmtId="0" fontId="13" fillId="3" borderId="0" xfId="0" applyFont="1" applyFill="1" applyAlignment="1">
      <alignment horizontal="center"/>
    </xf>
    <xf numFmtId="44" fontId="14" fillId="0" borderId="0" xfId="0" applyNumberFormat="1" applyFont="1"/>
    <xf numFmtId="44" fontId="15" fillId="0" borderId="0" xfId="0" applyNumberFormat="1" applyFont="1"/>
    <xf numFmtId="0" fontId="8" fillId="0" borderId="0" xfId="0" applyFont="1" applyFill="1"/>
    <xf numFmtId="0" fontId="8" fillId="4" borderId="0" xfId="0" applyFont="1" applyFill="1"/>
    <xf numFmtId="44" fontId="14" fillId="0" borderId="1" xfId="0" applyNumberFormat="1" applyFont="1" applyBorder="1"/>
    <xf numFmtId="0" fontId="13" fillId="3" borderId="0" xfId="0" applyFont="1" applyFill="1"/>
    <xf numFmtId="44" fontId="16" fillId="3" borderId="0" xfId="0" applyNumberFormat="1" applyFont="1" applyFill="1"/>
    <xf numFmtId="44" fontId="14" fillId="0" borderId="0" xfId="0" applyNumberFormat="1" applyFont="1" applyFill="1"/>
    <xf numFmtId="44" fontId="0" fillId="0" borderId="0" xfId="0" applyNumberFormat="1"/>
    <xf numFmtId="0" fontId="0" fillId="0" borderId="0" xfId="0" applyFill="1"/>
    <xf numFmtId="44" fontId="14" fillId="0" borderId="1" xfId="0" applyNumberFormat="1" applyFont="1" applyFill="1" applyBorder="1"/>
    <xf numFmtId="0" fontId="13" fillId="2" borderId="0" xfId="0" applyFont="1" applyFill="1" applyAlignment="1">
      <alignment horizontal="center"/>
    </xf>
    <xf numFmtId="0" fontId="13" fillId="2" borderId="0" xfId="0" applyFont="1" applyFill="1"/>
    <xf numFmtId="44" fontId="16" fillId="2" borderId="2" xfId="0" applyNumberFormat="1" applyFont="1" applyFill="1" applyBorder="1"/>
    <xf numFmtId="44" fontId="0" fillId="0" borderId="0" xfId="0" applyNumberFormat="1" applyFill="1"/>
    <xf numFmtId="0" fontId="8" fillId="0" borderId="0" xfId="0" applyFont="1" applyFill="1" applyAlignment="1">
      <alignment horizontal="left"/>
    </xf>
    <xf numFmtId="0" fontId="13" fillId="0" borderId="0" xfId="0" applyFont="1" applyFill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17" fillId="0" borderId="0" xfId="0" applyFont="1"/>
    <xf numFmtId="0" fontId="8" fillId="0" borderId="1" xfId="0" applyFont="1" applyBorder="1" applyAlignment="1"/>
    <xf numFmtId="0" fontId="8" fillId="0" borderId="0" xfId="0" applyFont="1" applyBorder="1" applyAlignment="1"/>
    <xf numFmtId="0" fontId="8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 applyAlignment="1"/>
    <xf numFmtId="0" fontId="13" fillId="0" borderId="3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264583</xdr:rowOff>
    </xdr:from>
    <xdr:to>
      <xdr:col>1</xdr:col>
      <xdr:colOff>1628775</xdr:colOff>
      <xdr:row>3</xdr:row>
      <xdr:rowOff>169334</xdr:rowOff>
    </xdr:to>
    <xdr:pic>
      <xdr:nvPicPr>
        <xdr:cNvPr id="2" name="1 Imagen" descr="G:\logo promese.pn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842"/>
        <a:stretch/>
      </xdr:blipFill>
      <xdr:spPr bwMode="auto">
        <a:xfrm>
          <a:off x="342899" y="264583"/>
          <a:ext cx="1533526" cy="771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641348</xdr:colOff>
      <xdr:row>1</xdr:row>
      <xdr:rowOff>40217</xdr:rowOff>
    </xdr:from>
    <xdr:to>
      <xdr:col>4</xdr:col>
      <xdr:colOff>2000249</xdr:colOff>
      <xdr:row>3</xdr:row>
      <xdr:rowOff>218017</xdr:rowOff>
    </xdr:to>
    <xdr:pic>
      <xdr:nvPicPr>
        <xdr:cNvPr id="3" name="Picture 1" descr="Logo Pequeño Farmacia del Puebl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7448" y="354542"/>
          <a:ext cx="1358901" cy="730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CE%20GENERAL%20202110%20Base%20de%20Calcu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. "/>
      <sheetName val="Balance det."/>
      <sheetName val="EST. RESULTADO"/>
      <sheetName val="CXP."/>
      <sheetName val="CXC"/>
      <sheetName val="INGRESOS Y EGRESOS"/>
      <sheetName val="Res. Cuantitativo"/>
      <sheetName val="Informatica Oct.21"/>
      <sheetName val="Seguros Oct.-21"/>
      <sheetName val="ANTICIPO"/>
      <sheetName val="ventas"/>
      <sheetName val="donaciones"/>
      <sheetName val="Hoja1"/>
    </sheetNames>
    <sheetDataSet>
      <sheetData sheetId="0"/>
      <sheetData sheetId="1">
        <row r="11">
          <cell r="F11">
            <v>809397.31</v>
          </cell>
        </row>
        <row r="88">
          <cell r="F88">
            <v>1581616747.05</v>
          </cell>
        </row>
        <row r="111">
          <cell r="F111">
            <v>1708253378.0099998</v>
          </cell>
        </row>
        <row r="123">
          <cell r="F123">
            <v>56215346.681506857</v>
          </cell>
        </row>
        <row r="148">
          <cell r="F148">
            <v>90298819.210000053</v>
          </cell>
        </row>
        <row r="152">
          <cell r="F152">
            <v>4962945.9044262292</v>
          </cell>
        </row>
        <row r="179">
          <cell r="F179">
            <v>11681192.59</v>
          </cell>
        </row>
        <row r="188">
          <cell r="F188">
            <v>672440688.75</v>
          </cell>
        </row>
        <row r="189">
          <cell r="F189">
            <v>34501846.719999999</v>
          </cell>
        </row>
        <row r="190">
          <cell r="F190">
            <v>72670721.909999996</v>
          </cell>
        </row>
        <row r="193">
          <cell r="F193">
            <v>28303099.84999999</v>
          </cell>
        </row>
        <row r="201">
          <cell r="F201">
            <v>13227337.779999999</v>
          </cell>
        </row>
        <row r="204">
          <cell r="F204">
            <v>115202834</v>
          </cell>
        </row>
        <row r="205">
          <cell r="F205">
            <v>2181707806.9461269</v>
          </cell>
        </row>
        <row r="206">
          <cell r="F206">
            <v>335783490.80612659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7"/>
  <sheetViews>
    <sheetView tabSelected="1" workbookViewId="0">
      <selection activeCell="D9" sqref="D9"/>
    </sheetView>
  </sheetViews>
  <sheetFormatPr baseColWidth="10" defaultRowHeight="15" x14ac:dyDescent="0.25"/>
  <cols>
    <col min="1" max="1" width="3.7109375" customWidth="1"/>
    <col min="2" max="2" width="49.85546875" customWidth="1"/>
    <col min="3" max="3" width="25.28515625" customWidth="1"/>
    <col min="4" max="4" width="24.5703125" customWidth="1"/>
    <col min="5" max="5" width="34.140625" style="25" customWidth="1"/>
    <col min="6" max="6" width="8" customWidth="1"/>
    <col min="7" max="7" width="23.7109375" customWidth="1"/>
  </cols>
  <sheetData>
    <row r="1" spans="2:11" s="2" customFormat="1" ht="24.75" customHeight="1" x14ac:dyDescent="0.2">
      <c r="B1" s="1"/>
      <c r="C1" s="1"/>
      <c r="D1" s="1"/>
      <c r="E1" s="1"/>
    </row>
    <row r="2" spans="2:11" s="2" customFormat="1" ht="21.75" customHeight="1" x14ac:dyDescent="0.25">
      <c r="B2" s="3" t="s">
        <v>0</v>
      </c>
      <c r="C2" s="3"/>
      <c r="D2" s="3"/>
      <c r="E2" s="3"/>
    </row>
    <row r="3" spans="2:11" s="2" customFormat="1" ht="21.75" customHeight="1" x14ac:dyDescent="0.25">
      <c r="B3" s="3" t="s">
        <v>1</v>
      </c>
      <c r="C3" s="3"/>
      <c r="D3" s="3"/>
      <c r="E3" s="3"/>
    </row>
    <row r="4" spans="2:11" s="2" customFormat="1" ht="21.75" customHeight="1" x14ac:dyDescent="0.3">
      <c r="B4" s="4" t="s">
        <v>2</v>
      </c>
      <c r="C4" s="4"/>
      <c r="D4" s="4"/>
      <c r="E4" s="4"/>
    </row>
    <row r="5" spans="2:11" s="6" customFormat="1" ht="15.75" x14ac:dyDescent="0.25">
      <c r="B5" s="5" t="s">
        <v>3</v>
      </c>
      <c r="C5" s="5"/>
      <c r="D5" s="5"/>
      <c r="E5" s="5"/>
    </row>
    <row r="6" spans="2:11" s="2" customFormat="1" ht="15.75" x14ac:dyDescent="0.25">
      <c r="B6" s="5" t="s">
        <v>4</v>
      </c>
      <c r="C6" s="5"/>
      <c r="D6" s="5"/>
      <c r="E6" s="5"/>
    </row>
    <row r="7" spans="2:11" s="2" customFormat="1" ht="6.75" customHeight="1" x14ac:dyDescent="0.25">
      <c r="B7" s="1"/>
      <c r="C7" s="7"/>
      <c r="D7" s="7"/>
      <c r="E7" s="7"/>
    </row>
    <row r="8" spans="2:11" s="11" customFormat="1" ht="18.75" x14ac:dyDescent="0.25">
      <c r="B8" s="8">
        <v>44470</v>
      </c>
      <c r="C8" s="8"/>
      <c r="D8" s="9"/>
      <c r="E8" s="9"/>
      <c r="F8" s="10"/>
      <c r="G8" s="10"/>
      <c r="H8" s="10"/>
      <c r="I8" s="10"/>
      <c r="K8" s="12"/>
    </row>
    <row r="9" spans="2:11" s="11" customFormat="1" ht="15.75" x14ac:dyDescent="0.25">
      <c r="B9" s="13" t="s">
        <v>5</v>
      </c>
      <c r="C9" s="13"/>
      <c r="D9" s="9"/>
      <c r="E9" s="9"/>
      <c r="F9" s="10"/>
      <c r="G9" s="10"/>
      <c r="H9" s="10"/>
      <c r="I9" s="10"/>
      <c r="K9" s="12"/>
    </row>
    <row r="10" spans="2:11" ht="15.75" x14ac:dyDescent="0.25">
      <c r="B10" s="14" t="s">
        <v>6</v>
      </c>
      <c r="C10" s="14"/>
      <c r="D10" s="9"/>
      <c r="E10" s="15"/>
    </row>
    <row r="11" spans="2:11" ht="15.75" x14ac:dyDescent="0.25">
      <c r="B11" s="16" t="s">
        <v>7</v>
      </c>
      <c r="C11" s="16"/>
      <c r="D11" s="9"/>
      <c r="E11" s="15"/>
    </row>
    <row r="12" spans="2:11" ht="17.25" x14ac:dyDescent="0.3">
      <c r="B12" s="9" t="s">
        <v>8</v>
      </c>
      <c r="C12" s="9"/>
      <c r="D12" s="9"/>
      <c r="E12" s="17">
        <f>'[1]Balance det.'!F11</f>
        <v>809397.31</v>
      </c>
    </row>
    <row r="13" spans="2:11" ht="17.25" x14ac:dyDescent="0.3">
      <c r="B13" s="9" t="s">
        <v>9</v>
      </c>
      <c r="C13" s="9"/>
      <c r="D13" s="9"/>
      <c r="E13" s="18">
        <f>+'[1]Balance det.'!F88</f>
        <v>1581616747.05</v>
      </c>
    </row>
    <row r="14" spans="2:11" ht="17.25" x14ac:dyDescent="0.3">
      <c r="B14" s="19" t="s">
        <v>10</v>
      </c>
      <c r="C14" s="19"/>
      <c r="D14" s="9"/>
      <c r="E14" s="17">
        <f>+'[1]Balance det.'!F111</f>
        <v>1708253378.0099998</v>
      </c>
    </row>
    <row r="15" spans="2:11" ht="17.25" x14ac:dyDescent="0.3">
      <c r="B15" s="20" t="s">
        <v>11</v>
      </c>
      <c r="C15" s="20"/>
      <c r="D15" s="9"/>
      <c r="E15" s="21">
        <f>+'[1]Balance det.'!F123</f>
        <v>56215346.681506857</v>
      </c>
    </row>
    <row r="16" spans="2:11" ht="17.25" x14ac:dyDescent="0.3">
      <c r="B16" s="16" t="s">
        <v>12</v>
      </c>
      <c r="C16" s="16"/>
      <c r="D16" s="22"/>
      <c r="E16" s="23">
        <f>SUM(E12:E15)</f>
        <v>3346894869.0515065</v>
      </c>
    </row>
    <row r="17" spans="2:7" ht="17.25" x14ac:dyDescent="0.3">
      <c r="B17" s="16" t="s">
        <v>13</v>
      </c>
      <c r="C17" s="16"/>
      <c r="D17" s="9"/>
      <c r="E17" s="17"/>
    </row>
    <row r="18" spans="2:7" ht="17.25" x14ac:dyDescent="0.3">
      <c r="B18" s="9" t="s">
        <v>14</v>
      </c>
      <c r="C18" s="9"/>
      <c r="D18" s="9"/>
      <c r="E18" s="17">
        <f>+'[1]Balance det.'!F148</f>
        <v>90298819.210000053</v>
      </c>
    </row>
    <row r="19" spans="2:7" ht="17.25" x14ac:dyDescent="0.3">
      <c r="B19" s="20" t="s">
        <v>15</v>
      </c>
      <c r="C19" s="20"/>
      <c r="D19" s="9"/>
      <c r="E19" s="21">
        <f>+'[1]Balance det.'!F152</f>
        <v>4962945.9044262292</v>
      </c>
    </row>
    <row r="20" spans="2:7" ht="17.25" x14ac:dyDescent="0.3">
      <c r="B20" s="16" t="s">
        <v>16</v>
      </c>
      <c r="C20" s="16"/>
      <c r="D20" s="22"/>
      <c r="E20" s="23">
        <f>SUM(E18:E19)</f>
        <v>95261765.114426285</v>
      </c>
    </row>
    <row r="21" spans="2:7" ht="17.25" x14ac:dyDescent="0.3">
      <c r="B21" s="16" t="s">
        <v>17</v>
      </c>
      <c r="C21" s="16"/>
      <c r="D21" s="19"/>
      <c r="E21" s="24"/>
      <c r="G21" s="25"/>
    </row>
    <row r="22" spans="2:7" s="26" customFormat="1" ht="17.25" x14ac:dyDescent="0.3">
      <c r="B22" s="19" t="s">
        <v>18</v>
      </c>
      <c r="C22" s="19"/>
      <c r="D22" s="19"/>
      <c r="E22" s="17">
        <f>+'[1]Balance det.'!F179</f>
        <v>11681192.59</v>
      </c>
    </row>
    <row r="23" spans="2:7" s="26" customFormat="1" ht="17.25" x14ac:dyDescent="0.3">
      <c r="B23" s="19" t="s">
        <v>17</v>
      </c>
      <c r="C23" s="19"/>
      <c r="D23" s="19"/>
      <c r="E23" s="27">
        <f>+'[1]Balance det.'!F180</f>
        <v>0</v>
      </c>
    </row>
    <row r="24" spans="2:7" ht="17.25" x14ac:dyDescent="0.3">
      <c r="B24" s="22" t="s">
        <v>19</v>
      </c>
      <c r="C24" s="22"/>
      <c r="D24" s="22"/>
      <c r="E24" s="23">
        <f>+E22+E23</f>
        <v>11681192.59</v>
      </c>
    </row>
    <row r="25" spans="2:7" ht="18" thickBot="1" x14ac:dyDescent="0.35">
      <c r="B25" s="28" t="s">
        <v>20</v>
      </c>
      <c r="C25" s="28"/>
      <c r="D25" s="29"/>
      <c r="E25" s="30">
        <f>+E16+E20+E24</f>
        <v>3453837826.7559328</v>
      </c>
      <c r="G25" s="25"/>
    </row>
    <row r="26" spans="2:7" ht="18" thickTop="1" x14ac:dyDescent="0.3">
      <c r="B26" s="9"/>
      <c r="C26" s="9"/>
      <c r="D26" s="9"/>
      <c r="E26" s="17"/>
    </row>
    <row r="27" spans="2:7" ht="17.25" x14ac:dyDescent="0.3">
      <c r="B27" s="28" t="s">
        <v>21</v>
      </c>
      <c r="C27" s="28"/>
      <c r="D27" s="9"/>
      <c r="E27" s="17"/>
    </row>
    <row r="28" spans="2:7" ht="17.25" x14ac:dyDescent="0.3">
      <c r="B28" s="16" t="s">
        <v>22</v>
      </c>
      <c r="C28" s="16"/>
      <c r="D28" s="9"/>
      <c r="E28" s="17"/>
    </row>
    <row r="29" spans="2:7" s="26" customFormat="1" ht="17.25" x14ac:dyDescent="0.3">
      <c r="B29" s="19" t="s">
        <v>23</v>
      </c>
      <c r="C29" s="19"/>
      <c r="D29" s="19"/>
      <c r="E29" s="24">
        <f>'[1]Balance det.'!F188+'[1]Balance det.'!F193</f>
        <v>700743788.60000002</v>
      </c>
      <c r="G29" s="31"/>
    </row>
    <row r="30" spans="2:7" ht="17.25" x14ac:dyDescent="0.3">
      <c r="B30" s="19" t="s">
        <v>24</v>
      </c>
      <c r="C30" s="19"/>
      <c r="D30" s="9"/>
      <c r="E30" s="21">
        <f>'[1]Balance det.'!F189+'[1]Balance det.'!F190+'[1]Balance det.'!F201</f>
        <v>120399906.41</v>
      </c>
    </row>
    <row r="31" spans="2:7" ht="17.25" x14ac:dyDescent="0.3">
      <c r="B31" s="16" t="s">
        <v>25</v>
      </c>
      <c r="C31" s="16"/>
      <c r="D31" s="22"/>
      <c r="E31" s="23">
        <f>+E29+E30</f>
        <v>821143695.00999999</v>
      </c>
    </row>
    <row r="32" spans="2:7" ht="17.25" x14ac:dyDescent="0.3">
      <c r="B32" s="16" t="s">
        <v>26</v>
      </c>
      <c r="C32" s="16"/>
      <c r="D32" s="9"/>
      <c r="E32" s="17"/>
    </row>
    <row r="33" spans="2:7" ht="17.25" x14ac:dyDescent="0.3">
      <c r="B33" s="32" t="s">
        <v>26</v>
      </c>
      <c r="C33" s="32"/>
      <c r="D33" s="33"/>
      <c r="E33" s="24">
        <v>0</v>
      </c>
    </row>
    <row r="34" spans="2:7" ht="17.25" x14ac:dyDescent="0.3">
      <c r="B34" s="16" t="s">
        <v>27</v>
      </c>
      <c r="C34" s="16"/>
      <c r="D34" s="22"/>
      <c r="E34" s="23">
        <f>+E33</f>
        <v>0</v>
      </c>
    </row>
    <row r="35" spans="2:7" ht="18" thickBot="1" x14ac:dyDescent="0.35">
      <c r="B35" s="28" t="s">
        <v>28</v>
      </c>
      <c r="C35" s="28"/>
      <c r="D35" s="29"/>
      <c r="E35" s="30">
        <f>+E34+E31</f>
        <v>821143695.00999999</v>
      </c>
    </row>
    <row r="36" spans="2:7" ht="18" thickTop="1" x14ac:dyDescent="0.3">
      <c r="B36" s="28" t="s">
        <v>29</v>
      </c>
      <c r="C36" s="28"/>
      <c r="D36" s="9"/>
      <c r="E36" s="17"/>
    </row>
    <row r="37" spans="2:7" ht="17.25" x14ac:dyDescent="0.3">
      <c r="B37" s="32" t="s">
        <v>30</v>
      </c>
      <c r="C37" s="32"/>
      <c r="D37" s="19"/>
      <c r="E37" s="24">
        <f>'[1]Balance det.'!F204</f>
        <v>115202834</v>
      </c>
    </row>
    <row r="38" spans="2:7" ht="17.25" x14ac:dyDescent="0.3">
      <c r="B38" s="32" t="s">
        <v>31</v>
      </c>
      <c r="C38" s="32"/>
      <c r="D38" s="19"/>
      <c r="E38" s="24">
        <f>'[1]Balance det.'!F205</f>
        <v>2181707806.9461269</v>
      </c>
    </row>
    <row r="39" spans="2:7" ht="17.25" x14ac:dyDescent="0.3">
      <c r="B39" s="32" t="s">
        <v>32</v>
      </c>
      <c r="C39" s="32"/>
      <c r="D39" s="19"/>
      <c r="E39" s="24">
        <f>'[1]Balance det.'!F206</f>
        <v>335783490.80612659</v>
      </c>
    </row>
    <row r="40" spans="2:7" ht="17.25" x14ac:dyDescent="0.3">
      <c r="B40" s="16" t="s">
        <v>33</v>
      </c>
      <c r="C40" s="16"/>
      <c r="D40" s="22"/>
      <c r="E40" s="23">
        <f>SUM(E37:E39)</f>
        <v>2632694131.7522535</v>
      </c>
    </row>
    <row r="41" spans="2:7" ht="18" thickBot="1" x14ac:dyDescent="0.35">
      <c r="B41" s="34" t="s">
        <v>34</v>
      </c>
      <c r="C41" s="34"/>
      <c r="D41" s="35"/>
      <c r="E41" s="30">
        <f>+E40+E31</f>
        <v>3453837826.7622538</v>
      </c>
      <c r="G41" s="25"/>
    </row>
    <row r="42" spans="2:7" ht="16.5" thickTop="1" x14ac:dyDescent="0.25">
      <c r="B42" s="9"/>
      <c r="C42" s="9"/>
      <c r="D42" s="9"/>
      <c r="E42" s="15"/>
      <c r="G42" s="25"/>
    </row>
    <row r="43" spans="2:7" ht="15.75" x14ac:dyDescent="0.25">
      <c r="B43" s="9"/>
      <c r="C43" s="9"/>
      <c r="D43" s="9"/>
      <c r="E43" s="15"/>
    </row>
    <row r="44" spans="2:7" ht="15.75" x14ac:dyDescent="0.25">
      <c r="B44" s="9"/>
      <c r="C44" s="9"/>
      <c r="D44" s="9"/>
      <c r="E44" s="15"/>
    </row>
    <row r="45" spans="2:7" ht="15.75" x14ac:dyDescent="0.25">
      <c r="B45" s="36"/>
      <c r="C45" s="36"/>
      <c r="D45" s="9"/>
      <c r="E45" s="15"/>
    </row>
    <row r="46" spans="2:7" ht="15.75" x14ac:dyDescent="0.25">
      <c r="B46" s="37"/>
      <c r="C46" s="38"/>
      <c r="D46" s="39"/>
      <c r="E46" s="39"/>
    </row>
    <row r="47" spans="2:7" ht="15.75" x14ac:dyDescent="0.25">
      <c r="B47" s="40" t="s">
        <v>35</v>
      </c>
      <c r="C47" s="41"/>
      <c r="D47" s="42" t="s">
        <v>36</v>
      </c>
      <c r="E47" s="42"/>
    </row>
    <row r="48" spans="2:7" ht="15.75" x14ac:dyDescent="0.25">
      <c r="B48" s="43" t="s">
        <v>37</v>
      </c>
      <c r="C48" s="44"/>
      <c r="D48" s="45" t="s">
        <v>38</v>
      </c>
      <c r="E48" s="45"/>
    </row>
    <row r="49" spans="2:5" ht="15.75" x14ac:dyDescent="0.25">
      <c r="B49" s="46" t="s">
        <v>39</v>
      </c>
      <c r="C49" s="47"/>
      <c r="D49" s="48" t="s">
        <v>40</v>
      </c>
      <c r="E49" s="48"/>
    </row>
    <row r="50" spans="2:5" ht="15.75" x14ac:dyDescent="0.25">
      <c r="B50" s="9"/>
      <c r="C50" s="9"/>
      <c r="D50" s="9"/>
      <c r="E50" s="9"/>
    </row>
    <row r="51" spans="2:5" ht="15.75" x14ac:dyDescent="0.25">
      <c r="B51" s="9"/>
      <c r="C51" s="9"/>
      <c r="D51" s="9"/>
      <c r="E51" s="9"/>
    </row>
    <row r="52" spans="2:5" ht="15.75" x14ac:dyDescent="0.25">
      <c r="B52" s="9"/>
      <c r="C52" s="9"/>
      <c r="D52" s="9"/>
      <c r="E52" s="9"/>
    </row>
    <row r="53" spans="2:5" ht="15.75" x14ac:dyDescent="0.25">
      <c r="B53" s="9"/>
      <c r="C53" s="9"/>
      <c r="D53" s="9"/>
      <c r="E53" s="9"/>
    </row>
    <row r="54" spans="2:5" ht="15.75" x14ac:dyDescent="0.25">
      <c r="B54" s="47"/>
      <c r="C54" s="39"/>
      <c r="D54" s="39"/>
      <c r="E54" s="47"/>
    </row>
    <row r="55" spans="2:5" ht="15.75" x14ac:dyDescent="0.25">
      <c r="C55" s="42" t="s">
        <v>41</v>
      </c>
      <c r="D55" s="42"/>
      <c r="E55" s="49"/>
    </row>
    <row r="56" spans="2:5" ht="15.75" x14ac:dyDescent="0.25">
      <c r="C56" s="45" t="s">
        <v>42</v>
      </c>
      <c r="D56" s="45"/>
      <c r="E56" s="50"/>
    </row>
    <row r="57" spans="2:5" ht="15.75" x14ac:dyDescent="0.25">
      <c r="C57" s="48" t="s">
        <v>43</v>
      </c>
      <c r="D57" s="48"/>
      <c r="E57" s="51"/>
    </row>
  </sheetData>
  <mergeCells count="15">
    <mergeCell ref="C55:D55"/>
    <mergeCell ref="C56:D56"/>
    <mergeCell ref="C57:D57"/>
    <mergeCell ref="B9:C9"/>
    <mergeCell ref="D46:E46"/>
    <mergeCell ref="D47:E47"/>
    <mergeCell ref="D48:E48"/>
    <mergeCell ref="D49:E49"/>
    <mergeCell ref="C54:D54"/>
    <mergeCell ref="B2:E2"/>
    <mergeCell ref="B3:E3"/>
    <mergeCell ref="B4:E4"/>
    <mergeCell ref="B5:E5"/>
    <mergeCell ref="B6:E6"/>
    <mergeCell ref="B8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Jesuscita Feliz de Martinez</dc:creator>
  <cp:lastModifiedBy>Jesuscita Feliz de Martinez</cp:lastModifiedBy>
  <dcterms:created xsi:type="dcterms:W3CDTF">2021-12-10T13:26:15Z</dcterms:created>
  <dcterms:modified xsi:type="dcterms:W3CDTF">2021-12-10T13:28:20Z</dcterms:modified>
</cp:coreProperties>
</file>