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S ANTERIORES\AÑO 2021\Documentos Cargados al Portal\Financiero\Diciembre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Hoja1!$A$1:$D$60</definedName>
  </definedNames>
  <calcPr calcId="152511"/>
</workbook>
</file>

<file path=xl/calcChain.xml><?xml version="1.0" encoding="utf-8"?>
<calcChain xmlns="http://schemas.openxmlformats.org/spreadsheetml/2006/main">
  <c r="D39" i="1" l="1"/>
  <c r="D38" i="1"/>
  <c r="D37" i="1"/>
  <c r="D34" i="1"/>
  <c r="D30" i="1"/>
  <c r="D29" i="1"/>
  <c r="D31" i="1" s="1"/>
  <c r="D23" i="1"/>
  <c r="D22" i="1"/>
  <c r="D24" i="1" s="1"/>
  <c r="D19" i="1"/>
  <c r="D18" i="1"/>
  <c r="D20" i="1" s="1"/>
  <c r="D15" i="1"/>
  <c r="D14" i="1"/>
  <c r="D13" i="1"/>
  <c r="D12" i="1"/>
  <c r="D40" i="1" l="1"/>
  <c r="D16" i="1"/>
  <c r="D25" i="1" s="1"/>
  <c r="D35" i="1"/>
  <c r="D41" i="1"/>
</calcChain>
</file>

<file path=xl/sharedStrings.xml><?xml version="1.0" encoding="utf-8"?>
<sst xmlns="http://schemas.openxmlformats.org/spreadsheetml/2006/main" count="46" uniqueCount="44">
  <si>
    <t>PROGRAMA DE MEDICAMENTOS ESENCIALES</t>
  </si>
  <si>
    <t>CENTRAL DE APOYO LOGISTICO ( PROMESE/CAL )</t>
  </si>
  <si>
    <t>Balance General</t>
  </si>
  <si>
    <t>Al 31 de Diciembre del 2021</t>
  </si>
  <si>
    <t>(Valores en RD$)</t>
  </si>
  <si>
    <t>Fecha de Carga: 7/01/2022     3:22 pm</t>
  </si>
  <si>
    <t>ACTIVOS</t>
  </si>
  <si>
    <t>Activos Corrientes</t>
  </si>
  <si>
    <t>Efectivo y Caja y Bancos</t>
  </si>
  <si>
    <t>Cuentas Por Cobrar</t>
  </si>
  <si>
    <t>Inventarios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</si>
  <si>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</si>
  <si>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</si>
  <si>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</si>
  <si>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</si>
  <si>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</si>
  <si>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</si>
  <si>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</si>
  <si>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</si>
  <si>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</si>
  <si>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</si>
  <si>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</si>
  <si>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</si>
  <si>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</si>
  <si>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</si>
  <si>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</si>
  <si>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</si>
  <si>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</si>
  <si>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</si>
  <si>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</si>
  <si>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</si>
  <si>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</si>
  <si>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</si>
  <si>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</si>
  <si>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</si>
  <si>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FELIZ</t>
  </si>
  <si>
    <t>LICDA. JESUCITA FELIZ</t>
  </si>
  <si>
    <t>DIVISION DE CONTABILIDAD</t>
  </si>
  <si>
    <t>DEPARTAMENTO FINANCIERO</t>
  </si>
  <si>
    <t>PREPARADO POR</t>
  </si>
  <si>
    <t>REVISADO POR</t>
  </si>
  <si>
    <t>LICDA. GEORGINA VICTORIANO MORENO</t>
  </si>
  <si>
    <t>DIRECTORA ADMINISTRATIVO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</si>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</sst>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D$&quot;* #,##0.00_-;\-&quot;RD$&quot;* #,##0.00_-;_-&quot;RD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3" fillId="0" borderId="0" xfId="1" applyFont="1"/>
    <xf numFmtId="0" fontId="5" fillId="0" borderId="0" xfId="1" applyFont="1" applyAlignment="1"/>
    <xf numFmtId="0" fontId="7" fillId="0" borderId="0" xfId="0" applyFont="1"/>
    <xf numFmtId="0" fontId="9" fillId="2" borderId="0" xfId="0" applyFont="1" applyFill="1" applyAlignment="1">
      <alignment horizontal="center"/>
    </xf>
    <xf numFmtId="44" fontId="7" fillId="0" borderId="0" xfId="0" applyNumberFormat="1" applyFont="1"/>
    <xf numFmtId="0" fontId="6" fillId="3" borderId="0" xfId="0" applyFont="1" applyFill="1" applyAlignment="1">
      <alignment horizontal="center"/>
    </xf>
    <xf numFmtId="44" fontId="10" fillId="0" borderId="0" xfId="0" applyNumberFormat="1" applyFont="1"/>
    <xf numFmtId="44" fontId="11" fillId="0" borderId="0" xfId="0" applyNumberFormat="1" applyFont="1"/>
    <xf numFmtId="0" fontId="7" fillId="0" borderId="0" xfId="0" applyFont="1" applyFill="1"/>
    <xf numFmtId="0" fontId="7" fillId="4" borderId="0" xfId="0" applyFont="1" applyFill="1"/>
    <xf numFmtId="44" fontId="10" fillId="0" borderId="1" xfId="0" applyNumberFormat="1" applyFont="1" applyBorder="1"/>
    <xf numFmtId="0" fontId="6" fillId="3" borderId="0" xfId="0" applyFont="1" applyFill="1"/>
    <xf numFmtId="44" fontId="12" fillId="3" borderId="0" xfId="0" applyNumberFormat="1" applyFont="1" applyFill="1"/>
    <xf numFmtId="44" fontId="10" fillId="0" borderId="0" xfId="0" applyNumberFormat="1" applyFont="1" applyFill="1"/>
    <xf numFmtId="44" fontId="10" fillId="0" borderId="1" xfId="0" applyNumberFormat="1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44" fontId="12" fillId="2" borderId="2" xfId="0" applyNumberFormat="1" applyFont="1" applyFill="1" applyBorder="1"/>
    <xf numFmtId="0" fontId="7" fillId="0" borderId="0" xfId="0" applyFont="1" applyFill="1" applyAlignment="1">
      <alignment horizontal="left"/>
    </xf>
    <xf numFmtId="0" fontId="6" fillId="0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3" fillId="0" borderId="0" xfId="0" applyFont="1"/>
    <xf numFmtId="0" fontId="7" fillId="0" borderId="1" xfId="0" applyFont="1" applyBorder="1" applyAlignment="1"/>
    <xf numFmtId="0" fontId="7" fillId="0" borderId="0" xfId="0" applyFont="1" applyBorder="1" applyAlignment="1"/>
    <xf numFmtId="0" fontId="6" fillId="0" borderId="3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44" fontId="0" fillId="0" borderId="0" xfId="0" applyNumberFormat="1"/>
    <xf numFmtId="0" fontId="2" fillId="0" borderId="0" xfId="1"/>
    <xf numFmtId="0" fontId="1" fillId="0" borderId="0" xfId="0" applyFont="1"/>
    <xf numFmtId="0" fontId="14" fillId="0" borderId="0" xfId="1" applyFont="1" applyAlignment="1">
      <alignment horizontal="center"/>
    </xf>
    <xf numFmtId="0" fontId="15" fillId="0" borderId="0" xfId="1" applyFont="1"/>
    <xf numFmtId="0" fontId="14" fillId="0" borderId="0" xfId="1" applyFont="1" applyAlignment="1"/>
    <xf numFmtId="0" fontId="0" fillId="0" borderId="0" xfId="0" applyFill="1"/>
    <xf numFmtId="44" fontId="0" fillId="0" borderId="0" xfId="0" applyNumberFormat="1" applyFill="1"/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7" fontId="6" fillId="0" borderId="0" xfId="0" quotePrefix="1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148167</xdr:rowOff>
    </xdr:from>
    <xdr:to>
      <xdr:col>0</xdr:col>
      <xdr:colOff>1628774</xdr:colOff>
      <xdr:row>3</xdr:row>
      <xdr:rowOff>95250</xdr:rowOff>
    </xdr:to>
    <xdr:pic>
      <xdr:nvPicPr>
        <xdr:cNvPr id="4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76199" y="148167"/>
          <a:ext cx="1552575" cy="5947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238125</xdr:colOff>
      <xdr:row>1</xdr:row>
      <xdr:rowOff>0</xdr:rowOff>
    </xdr:from>
    <xdr:to>
      <xdr:col>3</xdr:col>
      <xdr:colOff>1990725</xdr:colOff>
      <xdr:row>3</xdr:row>
      <xdr:rowOff>138641</xdr:rowOff>
    </xdr:to>
    <xdr:pic>
      <xdr:nvPicPr>
        <xdr:cNvPr id="5" name="Picture 1" descr="Logo Pequeño Farmacia del Puebl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190500"/>
          <a:ext cx="1752600" cy="5958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BALANCE%20GENERAL%20202112%20Base%20de%20Calcu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EST. RESULTADO"/>
      <sheetName val="CXP."/>
      <sheetName val="CXC"/>
      <sheetName val="INGRESOS Y EGRESOS"/>
      <sheetName val="Res. Cuantitativo"/>
      <sheetName val="Informatica DIC.21"/>
      <sheetName val="Seguros DIC.-21"/>
      <sheetName val="ANTICIPO"/>
      <sheetName val="CREDITO"/>
      <sheetName val="AUTOGESTION"/>
      <sheetName val="Hoja1"/>
      <sheetName val="Hoja2"/>
    </sheetNames>
    <sheetDataSet>
      <sheetData sheetId="0"/>
      <sheetData sheetId="1">
        <row r="11">
          <cell r="F11">
            <v>1723410.8000000003</v>
          </cell>
        </row>
        <row r="90">
          <cell r="F90">
            <v>1620329263.9000001</v>
          </cell>
        </row>
        <row r="115">
          <cell r="F115">
            <v>5207480031.670001</v>
          </cell>
        </row>
        <row r="127">
          <cell r="F127">
            <v>54561152.685616449</v>
          </cell>
        </row>
        <row r="152">
          <cell r="F152">
            <v>87374039.660000071</v>
          </cell>
        </row>
        <row r="156">
          <cell r="F156">
            <v>8382259.0705737714</v>
          </cell>
        </row>
        <row r="183">
          <cell r="F183">
            <v>11681192.59</v>
          </cell>
        </row>
        <row r="192">
          <cell r="F192">
            <v>926325460.94000006</v>
          </cell>
        </row>
        <row r="193">
          <cell r="F193">
            <v>34501846.719999999</v>
          </cell>
        </row>
        <row r="194">
          <cell r="F194">
            <v>72670721.909999996</v>
          </cell>
        </row>
        <row r="197">
          <cell r="F197">
            <v>32181998.309999987</v>
          </cell>
        </row>
        <row r="205">
          <cell r="F205">
            <v>13227337.779999999</v>
          </cell>
        </row>
        <row r="208">
          <cell r="F208">
            <v>115202834</v>
          </cell>
        </row>
        <row r="209">
          <cell r="F209">
            <v>2628613733.8000002</v>
          </cell>
        </row>
        <row r="210">
          <cell r="F210">
            <v>3168807416.9161267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workbookViewId="0"/>
  </sheetViews>
  <sheetFormatPr baseColWidth="10" defaultRowHeight="15" x14ac:dyDescent="0.25"/>
  <cols>
    <col min="1" max="1" width="46.5703125" customWidth="1"/>
    <col min="2" max="2" width="30.85546875" customWidth="1"/>
    <col min="3" max="3" width="25.5703125" customWidth="1"/>
    <col min="4" max="4" width="31.28515625" style="35" customWidth="1"/>
    <col min="5" max="5" width="1.42578125" customWidth="1"/>
    <col min="6" max="6" width="23.7109375" customWidth="1"/>
  </cols>
  <sheetData>
    <row r="1" spans="1:10" s="36" customFormat="1" x14ac:dyDescent="0.2">
      <c r="A1" s="1"/>
      <c r="B1" s="1"/>
      <c r="C1" s="1"/>
      <c r="D1" s="1"/>
    </row>
    <row r="2" spans="1:10" s="36" customFormat="1" ht="18" x14ac:dyDescent="0.25">
      <c r="A2" s="48" t="s">
        <v>0</v>
      </c>
      <c r="B2" s="48"/>
      <c r="C2" s="48"/>
      <c r="D2" s="48"/>
    </row>
    <row r="3" spans="1:10" s="36" customFormat="1" ht="18" x14ac:dyDescent="0.25">
      <c r="A3" s="48" t="s">
        <v>1</v>
      </c>
      <c r="B3" s="48"/>
      <c r="C3" s="48"/>
      <c r="D3" s="48"/>
    </row>
    <row r="4" spans="1:10" s="36" customFormat="1" ht="18" x14ac:dyDescent="0.25">
      <c r="A4" s="48" t="s">
        <v>2</v>
      </c>
      <c r="B4" s="48"/>
      <c r="C4" s="48"/>
      <c r="D4" s="48"/>
    </row>
    <row r="5" spans="1:10" s="37" customFormat="1" ht="15.75" x14ac:dyDescent="0.25">
      <c r="A5" s="49" t="s">
        <v>3</v>
      </c>
      <c r="B5" s="49"/>
      <c r="C5" s="49"/>
      <c r="D5" s="49"/>
    </row>
    <row r="6" spans="1:10" s="36" customFormat="1" ht="15.75" x14ac:dyDescent="0.25">
      <c r="A6" s="49" t="s">
        <v>4</v>
      </c>
      <c r="B6" s="49"/>
      <c r="C6" s="49"/>
      <c r="D6" s="49"/>
    </row>
    <row r="7" spans="1:10" s="36" customFormat="1" ht="6" customHeight="1" x14ac:dyDescent="0.25">
      <c r="A7" s="1"/>
      <c r="B7" s="2"/>
      <c r="C7" s="2"/>
      <c r="D7" s="2"/>
    </row>
    <row r="8" spans="1:10" s="39" customFormat="1" ht="15.75" x14ac:dyDescent="0.25">
      <c r="A8" s="50">
        <v>44531</v>
      </c>
      <c r="B8" s="50"/>
      <c r="C8" s="3"/>
      <c r="D8" s="3"/>
      <c r="E8" s="38"/>
      <c r="F8" s="38"/>
      <c r="G8" s="38"/>
      <c r="H8" s="38"/>
      <c r="J8" s="40"/>
    </row>
    <row r="9" spans="1:10" s="39" customFormat="1" ht="15.75" x14ac:dyDescent="0.25">
      <c r="A9" s="46" t="s">
        <v>5</v>
      </c>
      <c r="B9" s="46"/>
      <c r="C9" s="3"/>
      <c r="D9" s="3"/>
      <c r="E9" s="38"/>
      <c r="F9" s="38"/>
      <c r="G9" s="38"/>
      <c r="H9" s="38"/>
      <c r="J9" s="40"/>
    </row>
    <row r="10" spans="1:10" ht="15.75" x14ac:dyDescent="0.25">
      <c r="A10" s="4" t="s">
        <v>6</v>
      </c>
      <c r="B10" s="4"/>
      <c r="C10" s="3"/>
      <c r="D10" s="5"/>
    </row>
    <row r="11" spans="1:10" ht="15.75" x14ac:dyDescent="0.25">
      <c r="A11" s="6" t="s">
        <v>7</v>
      </c>
      <c r="B11" s="6"/>
      <c r="C11" s="3"/>
      <c r="D11" s="5"/>
    </row>
    <row r="12" spans="1:10" ht="17.25" x14ac:dyDescent="0.3">
      <c r="A12" s="3" t="s">
        <v>8</v>
      </c>
      <c r="B12" s="3"/>
      <c r="C12" s="3"/>
      <c r="D12" s="7">
        <f>'[1]Balance det.'!F11</f>
        <v>1723410.8000000003</v>
      </c>
    </row>
    <row r="13" spans="1:10" ht="17.25" x14ac:dyDescent="0.3">
      <c r="A13" s="3" t="s">
        <v>9</v>
      </c>
      <c r="B13" s="3"/>
      <c r="C13" s="3"/>
      <c r="D13" s="8">
        <f>+'[1]Balance det.'!F90</f>
        <v>1620329263.9000001</v>
      </c>
    </row>
    <row r="14" spans="1:10" ht="17.25" x14ac:dyDescent="0.3">
      <c r="A14" s="9" t="s">
        <v>10</v>
      </c>
      <c r="B14" s="9"/>
      <c r="C14" s="3"/>
      <c r="D14" s="7">
        <f>+'[1]Balance det.'!F115</f>
        <v>5207480031.670001</v>
      </c>
    </row>
    <row r="15" spans="1:10" ht="17.25" x14ac:dyDescent="0.3">
      <c r="A15" s="10" t="s">
        <v>11</v>
      </c>
      <c r="B15" s="10"/>
      <c r="C15" s="3"/>
      <c r="D15" s="11">
        <f>+'[1]Balance det.'!F127</f>
        <v>54561152.685616449</v>
      </c>
    </row>
    <row r="16" spans="1:10" ht="17.25" x14ac:dyDescent="0.3">
      <c r="A16" s="6" t="s">
        <v>12</v>
      </c>
      <c r="B16" s="6"/>
      <c r="C16" s="12"/>
      <c r="D16" s="13">
        <f>SUM(D12:D15)</f>
        <v>6884093859.0556173</v>
      </c>
    </row>
    <row r="17" spans="1:6" ht="17.25" x14ac:dyDescent="0.3">
      <c r="A17" s="6" t="s">
        <v>13</v>
      </c>
      <c r="B17" s="6"/>
      <c r="C17" s="3"/>
      <c r="D17" s="7"/>
    </row>
    <row r="18" spans="1:6" ht="17.25" x14ac:dyDescent="0.3">
      <c r="A18" s="3" t="s">
        <v>14</v>
      </c>
      <c r="B18" s="3"/>
      <c r="C18" s="3"/>
      <c r="D18" s="7">
        <f>+'[1]Balance det.'!F152</f>
        <v>87374039.660000071</v>
      </c>
    </row>
    <row r="19" spans="1:6" ht="17.25" x14ac:dyDescent="0.3">
      <c r="A19" s="10" t="s">
        <v>15</v>
      </c>
      <c r="B19" s="10"/>
      <c r="C19" s="3"/>
      <c r="D19" s="11">
        <f>+'[1]Balance det.'!F156</f>
        <v>8382259.0705737714</v>
      </c>
    </row>
    <row r="20" spans="1:6" ht="17.25" x14ac:dyDescent="0.3">
      <c r="A20" s="6" t="s">
        <v>16</v>
      </c>
      <c r="B20" s="6"/>
      <c r="C20" s="12"/>
      <c r="D20" s="13">
        <f>SUM(D18:D19)</f>
        <v>95756298.730573848</v>
      </c>
    </row>
    <row r="21" spans="1:6" ht="17.25" x14ac:dyDescent="0.3">
      <c r="A21" s="6" t="s">
        <v>17</v>
      </c>
      <c r="B21" s="6"/>
      <c r="C21" s="9"/>
      <c r="D21" s="14"/>
      <c r="F21" s="35"/>
    </row>
    <row r="22" spans="1:6" s="41" customFormat="1" ht="17.25" x14ac:dyDescent="0.3">
      <c r="A22" s="9" t="s">
        <v>18</v>
      </c>
      <c r="B22" s="9"/>
      <c r="C22" s="9"/>
      <c r="D22" s="7">
        <f>+'[1]Balance det.'!F183</f>
        <v>11681192.59</v>
      </c>
    </row>
    <row r="23" spans="1:6" s="41" customFormat="1" ht="17.25" x14ac:dyDescent="0.3">
      <c r="A23" s="9" t="s">
        <v>17</v>
      </c>
      <c r="B23" s="9"/>
      <c r="C23" s="9"/>
      <c r="D23" s="15">
        <f>+'[1]Balance det.'!F184</f>
        <v>0</v>
      </c>
    </row>
    <row r="24" spans="1:6" ht="17.25" x14ac:dyDescent="0.3">
      <c r="A24" s="12" t="s">
        <v>19</v>
      </c>
      <c r="B24" s="12"/>
      <c r="C24" s="12"/>
      <c r="D24" s="13">
        <f>+D22+D23</f>
        <v>11681192.59</v>
      </c>
    </row>
    <row r="25" spans="1:6" ht="18" thickBot="1" x14ac:dyDescent="0.35">
      <c r="A25" s="16" t="s">
        <v>20</v>
      </c>
      <c r="B25" s="16"/>
      <c r="C25" s="17"/>
      <c r="D25" s="18">
        <f>+D16+D20+D24</f>
        <v>6991531350.3761911</v>
      </c>
      <c r="F25" s="35"/>
    </row>
    <row r="26" spans="1:6" ht="18" thickTop="1" x14ac:dyDescent="0.3">
      <c r="A26" s="3"/>
      <c r="B26" s="3"/>
      <c r="C26" s="3"/>
      <c r="D26" s="7"/>
    </row>
    <row r="27" spans="1:6" ht="17.25" x14ac:dyDescent="0.3">
      <c r="A27" s="16" t="s">
        <v>21</v>
      </c>
      <c r="B27" s="16"/>
      <c r="C27" s="3"/>
      <c r="D27" s="7"/>
    </row>
    <row r="28" spans="1:6" ht="17.25" x14ac:dyDescent="0.3">
      <c r="A28" s="6" t="s">
        <v>22</v>
      </c>
      <c r="B28" s="6"/>
      <c r="C28" s="3"/>
      <c r="D28" s="7"/>
    </row>
    <row r="29" spans="1:6" s="41" customFormat="1" ht="17.25" x14ac:dyDescent="0.3">
      <c r="A29" s="9" t="s">
        <v>23</v>
      </c>
      <c r="B29" s="9"/>
      <c r="C29" s="9"/>
      <c r="D29" s="14">
        <f>'[1]Balance det.'!F192+'[1]Balance det.'!F197</f>
        <v>958507459.25</v>
      </c>
      <c r="F29" s="42"/>
    </row>
    <row r="30" spans="1:6" ht="17.25" x14ac:dyDescent="0.3">
      <c r="A30" s="9" t="s">
        <v>24</v>
      </c>
      <c r="B30" s="9"/>
      <c r="C30" s="3"/>
      <c r="D30" s="11">
        <f>'[1]Balance det.'!F193+'[1]Balance det.'!F194+'[1]Balance det.'!F205</f>
        <v>120399906.41</v>
      </c>
    </row>
    <row r="31" spans="1:6" ht="17.25" x14ac:dyDescent="0.3">
      <c r="A31" s="6" t="s">
        <v>25</v>
      </c>
      <c r="B31" s="6"/>
      <c r="C31" s="12"/>
      <c r="D31" s="13">
        <f>+D29+D30</f>
        <v>1078907365.6600001</v>
      </c>
    </row>
    <row r="32" spans="1:6" ht="17.25" x14ac:dyDescent="0.3">
      <c r="A32" s="6" t="s">
        <v>26</v>
      </c>
      <c r="B32" s="6"/>
      <c r="C32" s="3"/>
      <c r="D32" s="7"/>
    </row>
    <row r="33" spans="1:6" ht="17.25" x14ac:dyDescent="0.3">
      <c r="A33" s="19" t="s">
        <v>26</v>
      </c>
      <c r="B33" s="19"/>
      <c r="C33" s="20"/>
      <c r="D33" s="14">
        <v>0</v>
      </c>
    </row>
    <row r="34" spans="1:6" ht="17.25" x14ac:dyDescent="0.3">
      <c r="A34" s="6" t="s">
        <v>27</v>
      </c>
      <c r="B34" s="6"/>
      <c r="C34" s="12"/>
      <c r="D34" s="13">
        <f>+D33</f>
        <v>0</v>
      </c>
    </row>
    <row r="35" spans="1:6" ht="18" thickBot="1" x14ac:dyDescent="0.35">
      <c r="A35" s="16" t="s">
        <v>28</v>
      </c>
      <c r="B35" s="16"/>
      <c r="C35" s="17"/>
      <c r="D35" s="18">
        <f>+D34+D31</f>
        <v>1078907365.6600001</v>
      </c>
    </row>
    <row r="36" spans="1:6" ht="18" thickTop="1" x14ac:dyDescent="0.3">
      <c r="A36" s="16" t="s">
        <v>29</v>
      </c>
      <c r="B36" s="16"/>
      <c r="C36" s="3"/>
      <c r="D36" s="7"/>
    </row>
    <row r="37" spans="1:6" ht="17.25" x14ac:dyDescent="0.3">
      <c r="A37" s="19" t="s">
        <v>30</v>
      </c>
      <c r="B37" s="19"/>
      <c r="C37" s="9"/>
      <c r="D37" s="14">
        <f>'[1]Balance det.'!F208</f>
        <v>115202834</v>
      </c>
    </row>
    <row r="38" spans="1:6" ht="17.25" x14ac:dyDescent="0.3">
      <c r="A38" s="19" t="s">
        <v>31</v>
      </c>
      <c r="B38" s="19"/>
      <c r="C38" s="9"/>
      <c r="D38" s="14">
        <f>'[1]Balance det.'!F209</f>
        <v>2628613733.8000002</v>
      </c>
    </row>
    <row r="39" spans="1:6" ht="17.25" x14ac:dyDescent="0.3">
      <c r="A39" s="19" t="s">
        <v>32</v>
      </c>
      <c r="B39" s="19"/>
      <c r="C39" s="9"/>
      <c r="D39" s="14">
        <f>'[1]Balance det.'!F210</f>
        <v>3168807416.9161267</v>
      </c>
    </row>
    <row r="40" spans="1:6" ht="17.25" x14ac:dyDescent="0.3">
      <c r="A40" s="6" t="s">
        <v>33</v>
      </c>
      <c r="B40" s="6"/>
      <c r="C40" s="12"/>
      <c r="D40" s="13">
        <f>SUM(D37:D39)</f>
        <v>5912623984.7161274</v>
      </c>
    </row>
    <row r="41" spans="1:6" ht="18" thickBot="1" x14ac:dyDescent="0.35">
      <c r="A41" s="21" t="s">
        <v>34</v>
      </c>
      <c r="B41" s="21"/>
      <c r="C41" s="22"/>
      <c r="D41" s="18">
        <f>+D40+D31</f>
        <v>6991531350.3761272</v>
      </c>
      <c r="F41" s="35"/>
    </row>
    <row r="42" spans="1:6" ht="16.5" thickTop="1" x14ac:dyDescent="0.25">
      <c r="A42" s="3"/>
      <c r="B42" s="3"/>
      <c r="C42" s="3"/>
      <c r="D42" s="5"/>
      <c r="F42" s="35"/>
    </row>
    <row r="43" spans="1:6" ht="15.75" x14ac:dyDescent="0.25">
      <c r="A43" s="3"/>
      <c r="B43" s="3"/>
      <c r="C43" s="3"/>
      <c r="D43" s="5"/>
      <c r="F43" s="35"/>
    </row>
    <row r="44" spans="1:6" ht="15.75" x14ac:dyDescent="0.25">
      <c r="A44" s="3"/>
      <c r="B44" s="3"/>
      <c r="C44" s="3"/>
      <c r="D44" s="5"/>
      <c r="F44" s="35"/>
    </row>
    <row r="45" spans="1:6" ht="15.75" x14ac:dyDescent="0.25">
      <c r="A45" s="3"/>
      <c r="B45" s="3"/>
      <c r="C45" s="3"/>
      <c r="D45" s="5"/>
    </row>
    <row r="46" spans="1:6" ht="15.75" x14ac:dyDescent="0.25">
      <c r="A46" s="3"/>
      <c r="B46" s="3"/>
      <c r="C46" s="3"/>
      <c r="D46" s="5"/>
    </row>
    <row r="47" spans="1:6" ht="15.75" x14ac:dyDescent="0.25">
      <c r="A47" s="23"/>
      <c r="B47" s="23"/>
      <c r="C47" s="3"/>
      <c r="D47" s="5"/>
    </row>
    <row r="48" spans="1:6" ht="15.75" x14ac:dyDescent="0.25">
      <c r="A48" s="24"/>
      <c r="B48" s="25"/>
      <c r="C48" s="47"/>
      <c r="D48" s="47"/>
    </row>
    <row r="49" spans="1:4" ht="15.75" x14ac:dyDescent="0.25">
      <c r="A49" s="26" t="s">
        <v>35</v>
      </c>
      <c r="B49" s="27"/>
      <c r="C49" s="43" t="s">
        <v>36</v>
      </c>
      <c r="D49" s="43"/>
    </row>
    <row r="50" spans="1:4" ht="15.75" x14ac:dyDescent="0.25">
      <c r="A50" s="28" t="s">
        <v>37</v>
      </c>
      <c r="B50" s="29"/>
      <c r="C50" s="44" t="s">
        <v>38</v>
      </c>
      <c r="D50" s="44"/>
    </row>
    <row r="51" spans="1:4" ht="15.75" x14ac:dyDescent="0.25">
      <c r="A51" s="30" t="s">
        <v>39</v>
      </c>
      <c r="B51" s="31"/>
      <c r="C51" s="45" t="s">
        <v>40</v>
      </c>
      <c r="D51" s="45"/>
    </row>
    <row r="52" spans="1:4" ht="15.75" x14ac:dyDescent="0.25">
      <c r="A52" s="3"/>
      <c r="B52" s="3"/>
      <c r="C52" s="3"/>
      <c r="D52" s="3"/>
    </row>
    <row r="53" spans="1:4" ht="15.75" x14ac:dyDescent="0.25">
      <c r="A53" s="3"/>
      <c r="B53" s="3"/>
      <c r="C53" s="3"/>
      <c r="D53" s="3"/>
    </row>
    <row r="54" spans="1:4" ht="15.75" x14ac:dyDescent="0.25">
      <c r="A54" s="3"/>
      <c r="B54" s="3"/>
      <c r="C54" s="3"/>
      <c r="D54" s="3"/>
    </row>
    <row r="55" spans="1:4" ht="15.75" x14ac:dyDescent="0.25">
      <c r="A55" s="3"/>
      <c r="B55" s="3"/>
      <c r="C55" s="3"/>
      <c r="D55" s="3"/>
    </row>
    <row r="56" spans="1:4" ht="15.75" x14ac:dyDescent="0.25">
      <c r="A56" s="31"/>
      <c r="B56" s="47"/>
      <c r="C56" s="47"/>
      <c r="D56" s="31"/>
    </row>
    <row r="57" spans="1:4" ht="15.75" x14ac:dyDescent="0.25">
      <c r="B57" s="43" t="s">
        <v>41</v>
      </c>
      <c r="C57" s="43"/>
      <c r="D57" s="32"/>
    </row>
    <row r="58" spans="1:4" ht="15.75" x14ac:dyDescent="0.25">
      <c r="B58" s="44" t="s">
        <v>42</v>
      </c>
      <c r="C58" s="44"/>
      <c r="D58" s="33"/>
    </row>
    <row r="59" spans="1:4" ht="15.75" x14ac:dyDescent="0.25">
      <c r="B59" s="45" t="s">
        <v>43</v>
      </c>
      <c r="C59" s="45"/>
      <c r="D59" s="34"/>
    </row>
  </sheetData>
  <mergeCells count="15">
    <mergeCell ref="A8:B8"/>
    <mergeCell ref="A2:D2"/>
    <mergeCell ref="A3:D3"/>
    <mergeCell ref="A4:D4"/>
    <mergeCell ref="A5:D5"/>
    <mergeCell ref="A6:D6"/>
    <mergeCell ref="B57:C57"/>
    <mergeCell ref="B58:C58"/>
    <mergeCell ref="B59:C59"/>
    <mergeCell ref="A9:B9"/>
    <mergeCell ref="C48:D48"/>
    <mergeCell ref="C49:D49"/>
    <mergeCell ref="C50:D50"/>
    <mergeCell ref="C51:D51"/>
    <mergeCell ref="B56:C56"/>
  </mergeCells>
  <pageMargins left="0.47" right="0.37" top="0.19685039370078741" bottom="0.5" header="0.15748031496062992" footer="0.32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Jesuscita Feliz de Martinez</dc:creator>
  <cp:lastModifiedBy>Laura Lorret Ogando Taveras</cp:lastModifiedBy>
  <cp:lastPrinted>2022-01-11T14:29:26Z</cp:lastPrinted>
  <dcterms:created xsi:type="dcterms:W3CDTF">2022-01-11T14:27:27Z</dcterms:created>
  <dcterms:modified xsi:type="dcterms:W3CDTF">2022-01-19T13:44:23Z</dcterms:modified>
</cp:coreProperties>
</file>