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8515" windowHeight="12345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_xlnm.Print_Area" localSheetId="0">Hoja1!$A$1:$E$57</definedName>
  </definedNames>
  <calcPr calcId="144525"/>
</workbook>
</file>

<file path=xl/calcChain.xml><?xml version="1.0" encoding="utf-8"?>
<calcChain xmlns="http://schemas.openxmlformats.org/spreadsheetml/2006/main">
  <c r="E38" i="1" l="1"/>
  <c r="E37" i="1"/>
  <c r="E36" i="1"/>
  <c r="E39" i="1" s="1"/>
  <c r="E33" i="1"/>
  <c r="E29" i="1"/>
  <c r="E30" i="1" s="1"/>
  <c r="E28" i="1"/>
  <c r="E22" i="1"/>
  <c r="E21" i="1"/>
  <c r="E18" i="1"/>
  <c r="E17" i="1"/>
  <c r="E14" i="1"/>
  <c r="E13" i="1"/>
  <c r="E12" i="1"/>
  <c r="E11" i="1"/>
  <c r="E23" i="1" l="1"/>
  <c r="E19" i="1"/>
  <c r="E15" i="1"/>
  <c r="E40" i="1"/>
  <c r="E34" i="1"/>
  <c r="E24" i="1" l="1"/>
</calcChain>
</file>

<file path=xl/sharedStrings.xml><?xml version="1.0" encoding="utf-8"?>
<sst xmlns="http://schemas.openxmlformats.org/spreadsheetml/2006/main" count="46" uniqueCount="44">
  <si>
    <t>PROGRAMA DE MEDICAMENTOS ESENCIALES</t>
  </si>
  <si>
    <t>CENTRAL DE APOYO LOGISTICO ( PROMESE/CAL )</t>
  </si>
  <si>
    <t>Balance General</t>
  </si>
  <si>
    <t>Al 30 de Abril del 2022</t>
  </si>
  <si>
    <t>(Valores en RD$)</t>
  </si>
  <si>
    <t>Fecha de Carga: 9/04/2022     2:17 pm</t>
  </si>
  <si>
    <t>ACTIVOS</t>
  </si>
  <si>
    <t>Activos Corrientes</t>
  </si>
  <si>
    <t>Efectivo y Caja y Bancos</t>
  </si>
  <si>
    <t>Cuentas Por Cobrar</t>
  </si>
  <si>
    <t>Inventarios</t>
  </si>
  <si>
    <t>Gastos Pagados Por Anticipado</t>
  </si>
  <si>
    <t>Total de Activos Corrientes</t>
  </si>
  <si>
    <t>Activos No Corrientes</t>
  </si>
  <si>
    <t>Activos Fijos</t>
  </si>
  <si>
    <t>Activos Intangibles</t>
  </si>
  <si>
    <t>Total de Activos No Corrientes</t>
  </si>
  <si>
    <t>Otros Activos</t>
  </si>
  <si>
    <t>Fianzas y Depósitos</t>
  </si>
  <si>
    <t>Total de Otros Activos</t>
  </si>
  <si>
    <t>TOTAL ACTIVOS</t>
  </si>
  <si>
    <t>PASIVOS</t>
  </si>
  <si>
    <t>Pasivos Corrientes</t>
  </si>
  <si>
    <t>Cuentas Por Pagar</t>
  </si>
  <si>
    <t>Otras Cuentas Por Pagar</t>
  </si>
  <si>
    <t>Total Pasivos</t>
  </si>
  <si>
    <t>Pasivos No Corrientes</t>
  </si>
  <si>
    <t>Total Pasivos No Corrientes</t>
  </si>
  <si>
    <t>TOTAL PASIVOS</t>
  </si>
  <si>
    <t>PATRIMONIO</t>
  </si>
  <si>
    <t>Patrimonio Donado</t>
  </si>
  <si>
    <t>Resultado Periodos Anteriores</t>
  </si>
  <si>
    <t>Resultado del Periodo (Ganancia o Pérdida)</t>
  </si>
  <si>
    <t>Patrimonio Neto</t>
  </si>
  <si>
    <t>TOTAL PASIVO Y PATRIMONIO</t>
  </si>
  <si>
    <t>Licda. Santa M. Féliz</t>
  </si>
  <si>
    <t>Lic. Nelson Minyety</t>
  </si>
  <si>
    <t>Encargada Int. Division de Contabilidad</t>
  </si>
  <si>
    <t>Encargado Departamento Financiero</t>
  </si>
  <si>
    <t>Preparado por</t>
  </si>
  <si>
    <t>Revisado Por</t>
  </si>
  <si>
    <t>Licda. Georgina Victoriano  Moreno</t>
  </si>
  <si>
    <t>Directora Administrativa Financiera FINANCIERO</t>
  </si>
  <si>
    <t>Autorizado por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</si>
</sst>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D$&quot;* #,##0.00_-;\-&quot;RD$&quot;* #,##0.00_-;_-&quot;RD$&quot;* &quot;-&quot;??_-;_-@_-"/>
    <numFmt numFmtId="43" formatCode="_-* #,##0.00_-;\-* #,##0.00_-;_-* &quot;-&quot;??_-;_-@_-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56">
    <xf numFmtId="0" fontId="0" fillId="0" borderId="0" xfId="0"/>
    <xf numFmtId="0" fontId="2" fillId="0" borderId="0" xfId="2"/>
    <xf numFmtId="0" fontId="1" fillId="0" borderId="0" xfId="0" applyFont="1"/>
    <xf numFmtId="0" fontId="5" fillId="0" borderId="0" xfId="0" applyFont="1"/>
    <xf numFmtId="0" fontId="6" fillId="0" borderId="0" xfId="2" applyFont="1" applyAlignment="1">
      <alignment horizontal="center"/>
    </xf>
    <xf numFmtId="0" fontId="7" fillId="0" borderId="0" xfId="2" applyFont="1"/>
    <xf numFmtId="0" fontId="6" fillId="0" borderId="0" xfId="2" applyFont="1" applyAlignment="1"/>
    <xf numFmtId="0" fontId="9" fillId="2" borderId="0" xfId="0" applyFont="1" applyFill="1" applyAlignment="1">
      <alignment horizontal="center"/>
    </xf>
    <xf numFmtId="44" fontId="5" fillId="0" borderId="0" xfId="0" applyNumberFormat="1" applyFont="1"/>
    <xf numFmtId="0" fontId="4" fillId="3" borderId="0" xfId="0" applyFont="1" applyFill="1" applyAlignment="1">
      <alignment horizontal="center"/>
    </xf>
    <xf numFmtId="44" fontId="10" fillId="0" borderId="0" xfId="0" applyNumberFormat="1" applyFont="1"/>
    <xf numFmtId="43" fontId="0" fillId="0" borderId="0" xfId="1" applyFont="1"/>
    <xf numFmtId="44" fontId="11" fillId="0" borderId="0" xfId="0" applyNumberFormat="1" applyFont="1"/>
    <xf numFmtId="0" fontId="5" fillId="0" borderId="0" xfId="0" applyFont="1" applyFill="1"/>
    <xf numFmtId="0" fontId="5" fillId="4" borderId="0" xfId="0" applyFont="1" applyFill="1"/>
    <xf numFmtId="44" fontId="10" fillId="0" borderId="1" xfId="0" applyNumberFormat="1" applyFont="1" applyBorder="1"/>
    <xf numFmtId="0" fontId="4" fillId="3" borderId="0" xfId="0" applyFont="1" applyFill="1"/>
    <xf numFmtId="44" fontId="12" fillId="3" borderId="0" xfId="0" applyNumberFormat="1" applyFont="1" applyFill="1"/>
    <xf numFmtId="44" fontId="10" fillId="0" borderId="0" xfId="0" applyNumberFormat="1" applyFont="1" applyFill="1"/>
    <xf numFmtId="44" fontId="0" fillId="0" borderId="0" xfId="0" applyNumberFormat="1"/>
    <xf numFmtId="0" fontId="0" fillId="0" borderId="0" xfId="0" applyFill="1"/>
    <xf numFmtId="44" fontId="10" fillId="0" borderId="1" xfId="0" applyNumberFormat="1" applyFont="1" applyFill="1" applyBorder="1"/>
    <xf numFmtId="0" fontId="4" fillId="2" borderId="0" xfId="0" applyFont="1" applyFill="1" applyAlignment="1">
      <alignment horizontal="center"/>
    </xf>
    <xf numFmtId="0" fontId="4" fillId="2" borderId="0" xfId="0" applyFont="1" applyFill="1"/>
    <xf numFmtId="44" fontId="12" fillId="2" borderId="2" xfId="0" applyNumberFormat="1" applyFont="1" applyFill="1" applyBorder="1"/>
    <xf numFmtId="44" fontId="0" fillId="0" borderId="0" xfId="0" applyNumberFormat="1" applyFill="1"/>
    <xf numFmtId="0" fontId="5" fillId="0" borderId="0" xfId="0" applyFont="1" applyFill="1" applyAlignment="1">
      <alignment horizontal="left"/>
    </xf>
    <xf numFmtId="0" fontId="4" fillId="0" borderId="0" xfId="0" applyFont="1" applyFill="1"/>
    <xf numFmtId="0" fontId="4" fillId="2" borderId="0" xfId="0" applyFont="1" applyFill="1" applyBorder="1" applyAlignment="1">
      <alignment horizontal="center"/>
    </xf>
    <xf numFmtId="0" fontId="4" fillId="2" borderId="0" xfId="0" applyFont="1" applyFill="1" applyBorder="1"/>
    <xf numFmtId="44" fontId="12" fillId="2" borderId="0" xfId="0" applyNumberFormat="1" applyFont="1" applyFill="1" applyBorder="1"/>
    <xf numFmtId="0" fontId="5" fillId="0" borderId="1" xfId="0" applyFont="1" applyBorder="1" applyAlignment="1"/>
    <xf numFmtId="0" fontId="5" fillId="0" borderId="0" xfId="0" applyFont="1" applyBorder="1" applyAlignment="1"/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5" fillId="0" borderId="0" xfId="0" applyFont="1" applyBorder="1" applyAlignment="1">
      <alignment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5" fillId="0" borderId="0" xfId="0" applyFont="1" applyAlignment="1"/>
    <xf numFmtId="0" fontId="1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Font="1"/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4" fontId="0" fillId="0" borderId="0" xfId="0" applyNumberFormat="1" applyFont="1"/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8" fillId="0" borderId="0" xfId="0" applyFont="1" applyAlignment="1">
      <alignment horizontal="left"/>
    </xf>
    <xf numFmtId="0" fontId="5" fillId="0" borderId="1" xfId="0" applyFont="1" applyBorder="1" applyAlignment="1">
      <alignment horizontal="center"/>
    </xf>
    <xf numFmtId="0" fontId="13" fillId="0" borderId="3" xfId="0" applyFont="1" applyBorder="1" applyAlignment="1">
      <alignment horizontal="center" wrapText="1"/>
    </xf>
    <xf numFmtId="0" fontId="13" fillId="0" borderId="0" xfId="0" applyFont="1" applyAlignment="1">
      <alignment horizontal="center" wrapText="1"/>
    </xf>
    <xf numFmtId="0" fontId="14" fillId="0" borderId="0" xfId="0" applyFont="1" applyAlignment="1">
      <alignment horizontal="center" wrapText="1"/>
    </xf>
    <xf numFmtId="0" fontId="3" fillId="0" borderId="0" xfId="2" applyFont="1" applyAlignment="1">
      <alignment horizontal="center" vertical="center"/>
    </xf>
    <xf numFmtId="0" fontId="3" fillId="0" borderId="0" xfId="2" applyFont="1" applyAlignment="1">
      <alignment horizontal="center"/>
    </xf>
    <xf numFmtId="17" fontId="4" fillId="0" borderId="0" xfId="0" quotePrefix="1" applyNumberFormat="1" applyFont="1" applyBorder="1" applyAlignment="1">
      <alignment horizontal="left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0</xdr:col>
      <xdr:colOff>758825</xdr:colOff>
      <xdr:row>4</xdr:row>
      <xdr:rowOff>1057</xdr:rowOff>
    </xdr:to>
    <xdr:pic>
      <xdr:nvPicPr>
        <xdr:cNvPr id="2" name="1 Imagen" descr="G:\logo promese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842"/>
        <a:stretch/>
      </xdr:blipFill>
      <xdr:spPr bwMode="auto">
        <a:xfrm>
          <a:off x="0" y="0"/>
          <a:ext cx="1397000" cy="601132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4</xdr:col>
      <xdr:colOff>732366</xdr:colOff>
      <xdr:row>1</xdr:row>
      <xdr:rowOff>19050</xdr:rowOff>
    </xdr:from>
    <xdr:to>
      <xdr:col>4</xdr:col>
      <xdr:colOff>2000250</xdr:colOff>
      <xdr:row>3</xdr:row>
      <xdr:rowOff>104775</xdr:rowOff>
    </xdr:to>
    <xdr:pic>
      <xdr:nvPicPr>
        <xdr:cNvPr id="3" name="Picture 1" descr="Logo Pequeño Farmacia del Pueblo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7766" y="209550"/>
          <a:ext cx="1267884" cy="485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eliz.jesucita/AppData/Local/Microsoft/Windows/INetCache/Content.Outlook/LKWY4TXS/BALANCE%20GENERAL%20202204%20%20Base%20de%20Calculo%20definitiv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ral. "/>
      <sheetName val="Balance det."/>
      <sheetName val="ESTADO CXP"/>
      <sheetName val="EST. RESULTADO"/>
      <sheetName val="CXC"/>
      <sheetName val="CXC-ABRIL-22"/>
      <sheetName val="ACTIVOS"/>
      <sheetName val="INGRESOS Y EGRESOS"/>
      <sheetName val="Res. Cuantitativo"/>
      <sheetName val="Informatica ABRIL.22"/>
      <sheetName val="Seguros ABRIL-2022"/>
      <sheetName val="Alm. ciudad"/>
      <sheetName val="alm. miscelaneo"/>
      <sheetName val="Herramientas"/>
      <sheetName val="gastos"/>
      <sheetName val="Depositos fp"/>
      <sheetName val="ANTICIPO"/>
      <sheetName val="Anticipos"/>
    </sheetNames>
    <sheetDataSet>
      <sheetData sheetId="0"/>
      <sheetData sheetId="1">
        <row r="11">
          <cell r="F11">
            <v>4108173.6199999996</v>
          </cell>
        </row>
        <row r="88">
          <cell r="F88">
            <v>2064299690.1800001</v>
          </cell>
        </row>
        <row r="112">
          <cell r="F112">
            <v>5828634336.2700005</v>
          </cell>
        </row>
        <row r="124">
          <cell r="F124">
            <v>89918623.994235829</v>
          </cell>
        </row>
        <row r="149">
          <cell r="F149">
            <v>138591258.91</v>
          </cell>
        </row>
        <row r="153">
          <cell r="F153">
            <v>2560774.9410655741</v>
          </cell>
        </row>
        <row r="181">
          <cell r="F181">
            <v>11681192.59</v>
          </cell>
        </row>
        <row r="190">
          <cell r="F190">
            <v>3407192095.8500004</v>
          </cell>
        </row>
        <row r="191">
          <cell r="F191">
            <v>34501846.719999999</v>
          </cell>
        </row>
        <row r="192">
          <cell r="F192">
            <v>72670721.909999996</v>
          </cell>
        </row>
        <row r="195">
          <cell r="F195">
            <v>56069607.029999994</v>
          </cell>
        </row>
        <row r="203">
          <cell r="F203">
            <v>13227337.779999999</v>
          </cell>
        </row>
        <row r="206">
          <cell r="F206">
            <v>115202834</v>
          </cell>
        </row>
        <row r="207">
          <cell r="F207">
            <v>3809107184.4299994</v>
          </cell>
        </row>
        <row r="208">
          <cell r="F208">
            <v>631822422.78999996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8"/>
  <sheetViews>
    <sheetView tabSelected="1" workbookViewId="0">
      <selection sqref="A1:E57"/>
    </sheetView>
  </sheetViews>
  <sheetFormatPr baseColWidth="10" defaultRowHeight="15" x14ac:dyDescent="0.25"/>
  <cols>
    <col min="1" max="1" width="42.85546875" customWidth="1"/>
    <col min="2" max="2" width="19.28515625" customWidth="1"/>
    <col min="3" max="3" width="17.85546875" customWidth="1"/>
    <col min="4" max="4" width="17.42578125" customWidth="1"/>
    <col min="5" max="5" width="31.28515625" style="19" customWidth="1"/>
    <col min="6" max="6" width="23.7109375" customWidth="1"/>
  </cols>
  <sheetData>
    <row r="2" spans="1:10" s="1" customFormat="1" ht="15.75" x14ac:dyDescent="0.2">
      <c r="A2" s="53" t="s">
        <v>0</v>
      </c>
      <c r="B2" s="53"/>
      <c r="C2" s="53"/>
      <c r="D2" s="53"/>
      <c r="E2" s="53"/>
    </row>
    <row r="3" spans="1:10" s="1" customFormat="1" ht="15.75" x14ac:dyDescent="0.25">
      <c r="A3" s="54" t="s">
        <v>1</v>
      </c>
      <c r="B3" s="54"/>
      <c r="C3" s="54"/>
      <c r="D3" s="54"/>
      <c r="E3" s="54"/>
    </row>
    <row r="4" spans="1:10" s="1" customFormat="1" ht="15.75" x14ac:dyDescent="0.25">
      <c r="A4" s="54" t="s">
        <v>2</v>
      </c>
      <c r="B4" s="54"/>
      <c r="C4" s="54"/>
      <c r="D4" s="54"/>
      <c r="E4" s="54"/>
    </row>
    <row r="5" spans="1:10" s="2" customFormat="1" ht="15.75" x14ac:dyDescent="0.25">
      <c r="A5" s="54" t="s">
        <v>3</v>
      </c>
      <c r="B5" s="54"/>
      <c r="C5" s="54"/>
      <c r="D5" s="54"/>
      <c r="E5" s="54"/>
    </row>
    <row r="6" spans="1:10" s="1" customFormat="1" ht="15.75" x14ac:dyDescent="0.25">
      <c r="A6" s="54" t="s">
        <v>4</v>
      </c>
      <c r="B6" s="54"/>
      <c r="C6" s="54"/>
      <c r="D6" s="54"/>
      <c r="E6" s="54"/>
    </row>
    <row r="7" spans="1:10" s="5" customFormat="1" ht="15.75" x14ac:dyDescent="0.25">
      <c r="A7" s="55">
        <v>44681</v>
      </c>
      <c r="B7" s="55"/>
      <c r="C7" s="55"/>
      <c r="D7" s="3"/>
      <c r="E7" s="3"/>
      <c r="F7" s="4"/>
      <c r="G7" s="4"/>
      <c r="H7" s="4"/>
      <c r="J7" s="6"/>
    </row>
    <row r="8" spans="1:10" s="5" customFormat="1" ht="15.75" x14ac:dyDescent="0.25">
      <c r="A8" s="48" t="s">
        <v>5</v>
      </c>
      <c r="B8" s="48"/>
      <c r="C8" s="48"/>
      <c r="D8" s="3"/>
      <c r="E8" s="3"/>
      <c r="F8" s="4"/>
      <c r="G8" s="4"/>
      <c r="H8" s="4"/>
      <c r="J8" s="6"/>
    </row>
    <row r="9" spans="1:10" ht="15.75" x14ac:dyDescent="0.25">
      <c r="A9" s="7" t="s">
        <v>6</v>
      </c>
      <c r="B9" s="7"/>
      <c r="C9" s="7"/>
      <c r="D9" s="3"/>
      <c r="E9" s="8"/>
    </row>
    <row r="10" spans="1:10" ht="15.75" x14ac:dyDescent="0.25">
      <c r="A10" s="9" t="s">
        <v>7</v>
      </c>
      <c r="B10" s="9"/>
      <c r="C10" s="9"/>
      <c r="D10" s="3"/>
      <c r="E10" s="8"/>
    </row>
    <row r="11" spans="1:10" ht="17.25" x14ac:dyDescent="0.3">
      <c r="A11" s="3" t="s">
        <v>8</v>
      </c>
      <c r="B11" s="3"/>
      <c r="C11" s="3"/>
      <c r="D11" s="3"/>
      <c r="E11" s="10">
        <f>'[1]Balance det.'!F11</f>
        <v>4108173.6199999996</v>
      </c>
      <c r="F11" s="11"/>
    </row>
    <row r="12" spans="1:10" ht="17.25" x14ac:dyDescent="0.3">
      <c r="A12" s="3" t="s">
        <v>9</v>
      </c>
      <c r="B12" s="3"/>
      <c r="C12" s="3"/>
      <c r="D12" s="3"/>
      <c r="E12" s="12">
        <f>+'[1]Balance det.'!F88</f>
        <v>2064299690.1800001</v>
      </c>
      <c r="F12" s="11"/>
    </row>
    <row r="13" spans="1:10" ht="17.25" x14ac:dyDescent="0.3">
      <c r="A13" s="13" t="s">
        <v>10</v>
      </c>
      <c r="B13" s="13"/>
      <c r="C13" s="13"/>
      <c r="D13" s="3"/>
      <c r="E13" s="10">
        <f>+'[1]Balance det.'!F112</f>
        <v>5828634336.2700005</v>
      </c>
      <c r="F13" s="11"/>
    </row>
    <row r="14" spans="1:10" ht="17.25" x14ac:dyDescent="0.3">
      <c r="A14" s="14" t="s">
        <v>11</v>
      </c>
      <c r="B14" s="14"/>
      <c r="C14" s="14"/>
      <c r="D14" s="3"/>
      <c r="E14" s="15">
        <f>+'[1]Balance det.'!F124</f>
        <v>89918623.994235829</v>
      </c>
      <c r="F14" s="11"/>
    </row>
    <row r="15" spans="1:10" ht="17.25" x14ac:dyDescent="0.3">
      <c r="A15" s="9" t="s">
        <v>12</v>
      </c>
      <c r="B15" s="9"/>
      <c r="C15" s="9"/>
      <c r="D15" s="16"/>
      <c r="E15" s="17">
        <f>SUM(E11:E14)</f>
        <v>7986960824.0642366</v>
      </c>
      <c r="F15" s="11"/>
    </row>
    <row r="16" spans="1:10" ht="17.25" x14ac:dyDescent="0.3">
      <c r="A16" s="9" t="s">
        <v>13</v>
      </c>
      <c r="B16" s="9"/>
      <c r="C16" s="9"/>
      <c r="D16" s="3"/>
      <c r="E16" s="10"/>
      <c r="F16" s="11"/>
    </row>
    <row r="17" spans="1:6" ht="17.25" x14ac:dyDescent="0.3">
      <c r="A17" s="3" t="s">
        <v>14</v>
      </c>
      <c r="B17" s="3"/>
      <c r="C17" s="3"/>
      <c r="D17" s="3"/>
      <c r="E17" s="10">
        <f>+'[1]Balance det.'!F149</f>
        <v>138591258.91</v>
      </c>
    </row>
    <row r="18" spans="1:6" ht="17.25" x14ac:dyDescent="0.3">
      <c r="A18" s="14" t="s">
        <v>15</v>
      </c>
      <c r="B18" s="14"/>
      <c r="C18" s="14"/>
      <c r="D18" s="3"/>
      <c r="E18" s="15">
        <f>+'[1]Balance det.'!F153</f>
        <v>2560774.9410655741</v>
      </c>
    </row>
    <row r="19" spans="1:6" ht="17.25" x14ac:dyDescent="0.3">
      <c r="A19" s="9" t="s">
        <v>16</v>
      </c>
      <c r="B19" s="9"/>
      <c r="C19" s="9"/>
      <c r="D19" s="16"/>
      <c r="E19" s="17">
        <f>SUM(E17:E18)</f>
        <v>141152033.85106558</v>
      </c>
    </row>
    <row r="20" spans="1:6" ht="17.25" x14ac:dyDescent="0.3">
      <c r="A20" s="9" t="s">
        <v>17</v>
      </c>
      <c r="B20" s="9"/>
      <c r="C20" s="9"/>
      <c r="D20" s="13"/>
      <c r="E20" s="18"/>
      <c r="F20" s="19"/>
    </row>
    <row r="21" spans="1:6" s="20" customFormat="1" ht="17.25" x14ac:dyDescent="0.3">
      <c r="A21" s="13" t="s">
        <v>18</v>
      </c>
      <c r="B21" s="13"/>
      <c r="C21" s="13"/>
      <c r="D21" s="13"/>
      <c r="E21" s="10">
        <f>+'[1]Balance det.'!F181</f>
        <v>11681192.59</v>
      </c>
    </row>
    <row r="22" spans="1:6" s="20" customFormat="1" ht="17.25" x14ac:dyDescent="0.3">
      <c r="A22" s="13" t="s">
        <v>17</v>
      </c>
      <c r="B22" s="13"/>
      <c r="C22" s="13"/>
      <c r="D22" s="13"/>
      <c r="E22" s="21">
        <f>+'[1]Balance det.'!F182</f>
        <v>0</v>
      </c>
    </row>
    <row r="23" spans="1:6" ht="17.25" x14ac:dyDescent="0.3">
      <c r="A23" s="16" t="s">
        <v>19</v>
      </c>
      <c r="B23" s="16"/>
      <c r="C23" s="16"/>
      <c r="D23" s="16"/>
      <c r="E23" s="17">
        <f>+E21+E22</f>
        <v>11681192.59</v>
      </c>
    </row>
    <row r="24" spans="1:6" ht="18" thickBot="1" x14ac:dyDescent="0.35">
      <c r="A24" s="22" t="s">
        <v>20</v>
      </c>
      <c r="B24" s="22"/>
      <c r="C24" s="22"/>
      <c r="D24" s="23"/>
      <c r="E24" s="24">
        <f>+E15+E19+E23</f>
        <v>8139794050.5053024</v>
      </c>
      <c r="F24" s="19"/>
    </row>
    <row r="25" spans="1:6" ht="18" thickTop="1" x14ac:dyDescent="0.3">
      <c r="A25" s="3"/>
      <c r="B25" s="3"/>
      <c r="C25" s="3"/>
      <c r="D25" s="3"/>
      <c r="E25" s="10"/>
    </row>
    <row r="26" spans="1:6" ht="17.25" x14ac:dyDescent="0.3">
      <c r="A26" s="22" t="s">
        <v>21</v>
      </c>
      <c r="B26" s="22"/>
      <c r="C26" s="22"/>
      <c r="D26" s="3"/>
      <c r="E26" s="10"/>
    </row>
    <row r="27" spans="1:6" ht="17.25" x14ac:dyDescent="0.3">
      <c r="A27" s="9" t="s">
        <v>22</v>
      </c>
      <c r="B27" s="9"/>
      <c r="C27" s="9"/>
      <c r="D27" s="3"/>
      <c r="E27" s="10"/>
    </row>
    <row r="28" spans="1:6" s="20" customFormat="1" ht="17.25" x14ac:dyDescent="0.3">
      <c r="A28" s="13" t="s">
        <v>23</v>
      </c>
      <c r="B28" s="13"/>
      <c r="C28" s="13"/>
      <c r="D28" s="13"/>
      <c r="E28" s="18">
        <f>'[1]Balance det.'!F190+'[1]Balance det.'!F195</f>
        <v>3463261702.8800006</v>
      </c>
      <c r="F28" s="25"/>
    </row>
    <row r="29" spans="1:6" ht="17.25" x14ac:dyDescent="0.3">
      <c r="A29" s="13" t="s">
        <v>24</v>
      </c>
      <c r="B29" s="13"/>
      <c r="C29" s="13"/>
      <c r="D29" s="3"/>
      <c r="E29" s="15">
        <f>'[1]Balance det.'!F191+'[1]Balance det.'!F192+'[1]Balance det.'!F203</f>
        <v>120399906.41</v>
      </c>
    </row>
    <row r="30" spans="1:6" ht="17.25" x14ac:dyDescent="0.3">
      <c r="A30" s="9" t="s">
        <v>25</v>
      </c>
      <c r="B30" s="9"/>
      <c r="C30" s="9"/>
      <c r="D30" s="16"/>
      <c r="E30" s="17">
        <f>+E28+E29</f>
        <v>3583661609.2900004</v>
      </c>
    </row>
    <row r="31" spans="1:6" ht="17.25" x14ac:dyDescent="0.3">
      <c r="A31" s="9" t="s">
        <v>26</v>
      </c>
      <c r="B31" s="9"/>
      <c r="C31" s="9"/>
      <c r="D31" s="3"/>
      <c r="E31" s="10"/>
    </row>
    <row r="32" spans="1:6" ht="17.25" x14ac:dyDescent="0.3">
      <c r="A32" s="26" t="s">
        <v>26</v>
      </c>
      <c r="B32" s="26"/>
      <c r="C32" s="26"/>
      <c r="D32" s="27"/>
      <c r="E32" s="18">
        <v>0</v>
      </c>
    </row>
    <row r="33" spans="1:6" ht="17.25" x14ac:dyDescent="0.3">
      <c r="A33" s="9" t="s">
        <v>27</v>
      </c>
      <c r="B33" s="9"/>
      <c r="C33" s="9"/>
      <c r="D33" s="16"/>
      <c r="E33" s="17">
        <f>+E32</f>
        <v>0</v>
      </c>
    </row>
    <row r="34" spans="1:6" ht="18" thickBot="1" x14ac:dyDescent="0.35">
      <c r="A34" s="22" t="s">
        <v>28</v>
      </c>
      <c r="B34" s="22"/>
      <c r="C34" s="22"/>
      <c r="D34" s="23"/>
      <c r="E34" s="24">
        <f>+E33+E30</f>
        <v>3583661609.2900004</v>
      </c>
    </row>
    <row r="35" spans="1:6" ht="18" thickTop="1" x14ac:dyDescent="0.3">
      <c r="A35" s="22" t="s">
        <v>29</v>
      </c>
      <c r="B35" s="22"/>
      <c r="C35" s="22"/>
      <c r="D35" s="3"/>
      <c r="E35" s="10"/>
    </row>
    <row r="36" spans="1:6" ht="17.25" x14ac:dyDescent="0.3">
      <c r="A36" s="26" t="s">
        <v>30</v>
      </c>
      <c r="B36" s="26"/>
      <c r="C36" s="26"/>
      <c r="D36" s="13"/>
      <c r="E36" s="18">
        <f>'[1]Balance det.'!F206</f>
        <v>115202834</v>
      </c>
    </row>
    <row r="37" spans="1:6" ht="17.25" x14ac:dyDescent="0.3">
      <c r="A37" s="26" t="s">
        <v>31</v>
      </c>
      <c r="B37" s="26"/>
      <c r="C37" s="26"/>
      <c r="D37" s="13"/>
      <c r="E37" s="18">
        <f>'[1]Balance det.'!F207</f>
        <v>3809107184.4299994</v>
      </c>
    </row>
    <row r="38" spans="1:6" ht="17.25" x14ac:dyDescent="0.3">
      <c r="A38" s="26" t="s">
        <v>32</v>
      </c>
      <c r="B38" s="26"/>
      <c r="C38" s="26"/>
      <c r="D38" s="13"/>
      <c r="E38" s="18">
        <f>'[1]Balance det.'!F208</f>
        <v>631822422.78999996</v>
      </c>
    </row>
    <row r="39" spans="1:6" ht="17.25" x14ac:dyDescent="0.3">
      <c r="A39" s="9" t="s">
        <v>33</v>
      </c>
      <c r="B39" s="9"/>
      <c r="C39" s="9"/>
      <c r="D39" s="16"/>
      <c r="E39" s="17">
        <f>SUM(E36:E38)</f>
        <v>4556132441.2199993</v>
      </c>
    </row>
    <row r="40" spans="1:6" ht="18" thickBot="1" x14ac:dyDescent="0.35">
      <c r="A40" s="28" t="s">
        <v>34</v>
      </c>
      <c r="B40" s="28"/>
      <c r="C40" s="28"/>
      <c r="D40" s="29"/>
      <c r="E40" s="24">
        <f>+E39+E30</f>
        <v>8139794050.5100002</v>
      </c>
      <c r="F40" s="19"/>
    </row>
    <row r="41" spans="1:6" ht="18" thickTop="1" x14ac:dyDescent="0.3">
      <c r="A41" s="28"/>
      <c r="B41" s="28"/>
      <c r="C41" s="28"/>
      <c r="D41" s="29"/>
      <c r="E41" s="30"/>
      <c r="F41" s="19"/>
    </row>
    <row r="42" spans="1:6" ht="15.75" x14ac:dyDescent="0.25">
      <c r="A42" s="3"/>
      <c r="B42" s="3"/>
      <c r="C42" s="3"/>
      <c r="D42" s="3"/>
      <c r="E42" s="8"/>
      <c r="F42" s="19"/>
    </row>
    <row r="43" spans="1:6" ht="15.75" x14ac:dyDescent="0.25">
      <c r="A43" s="3"/>
      <c r="B43" s="3"/>
      <c r="C43" s="3"/>
      <c r="D43" s="3"/>
      <c r="E43" s="8"/>
      <c r="F43" s="19"/>
    </row>
    <row r="44" spans="1:6" ht="15.75" x14ac:dyDescent="0.25">
      <c r="A44" s="3"/>
      <c r="B44" s="3"/>
      <c r="C44" s="3"/>
      <c r="D44" s="3"/>
      <c r="E44" s="8"/>
      <c r="F44" s="19"/>
    </row>
    <row r="45" spans="1:6" ht="15.75" x14ac:dyDescent="0.25">
      <c r="A45" s="3"/>
      <c r="B45" s="3"/>
      <c r="C45" s="3"/>
      <c r="D45" s="3"/>
      <c r="E45" s="8"/>
      <c r="F45" s="19"/>
    </row>
    <row r="46" spans="1:6" ht="15.75" x14ac:dyDescent="0.25">
      <c r="A46" s="31"/>
      <c r="B46" s="32"/>
      <c r="C46" s="32"/>
      <c r="D46" s="49"/>
      <c r="E46" s="49"/>
    </row>
    <row r="47" spans="1:6" ht="15.75" x14ac:dyDescent="0.25">
      <c r="A47" s="33" t="s">
        <v>35</v>
      </c>
      <c r="B47" s="34"/>
      <c r="C47" s="32"/>
      <c r="D47" s="50" t="s">
        <v>36</v>
      </c>
      <c r="E47" s="50"/>
      <c r="F47" s="35"/>
    </row>
    <row r="48" spans="1:6" ht="15.75" x14ac:dyDescent="0.25">
      <c r="A48" s="36" t="s">
        <v>37</v>
      </c>
      <c r="B48" s="37"/>
      <c r="C48" s="38"/>
      <c r="D48" s="51" t="s">
        <v>38</v>
      </c>
      <c r="E48" s="51"/>
      <c r="F48" s="39"/>
    </row>
    <row r="49" spans="1:6" ht="15.75" x14ac:dyDescent="0.25">
      <c r="A49" s="37" t="s">
        <v>39</v>
      </c>
      <c r="B49" s="37"/>
      <c r="C49" s="38"/>
      <c r="D49" s="52" t="s">
        <v>40</v>
      </c>
      <c r="E49" s="52"/>
      <c r="F49" s="39"/>
    </row>
    <row r="50" spans="1:6" ht="15.75" x14ac:dyDescent="0.25">
      <c r="A50" s="40"/>
      <c r="B50" s="40"/>
      <c r="C50" s="38"/>
      <c r="D50" s="41"/>
      <c r="E50" s="41"/>
    </row>
    <row r="51" spans="1:6" ht="15.75" x14ac:dyDescent="0.25">
      <c r="A51" s="40"/>
      <c r="B51" s="40"/>
      <c r="C51" s="38"/>
      <c r="D51" s="41"/>
      <c r="E51" s="41"/>
    </row>
    <row r="52" spans="1:6" ht="15.75" x14ac:dyDescent="0.25">
      <c r="A52" s="40"/>
      <c r="B52" s="40"/>
      <c r="C52" s="38"/>
      <c r="D52" s="41"/>
      <c r="E52" s="41"/>
    </row>
    <row r="53" spans="1:6" ht="15.75" x14ac:dyDescent="0.25">
      <c r="A53" s="38"/>
      <c r="B53" s="31"/>
      <c r="C53" s="49"/>
      <c r="D53" s="49"/>
      <c r="E53" s="38"/>
    </row>
    <row r="54" spans="1:6" ht="15.75" x14ac:dyDescent="0.25">
      <c r="A54" s="42"/>
      <c r="B54" s="46" t="s">
        <v>41</v>
      </c>
      <c r="C54" s="46"/>
      <c r="D54" s="46"/>
      <c r="E54" s="43"/>
    </row>
    <row r="55" spans="1:6" ht="15.75" x14ac:dyDescent="0.25">
      <c r="A55" s="42"/>
      <c r="B55" s="46" t="s">
        <v>42</v>
      </c>
      <c r="C55" s="46"/>
      <c r="D55" s="46"/>
      <c r="E55" s="44"/>
    </row>
    <row r="56" spans="1:6" ht="15.75" x14ac:dyDescent="0.25">
      <c r="A56" s="42"/>
      <c r="B56" s="47" t="s">
        <v>43</v>
      </c>
      <c r="C56" s="47"/>
      <c r="D56" s="47"/>
      <c r="E56" s="44"/>
    </row>
    <row r="57" spans="1:6" x14ac:dyDescent="0.25">
      <c r="A57" s="42"/>
      <c r="B57" s="42"/>
      <c r="C57" s="42"/>
      <c r="D57" s="42"/>
      <c r="E57" s="45"/>
    </row>
    <row r="58" spans="1:6" x14ac:dyDescent="0.25">
      <c r="A58" s="42"/>
      <c r="B58" s="42"/>
      <c r="C58" s="42"/>
      <c r="D58" s="42"/>
      <c r="E58" s="45"/>
    </row>
  </sheetData>
  <mergeCells count="15">
    <mergeCell ref="A7:C7"/>
    <mergeCell ref="A2:E2"/>
    <mergeCell ref="A3:E3"/>
    <mergeCell ref="A4:E4"/>
    <mergeCell ref="A5:E5"/>
    <mergeCell ref="A6:E6"/>
    <mergeCell ref="B54:D54"/>
    <mergeCell ref="B55:D55"/>
    <mergeCell ref="B56:D56"/>
    <mergeCell ref="A8:C8"/>
    <mergeCell ref="D46:E46"/>
    <mergeCell ref="D47:E47"/>
    <mergeCell ref="D48:E48"/>
    <mergeCell ref="D49:E49"/>
    <mergeCell ref="C53:D53"/>
  </mergeCells>
  <pageMargins left="0.56000000000000005" right="0.45" top="0.2" bottom="0.75" header="0.22" footer="0.3"/>
  <pageSetup scale="74" fitToHeight="0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Jesuscita Feliz de Martinez</dc:creator>
  <cp:lastModifiedBy>Jesuscita Feliz de Martinez</cp:lastModifiedBy>
  <cp:lastPrinted>2022-05-09T19:17:45Z</cp:lastPrinted>
  <dcterms:created xsi:type="dcterms:W3CDTF">2022-05-09T19:14:57Z</dcterms:created>
  <dcterms:modified xsi:type="dcterms:W3CDTF">2022-05-09T19:18:59Z</dcterms:modified>
</cp:coreProperties>
</file>