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8275" windowHeight="11040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37" i="1" l="1"/>
  <c r="E36" i="1"/>
  <c r="E35" i="1"/>
  <c r="E38" i="1" s="1"/>
  <c r="E39" i="1" s="1"/>
  <c r="E32" i="1"/>
  <c r="E33" i="1" s="1"/>
  <c r="E28" i="1"/>
  <c r="E29" i="1" s="1"/>
  <c r="E27" i="1"/>
  <c r="E21" i="1"/>
  <c r="E22" i="1" s="1"/>
  <c r="E20" i="1"/>
  <c r="E17" i="1"/>
  <c r="E16" i="1"/>
  <c r="E18" i="1" s="1"/>
  <c r="E13" i="1"/>
  <c r="E12" i="1"/>
  <c r="E11" i="1"/>
  <c r="E10" i="1"/>
  <c r="E14" i="1" s="1"/>
  <c r="E23" i="1" s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<sst xmlns="http://schemas.openxmlformats.org/spreadsheetml/2006/main" count="47" uniqueCount="45">
  <si>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</si>
  <si>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</si>
  <si>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</si>
  <si>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Enero del 2022</t>
  </si>
  <si>
    <t>(Valores en RD$)</t>
  </si>
  <si>
    <t>31/01/2023</t>
  </si>
  <si>
    <t>Fecha de Carga: 9/02/2023     2:40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</si>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</sst>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2" fillId="24" borderId="5" applyNumberFormat="0" applyAlignment="0" applyProtection="0"/>
    <xf numFmtId="0" fontId="23" fillId="0" borderId="6" applyNumberFormat="0" applyFill="0" applyAlignment="0" applyProtection="0"/>
    <xf numFmtId="0" fontId="22" fillId="24" borderId="5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3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 applyNumberFormat="0" applyBorder="0" applyProtection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26" borderId="0"/>
    <xf numFmtId="0" fontId="33" fillId="0" borderId="0">
      <alignment vertical="center"/>
    </xf>
    <xf numFmtId="0" fontId="35" fillId="0" borderId="0"/>
    <xf numFmtId="0" fontId="18" fillId="0" borderId="0"/>
    <xf numFmtId="0" fontId="24" fillId="0" borderId="0"/>
    <xf numFmtId="0" fontId="2" fillId="0" borderId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</cellXfs>
  <cellStyles count="11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álculo 2" xfId="48"/>
    <cellStyle name="Cálculo 2 2" xfId="49"/>
    <cellStyle name="Celda de comprobación 2" xfId="50"/>
    <cellStyle name="Celda vinculada 2" xfId="51"/>
    <cellStyle name="Check Cell" xfId="52"/>
    <cellStyle name="Comma 2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ntrada 2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Input 2" xfId="71"/>
    <cellStyle name="Linked Cell" xfId="72"/>
    <cellStyle name="Millares" xfId="1" builtinId="3"/>
    <cellStyle name="Millares 11 2" xfId="73"/>
    <cellStyle name="Millares 11 2 2" xfId="74"/>
    <cellStyle name="Millares 2" xfId="75"/>
    <cellStyle name="Millares 2 2" xfId="76"/>
    <cellStyle name="Millares 3" xfId="77"/>
    <cellStyle name="Millares 3 2" xfId="78"/>
    <cellStyle name="Millares 4" xfId="79"/>
    <cellStyle name="Millares 5" xfId="80"/>
    <cellStyle name="Millares 6" xfId="81"/>
    <cellStyle name="Moneda 2" xfId="82"/>
    <cellStyle name="Neutral 2" xfId="83"/>
    <cellStyle name="Normal" xfId="0" builtinId="0"/>
    <cellStyle name="Normal 13" xfId="84"/>
    <cellStyle name="Normal 2" xfId="2"/>
    <cellStyle name="Normal 2 10" xfId="85"/>
    <cellStyle name="Normal 2 2" xfId="86"/>
    <cellStyle name="Normal 2 2 2" xfId="87"/>
    <cellStyle name="Normal 2 3" xfId="88"/>
    <cellStyle name="Normal 2 3 2" xfId="89"/>
    <cellStyle name="Normal 3" xfId="90"/>
    <cellStyle name="Normal 3 2" xfId="91"/>
    <cellStyle name="Normal 3 2 2" xfId="92"/>
    <cellStyle name="Normal 4" xfId="93"/>
    <cellStyle name="Normal 4 2" xfId="94"/>
    <cellStyle name="Normal 5" xfId="95"/>
    <cellStyle name="Normal 6" xfId="96"/>
    <cellStyle name="Normal 7" xfId="97"/>
    <cellStyle name="Normal 8 4" xfId="98"/>
    <cellStyle name="Notas 2" xfId="99"/>
    <cellStyle name="Notas 2 2" xfId="100"/>
    <cellStyle name="Note" xfId="101"/>
    <cellStyle name="Note 2" xfId="102"/>
    <cellStyle name="Output" xfId="103"/>
    <cellStyle name="Output 2" xfId="104"/>
    <cellStyle name="Salida 2" xfId="105"/>
    <cellStyle name="Salida 2 2" xfId="106"/>
    <cellStyle name="Texto de advertencia 2" xfId="107"/>
    <cellStyle name="Texto explicativo 2" xfId="108"/>
    <cellStyle name="Title" xfId="109"/>
    <cellStyle name="Título 2 2" xfId="110"/>
    <cellStyle name="Título 3 2" xfId="111"/>
    <cellStyle name="Título 4" xfId="112"/>
    <cellStyle name="Total 2" xfId="113"/>
    <cellStyle name="Total 2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74083</xdr:rowOff>
    </xdr:from>
    <xdr:to>
      <xdr:col>0</xdr:col>
      <xdr:colOff>1883833</xdr:colOff>
      <xdr:row>3</xdr:row>
      <xdr:rowOff>42334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63500" y="74083"/>
          <a:ext cx="1820333" cy="625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santa/Desktop/CONTABILIDAD/INFORMES%20FINANCIEROS/BALANCE%20Y%20ESTADO%20DE%20RESULTADOS%202023/BALANCE%20GENERAL%20202301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CXP ENE-23"/>
      <sheetName val="ACTIVOS"/>
      <sheetName val="Informatica ene.23"/>
      <sheetName val="Seguro dic-22"/>
      <sheetName val="Fondo reponible"/>
      <sheetName val="anticipo"/>
      <sheetName val="anticipo,"/>
      <sheetName val="Alm. Misc. ciudad s"/>
      <sheetName val="Alm. los alcarrizos"/>
      <sheetName val="Alm. herramientas"/>
      <sheetName val="EXISTENCIA INV."/>
    </sheetNames>
    <sheetDataSet>
      <sheetData sheetId="0"/>
      <sheetData sheetId="1">
        <row r="12">
          <cell r="F12">
            <v>3273204.34</v>
          </cell>
        </row>
        <row r="90">
          <cell r="F90">
            <v>1788095598.0700002</v>
          </cell>
        </row>
        <row r="111">
          <cell r="F111">
            <v>2242681989.9681005</v>
          </cell>
        </row>
        <row r="123">
          <cell r="F123">
            <v>45779120.205859482</v>
          </cell>
        </row>
        <row r="148">
          <cell r="F148">
            <v>141230792.56999999</v>
          </cell>
        </row>
        <row r="152">
          <cell r="F152">
            <v>2602000.0125205517</v>
          </cell>
        </row>
        <row r="180">
          <cell r="F180">
            <v>11681192.59</v>
          </cell>
        </row>
        <row r="189">
          <cell r="F189">
            <v>1946753762.6500006</v>
          </cell>
        </row>
        <row r="190">
          <cell r="F190">
            <v>34501846.719999999</v>
          </cell>
        </row>
        <row r="191">
          <cell r="F191">
            <v>72670721.909999996</v>
          </cell>
        </row>
        <row r="194">
          <cell r="F194">
            <v>21685005.899999999</v>
          </cell>
        </row>
        <row r="202">
          <cell r="F202">
            <v>13227337.779999999</v>
          </cell>
        </row>
        <row r="205">
          <cell r="F205">
            <v>115202834</v>
          </cell>
        </row>
        <row r="206">
          <cell r="F206">
            <v>2893750832.0700002</v>
          </cell>
        </row>
        <row r="207">
          <cell r="F207">
            <v>-862448443.2700001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WhiteSpace="0" zoomScale="90" zoomScaleNormal="90" zoomScalePageLayoutView="80" workbookViewId="0">
      <selection activeCell="G11" sqref="G11"/>
    </sheetView>
  </sheetViews>
  <sheetFormatPr baseColWidth="10" defaultRowHeight="15" x14ac:dyDescent="0.25"/>
  <cols>
    <col min="1" max="1" width="40.7109375" customWidth="1"/>
    <col min="2" max="2" width="8.42578125" customWidth="1"/>
    <col min="3" max="3" width="15.42578125" customWidth="1"/>
    <col min="4" max="4" width="13.85546875" customWidth="1"/>
    <col min="5" max="5" width="34.85546875" style="19" customWidth="1"/>
    <col min="6" max="6" width="16.42578125" customWidth="1"/>
  </cols>
  <sheetData>
    <row r="1" spans="1:10" s="1" customFormat="1" ht="20.25" x14ac:dyDescent="0.2">
      <c r="A1" s="54" t="s">
        <v>0</v>
      </c>
      <c r="B1" s="54"/>
      <c r="C1" s="54"/>
      <c r="D1" s="54"/>
      <c r="E1" s="54"/>
    </row>
    <row r="2" spans="1:10" s="1" customFormat="1" ht="15.75" x14ac:dyDescent="0.25">
      <c r="A2" s="55" t="s">
        <v>1</v>
      </c>
      <c r="B2" s="55"/>
      <c r="C2" s="55"/>
      <c r="D2" s="55"/>
      <c r="E2" s="55"/>
    </row>
    <row r="3" spans="1:10" s="1" customFormat="1" ht="15.75" x14ac:dyDescent="0.25">
      <c r="A3" s="55" t="s">
        <v>2</v>
      </c>
      <c r="B3" s="55"/>
      <c r="C3" s="55"/>
      <c r="D3" s="55"/>
      <c r="E3" s="55"/>
    </row>
    <row r="4" spans="1:10" s="2" customFormat="1" ht="15.75" x14ac:dyDescent="0.25">
      <c r="A4" s="55" t="s">
        <v>3</v>
      </c>
      <c r="B4" s="55"/>
      <c r="C4" s="55"/>
      <c r="D4" s="55"/>
      <c r="E4" s="55"/>
    </row>
    <row r="5" spans="1:10" s="1" customFormat="1" ht="15.75" x14ac:dyDescent="0.25">
      <c r="A5" s="55" t="s">
        <v>4</v>
      </c>
      <c r="B5" s="55"/>
      <c r="C5" s="55"/>
      <c r="D5" s="55"/>
      <c r="E5" s="55"/>
    </row>
    <row r="6" spans="1:10" s="5" customFormat="1" ht="15.75" x14ac:dyDescent="0.25">
      <c r="A6" s="56" t="s">
        <v>5</v>
      </c>
      <c r="B6" s="56"/>
      <c r="C6" s="56"/>
      <c r="D6" s="3"/>
      <c r="E6" s="3"/>
      <c r="F6" s="4"/>
      <c r="G6" s="4"/>
      <c r="H6" s="4"/>
      <c r="J6" s="6"/>
    </row>
    <row r="7" spans="1:10" s="5" customFormat="1" ht="15.75" x14ac:dyDescent="0.25">
      <c r="A7" s="49" t="s">
        <v>6</v>
      </c>
      <c r="B7" s="49"/>
      <c r="C7" s="49"/>
      <c r="D7" s="3"/>
      <c r="E7" s="3"/>
      <c r="F7" s="4"/>
      <c r="G7" s="4"/>
      <c r="H7" s="4"/>
      <c r="J7" s="6"/>
    </row>
    <row r="8" spans="1:10" ht="15.75" x14ac:dyDescent="0.25">
      <c r="A8" s="7" t="s">
        <v>7</v>
      </c>
      <c r="B8" s="7"/>
      <c r="C8" s="7"/>
      <c r="D8" s="3"/>
      <c r="E8" s="8"/>
    </row>
    <row r="9" spans="1:10" ht="15.75" x14ac:dyDescent="0.25">
      <c r="A9" s="9" t="s">
        <v>8</v>
      </c>
      <c r="B9" s="9"/>
      <c r="C9" s="9"/>
      <c r="D9" s="3"/>
      <c r="E9" s="8"/>
    </row>
    <row r="10" spans="1:10" ht="17.25" x14ac:dyDescent="0.3">
      <c r="A10" s="3" t="s">
        <v>9</v>
      </c>
      <c r="B10" s="3"/>
      <c r="C10" s="3"/>
      <c r="D10" s="3"/>
      <c r="E10" s="10">
        <f>'[2]Balance det.'!F12</f>
        <v>3273204.34</v>
      </c>
      <c r="F10" s="11"/>
    </row>
    <row r="11" spans="1:10" ht="17.25" x14ac:dyDescent="0.3">
      <c r="A11" s="3" t="s">
        <v>10</v>
      </c>
      <c r="B11" s="3"/>
      <c r="C11" s="3"/>
      <c r="D11" s="3"/>
      <c r="E11" s="12">
        <f>+'[2]Balance det.'!F90</f>
        <v>1788095598.0700002</v>
      </c>
      <c r="F11" s="11"/>
    </row>
    <row r="12" spans="1:10" ht="17.25" x14ac:dyDescent="0.3">
      <c r="A12" s="13" t="s">
        <v>11</v>
      </c>
      <c r="B12" s="13"/>
      <c r="C12" s="13"/>
      <c r="D12" s="3"/>
      <c r="E12" s="10">
        <f>+'[2]Balance det.'!F111</f>
        <v>2242681989.9681005</v>
      </c>
      <c r="F12" s="11"/>
    </row>
    <row r="13" spans="1:10" ht="17.25" x14ac:dyDescent="0.3">
      <c r="A13" s="14" t="s">
        <v>12</v>
      </c>
      <c r="B13" s="14"/>
      <c r="C13" s="14"/>
      <c r="D13" s="3"/>
      <c r="E13" s="15">
        <f>+'[2]Balance det.'!F123</f>
        <v>45779120.205859482</v>
      </c>
      <c r="F13" s="11"/>
    </row>
    <row r="14" spans="1:10" ht="17.25" x14ac:dyDescent="0.3">
      <c r="A14" s="9" t="s">
        <v>13</v>
      </c>
      <c r="B14" s="9"/>
      <c r="C14" s="9"/>
      <c r="D14" s="16"/>
      <c r="E14" s="17">
        <f>SUM(E10:E13)</f>
        <v>4079829912.5839601</v>
      </c>
      <c r="F14" s="11"/>
    </row>
    <row r="15" spans="1:10" ht="17.25" x14ac:dyDescent="0.3">
      <c r="A15" s="9" t="s">
        <v>14</v>
      </c>
      <c r="B15" s="9"/>
      <c r="C15" s="9"/>
      <c r="D15" s="3"/>
      <c r="E15" s="10"/>
      <c r="F15" s="11"/>
    </row>
    <row r="16" spans="1:10" ht="17.25" x14ac:dyDescent="0.3">
      <c r="A16" s="3" t="s">
        <v>15</v>
      </c>
      <c r="B16" s="3"/>
      <c r="C16" s="3"/>
      <c r="D16" s="3"/>
      <c r="E16" s="10">
        <f>+'[2]Balance det.'!F148</f>
        <v>141230792.56999999</v>
      </c>
    </row>
    <row r="17" spans="1:6" ht="17.25" x14ac:dyDescent="0.3">
      <c r="A17" s="14" t="s">
        <v>16</v>
      </c>
      <c r="B17" s="14"/>
      <c r="C17" s="14"/>
      <c r="D17" s="3"/>
      <c r="E17" s="15">
        <f>+'[2]Balance det.'!F152</f>
        <v>2602000.0125205517</v>
      </c>
    </row>
    <row r="18" spans="1:6" ht="17.25" x14ac:dyDescent="0.3">
      <c r="A18" s="9" t="s">
        <v>17</v>
      </c>
      <c r="B18" s="9"/>
      <c r="C18" s="9"/>
      <c r="D18" s="16"/>
      <c r="E18" s="17">
        <f>SUM(E16:E17)</f>
        <v>143832792.58252054</v>
      </c>
    </row>
    <row r="19" spans="1:6" ht="17.25" x14ac:dyDescent="0.3">
      <c r="A19" s="9" t="s">
        <v>18</v>
      </c>
      <c r="B19" s="9"/>
      <c r="C19" s="9"/>
      <c r="D19" s="13"/>
      <c r="E19" s="18"/>
      <c r="F19" s="19"/>
    </row>
    <row r="20" spans="1:6" s="20" customFormat="1" ht="17.25" x14ac:dyDescent="0.3">
      <c r="A20" s="13" t="s">
        <v>19</v>
      </c>
      <c r="B20" s="13"/>
      <c r="C20" s="13"/>
      <c r="D20" s="13"/>
      <c r="E20" s="10">
        <f>+'[2]Balance det.'!F180</f>
        <v>11681192.59</v>
      </c>
    </row>
    <row r="21" spans="1:6" s="20" customFormat="1" ht="17.25" x14ac:dyDescent="0.3">
      <c r="A21" s="13" t="s">
        <v>18</v>
      </c>
      <c r="B21" s="13"/>
      <c r="C21" s="13"/>
      <c r="D21" s="13"/>
      <c r="E21" s="21">
        <f>+'[2]Balance det.'!F181</f>
        <v>0</v>
      </c>
    </row>
    <row r="22" spans="1:6" ht="17.25" x14ac:dyDescent="0.3">
      <c r="A22" s="16" t="s">
        <v>20</v>
      </c>
      <c r="B22" s="16"/>
      <c r="C22" s="16"/>
      <c r="D22" s="16"/>
      <c r="E22" s="17">
        <f>+E20+E21</f>
        <v>11681192.59</v>
      </c>
    </row>
    <row r="23" spans="1:6" ht="18" thickBot="1" x14ac:dyDescent="0.35">
      <c r="A23" s="22" t="s">
        <v>21</v>
      </c>
      <c r="B23" s="22"/>
      <c r="C23" s="22"/>
      <c r="D23" s="23"/>
      <c r="E23" s="24">
        <f>+E14+E18+E22</f>
        <v>4235343897.7564807</v>
      </c>
      <c r="F23" s="19"/>
    </row>
    <row r="24" spans="1:6" ht="0.75" customHeight="1" thickTop="1" x14ac:dyDescent="0.3">
      <c r="A24" s="3"/>
      <c r="B24" s="3"/>
      <c r="C24" s="3"/>
      <c r="D24" s="3"/>
      <c r="E24" s="10"/>
    </row>
    <row r="25" spans="1:6" ht="17.25" x14ac:dyDescent="0.3">
      <c r="A25" s="22" t="s">
        <v>22</v>
      </c>
      <c r="B25" s="22"/>
      <c r="C25" s="22"/>
      <c r="D25" s="3"/>
      <c r="E25" s="10"/>
    </row>
    <row r="26" spans="1:6" ht="17.25" x14ac:dyDescent="0.3">
      <c r="A26" s="9" t="s">
        <v>23</v>
      </c>
      <c r="B26" s="9"/>
      <c r="C26" s="9"/>
      <c r="D26" s="3"/>
      <c r="E26" s="10"/>
    </row>
    <row r="27" spans="1:6" s="20" customFormat="1" ht="17.25" x14ac:dyDescent="0.3">
      <c r="A27" s="13" t="s">
        <v>24</v>
      </c>
      <c r="B27" s="13"/>
      <c r="C27" s="13"/>
      <c r="D27" s="13"/>
      <c r="E27" s="18">
        <f>'[2]Balance det.'!F189+'[2]Balance det.'!F194</f>
        <v>1968438768.5500007</v>
      </c>
      <c r="F27" s="25"/>
    </row>
    <row r="28" spans="1:6" ht="17.25" x14ac:dyDescent="0.3">
      <c r="A28" s="13" t="s">
        <v>25</v>
      </c>
      <c r="B28" s="13"/>
      <c r="C28" s="13"/>
      <c r="D28" s="3"/>
      <c r="E28" s="15">
        <f>'[2]Balance det.'!F190+'[2]Balance det.'!F191+'[2]Balance det.'!F202</f>
        <v>120399906.41</v>
      </c>
    </row>
    <row r="29" spans="1:6" ht="17.25" x14ac:dyDescent="0.3">
      <c r="A29" s="9" t="s">
        <v>26</v>
      </c>
      <c r="B29" s="9"/>
      <c r="C29" s="9"/>
      <c r="D29" s="16"/>
      <c r="E29" s="17">
        <f>+E27+E28</f>
        <v>2088838674.9600008</v>
      </c>
    </row>
    <row r="30" spans="1:6" ht="17.25" x14ac:dyDescent="0.3">
      <c r="A30" s="9" t="s">
        <v>27</v>
      </c>
      <c r="B30" s="9"/>
      <c r="C30" s="9"/>
      <c r="D30" s="3"/>
      <c r="E30" s="10"/>
    </row>
    <row r="31" spans="1:6" ht="17.25" x14ac:dyDescent="0.3">
      <c r="A31" s="26" t="s">
        <v>27</v>
      </c>
      <c r="B31" s="26"/>
      <c r="C31" s="26"/>
      <c r="D31" s="27"/>
      <c r="E31" s="18">
        <v>0</v>
      </c>
    </row>
    <row r="32" spans="1:6" ht="17.25" x14ac:dyDescent="0.3">
      <c r="A32" s="9" t="s">
        <v>28</v>
      </c>
      <c r="B32" s="9"/>
      <c r="C32" s="9"/>
      <c r="D32" s="16"/>
      <c r="E32" s="17">
        <f>+E31</f>
        <v>0</v>
      </c>
    </row>
    <row r="33" spans="1:6" ht="18" thickBot="1" x14ac:dyDescent="0.35">
      <c r="A33" s="22" t="s">
        <v>29</v>
      </c>
      <c r="B33" s="22"/>
      <c r="C33" s="22"/>
      <c r="D33" s="23"/>
      <c r="E33" s="24">
        <f>+E32+E29</f>
        <v>2088838674.9600008</v>
      </c>
    </row>
    <row r="34" spans="1:6" ht="18" thickTop="1" x14ac:dyDescent="0.3">
      <c r="A34" s="22" t="s">
        <v>30</v>
      </c>
      <c r="B34" s="22"/>
      <c r="C34" s="22"/>
      <c r="D34" s="3"/>
      <c r="E34" s="10"/>
    </row>
    <row r="35" spans="1:6" ht="17.25" x14ac:dyDescent="0.3">
      <c r="A35" s="26" t="s">
        <v>31</v>
      </c>
      <c r="B35" s="26"/>
      <c r="C35" s="26"/>
      <c r="D35" s="13"/>
      <c r="E35" s="18">
        <f>'[2]Balance det.'!F205</f>
        <v>115202834</v>
      </c>
    </row>
    <row r="36" spans="1:6" ht="17.25" x14ac:dyDescent="0.3">
      <c r="A36" s="26" t="s">
        <v>32</v>
      </c>
      <c r="B36" s="26"/>
      <c r="C36" s="26"/>
      <c r="D36" s="13"/>
      <c r="E36" s="18">
        <f>'[2]Balance det.'!F206</f>
        <v>2893750832.0700002</v>
      </c>
    </row>
    <row r="37" spans="1:6" ht="17.25" x14ac:dyDescent="0.3">
      <c r="A37" s="26" t="s">
        <v>33</v>
      </c>
      <c r="B37" s="26"/>
      <c r="C37" s="26"/>
      <c r="D37" s="13"/>
      <c r="E37" s="18">
        <f>'[2]Balance det.'!F207</f>
        <v>-862448443.2700001</v>
      </c>
    </row>
    <row r="38" spans="1:6" ht="17.25" x14ac:dyDescent="0.3">
      <c r="A38" s="9" t="s">
        <v>34</v>
      </c>
      <c r="B38" s="9"/>
      <c r="C38" s="9"/>
      <c r="D38" s="16"/>
      <c r="E38" s="17">
        <f>SUM(E35:E37)</f>
        <v>2146505222.8000002</v>
      </c>
    </row>
    <row r="39" spans="1:6" ht="24.75" customHeight="1" thickBot="1" x14ac:dyDescent="0.35">
      <c r="A39" s="28" t="s">
        <v>35</v>
      </c>
      <c r="B39" s="28"/>
      <c r="C39" s="28"/>
      <c r="D39" s="29"/>
      <c r="E39" s="24">
        <f>+E38+E29</f>
        <v>4235343897.7600012</v>
      </c>
      <c r="F39" s="19"/>
    </row>
    <row r="40" spans="1:6" ht="10.5" customHeight="1" thickTop="1" x14ac:dyDescent="0.3">
      <c r="A40" s="28"/>
      <c r="B40" s="28"/>
      <c r="C40" s="28"/>
      <c r="D40" s="29"/>
      <c r="E40" s="30"/>
      <c r="F40" s="19"/>
    </row>
    <row r="41" spans="1:6" ht="15.75" x14ac:dyDescent="0.25">
      <c r="A41" s="3"/>
      <c r="B41" s="3"/>
      <c r="C41" s="3"/>
      <c r="D41" s="3"/>
      <c r="E41" s="8"/>
      <c r="F41" s="19"/>
    </row>
    <row r="42" spans="1:6" ht="15.75" x14ac:dyDescent="0.25">
      <c r="A42" s="3"/>
      <c r="B42" s="3"/>
      <c r="C42" s="3"/>
      <c r="D42" s="3"/>
      <c r="E42" s="8"/>
      <c r="F42" s="19"/>
    </row>
    <row r="43" spans="1:6" ht="15.75" x14ac:dyDescent="0.25">
      <c r="A43" s="3"/>
      <c r="B43" s="3"/>
      <c r="C43" s="3"/>
      <c r="D43" s="3"/>
      <c r="E43" s="8"/>
      <c r="F43" s="19"/>
    </row>
    <row r="44" spans="1:6" ht="15.75" x14ac:dyDescent="0.25">
      <c r="A44" s="31"/>
      <c r="B44" s="32"/>
      <c r="C44" s="32"/>
      <c r="D44" s="50"/>
      <c r="E44" s="50"/>
    </row>
    <row r="45" spans="1:6" ht="26.25" customHeight="1" x14ac:dyDescent="0.25">
      <c r="A45" s="33" t="s">
        <v>36</v>
      </c>
      <c r="B45" s="34"/>
      <c r="C45" s="32"/>
      <c r="D45" s="51" t="s">
        <v>37</v>
      </c>
      <c r="E45" s="51"/>
      <c r="F45" s="35"/>
    </row>
    <row r="46" spans="1:6" ht="22.5" customHeight="1" x14ac:dyDescent="0.25">
      <c r="A46" s="36" t="s">
        <v>38</v>
      </c>
      <c r="B46" s="37"/>
      <c r="C46" s="38"/>
      <c r="D46" s="52" t="s">
        <v>39</v>
      </c>
      <c r="E46" s="52"/>
      <c r="F46" s="39"/>
    </row>
    <row r="47" spans="1:6" ht="19.5" customHeight="1" x14ac:dyDescent="0.25">
      <c r="A47" s="37" t="s">
        <v>40</v>
      </c>
      <c r="B47" s="37"/>
      <c r="C47" s="38"/>
      <c r="D47" s="53" t="s">
        <v>41</v>
      </c>
      <c r="E47" s="53"/>
      <c r="F47" s="39"/>
    </row>
    <row r="48" spans="1:6" ht="13.5" customHeight="1" x14ac:dyDescent="0.25">
      <c r="A48" s="40"/>
      <c r="B48" s="40"/>
      <c r="C48" s="38"/>
      <c r="D48" s="41"/>
      <c r="E48" s="41"/>
    </row>
    <row r="49" spans="1:5" ht="13.5" customHeight="1" x14ac:dyDescent="0.25">
      <c r="A49" s="40"/>
      <c r="B49" s="40"/>
      <c r="C49" s="38"/>
      <c r="D49" s="41"/>
      <c r="E49" s="41"/>
    </row>
    <row r="50" spans="1:5" ht="15.75" x14ac:dyDescent="0.25">
      <c r="A50" s="38"/>
      <c r="B50" s="31"/>
      <c r="C50" s="50"/>
      <c r="D50" s="50"/>
      <c r="E50" s="38"/>
    </row>
    <row r="51" spans="1:5" ht="15" customHeight="1" x14ac:dyDescent="0.25">
      <c r="A51" s="42"/>
      <c r="B51" s="47" t="s">
        <v>42</v>
      </c>
      <c r="C51" s="47"/>
      <c r="D51" s="47"/>
      <c r="E51" s="43"/>
    </row>
    <row r="52" spans="1:5" ht="15" customHeight="1" x14ac:dyDescent="0.25">
      <c r="A52" s="42"/>
      <c r="B52" s="47" t="s">
        <v>43</v>
      </c>
      <c r="C52" s="47"/>
      <c r="D52" s="47"/>
      <c r="E52" s="44"/>
    </row>
    <row r="53" spans="1:5" ht="15" customHeight="1" x14ac:dyDescent="0.25">
      <c r="A53" s="42"/>
      <c r="B53" s="48" t="s">
        <v>44</v>
      </c>
      <c r="C53" s="48"/>
      <c r="D53" s="48"/>
      <c r="E53" s="45"/>
    </row>
    <row r="54" spans="1:5" x14ac:dyDescent="0.25">
      <c r="A54" s="42"/>
      <c r="B54" s="42"/>
      <c r="C54" s="42"/>
      <c r="D54" s="42"/>
      <c r="E54" s="46"/>
    </row>
    <row r="55" spans="1:5" x14ac:dyDescent="0.25">
      <c r="A55" s="42"/>
      <c r="B55" s="42"/>
      <c r="C55" s="42"/>
      <c r="D55" s="42"/>
      <c r="E55" s="46"/>
    </row>
  </sheetData>
  <mergeCells count="15">
    <mergeCell ref="A6:C6"/>
    <mergeCell ref="A1:E1"/>
    <mergeCell ref="A2:E2"/>
    <mergeCell ref="A3:E3"/>
    <mergeCell ref="A4:E4"/>
    <mergeCell ref="A5:E5"/>
    <mergeCell ref="B51:D51"/>
    <mergeCell ref="B52:D52"/>
    <mergeCell ref="B53:D53"/>
    <mergeCell ref="A7:C7"/>
    <mergeCell ref="D44:E44"/>
    <mergeCell ref="D45:E45"/>
    <mergeCell ref="D46:E46"/>
    <mergeCell ref="D47:E47"/>
    <mergeCell ref="C50:D50"/>
  </mergeCells>
  <pageMargins left="0.4" right="0.25" top="0.17" bottom="0.28999999999999998" header="0.17" footer="0.25"/>
  <pageSetup scale="8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dcterms:created xsi:type="dcterms:W3CDTF">2023-02-09T18:49:08Z</dcterms:created>
  <dcterms:modified xsi:type="dcterms:W3CDTF">2023-02-09T20:18:08Z</dcterms:modified>
</cp:coreProperties>
</file>