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0560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_xlnm.Print_Area" localSheetId="0">'Balance Gral. '!$A$1:$F$61</definedName>
    <definedName name="datos">#REF!</definedName>
    <definedName name="Lista1">'[1]MISCELANEO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F40" i="1" l="1"/>
  <c r="F39" i="1"/>
  <c r="F38" i="1"/>
  <c r="F35" i="1"/>
  <c r="F31" i="1"/>
  <c r="F30" i="1"/>
  <c r="F24" i="1"/>
  <c r="F23" i="1"/>
  <c r="F20" i="1"/>
  <c r="F19" i="1"/>
  <c r="F16" i="1"/>
  <c r="F15" i="1"/>
  <c r="F14" i="1"/>
  <c r="F13" i="1"/>
  <c r="F32" i="1" l="1"/>
  <c r="F36" i="1" s="1"/>
  <c r="F17" i="1"/>
  <c r="F25" i="1"/>
  <c r="F41" i="1"/>
  <c r="F42" i="1" s="1"/>
  <c r="F21" i="1"/>
  <c r="F26" i="1" l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<sst xmlns="http://schemas.openxmlformats.org/spreadsheetml/2006/main" count="47" uniqueCount="45">
  <si>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</si>
  <si>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</si>
  <si>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</si>
  <si>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Mayo del 2023</t>
  </si>
  <si>
    <t>(Valores en RD$)</t>
  </si>
  <si>
    <t>31/05/2023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</si>
  <si>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</si>
  <si>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</si>
  <si>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</si>
  <si>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</si>
  <si>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</si>
  <si>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</si>
  <si>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</si>
  <si>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</si>
  <si>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</si>
  <si>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</si>
  <si>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</si>
  <si>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</si>
  <si>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</si>
  <si>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</si>
  <si>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</si>
  <si>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</si>
  <si>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</si>
  <si>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</si>
  <si>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</si>
  <si>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</si>
  <si>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</si>
  <si>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</si>
  <si>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</si>
  <si>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</si>
  <si>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</si>
  <si>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</si>
  <si>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</si>
  <si>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</si>
  <si>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</si>
  <si>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</si>
  <si>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</si>
  <si>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</si>
  <si>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</si>
  <si>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</si>
  <si>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</si>
  <si>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</si>
  <si>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Autorizado por</t>
  </si>
  <si>
    <t>Fecha de Carga: 12/05/2023    01:00 pm</t>
  </si>
  <si>
    <t xml:space="preserve">Directora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</si>
</sst>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mbria"/>
      <family val="1"/>
      <scheme val="major"/>
    </font>
    <font>
      <i/>
      <sz val="13"/>
      <color theme="1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9" fillId="24" borderId="5" applyNumberFormat="0" applyAlignment="0" applyProtection="0"/>
    <xf numFmtId="0" fontId="20" fillId="0" borderId="6" applyNumberFormat="0" applyFill="0" applyAlignment="0" applyProtection="0"/>
    <xf numFmtId="0" fontId="19" fillId="24" borderId="5" applyNumberFormat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0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25" borderId="0" applyNumberFormat="0" applyBorder="0" applyAlignment="0" applyProtection="0"/>
    <xf numFmtId="0" fontId="1" fillId="0" borderId="0"/>
    <xf numFmtId="0" fontId="29" fillId="0" borderId="0" applyNumberFormat="0" applyBorder="0" applyProtection="0"/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26" borderId="0"/>
    <xf numFmtId="0" fontId="30" fillId="0" borderId="0">
      <alignment vertical="center"/>
    </xf>
    <xf numFmtId="0" fontId="32" fillId="0" borderId="0"/>
    <xf numFmtId="0" fontId="15" fillId="0" borderId="0"/>
    <xf numFmtId="0" fontId="21" fillId="0" borderId="0"/>
    <xf numFmtId="0" fontId="2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/>
    <xf numFmtId="44" fontId="0" fillId="0" borderId="0" xfId="0" applyNumberFormat="1"/>
    <xf numFmtId="0" fontId="2" fillId="0" borderId="0" xfId="2"/>
    <xf numFmtId="0" fontId="1" fillId="0" borderId="0" xfId="0" applyFont="1"/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9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0" fillId="0" borderId="0" xfId="0" applyNumberFormat="1" applyFont="1"/>
    <xf numFmtId="164" fontId="0" fillId="0" borderId="0" xfId="1" applyFont="1"/>
    <xf numFmtId="44" fontId="11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0" fillId="0" borderId="1" xfId="0" applyNumberFormat="1" applyFont="1" applyBorder="1"/>
    <xf numFmtId="0" fontId="5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0" fontId="0" fillId="0" borderId="0" xfId="0" applyFill="1"/>
    <xf numFmtId="44" fontId="10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2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2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13" fillId="0" borderId="0" xfId="0" applyFont="1" applyAlignment="1">
      <alignment horizontal="center" wrapText="1"/>
    </xf>
    <xf numFmtId="0" fontId="6" fillId="0" borderId="0" xfId="0" applyFont="1" applyAlignment="1"/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44" fontId="6" fillId="0" borderId="0" xfId="0" applyNumberFormat="1" applyFont="1" applyAlignment="1">
      <alignment wrapText="1"/>
    </xf>
    <xf numFmtId="44" fontId="0" fillId="0" borderId="0" xfId="0" applyNumberFormat="1" applyFont="1"/>
    <xf numFmtId="0" fontId="1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17" fontId="5" fillId="0" borderId="0" xfId="0" quotePrefix="1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10" fillId="0" borderId="0" xfId="0" applyFont="1" applyBorder="1" applyAlignment="1"/>
    <xf numFmtId="0" fontId="38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10" fillId="0" borderId="0" xfId="0" applyFont="1"/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10" fillId="0" borderId="0" xfId="0" applyFont="1" applyAlignment="1"/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3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7" fillId="0" borderId="0" xfId="0" applyFont="1" applyAlignment="1">
      <alignment horizontal="left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 2" xfId="78"/>
    <cellStyle name="Input" xfId="79"/>
    <cellStyle name="Input 2" xfId="80"/>
    <cellStyle name="Input 2 2" xfId="81"/>
    <cellStyle name="Input 2 3" xfId="82"/>
    <cellStyle name="Input 3" xfId="83"/>
    <cellStyle name="Linked Cell" xfId="84"/>
    <cellStyle name="Millares" xfId="1" builtinId="3"/>
    <cellStyle name="Millares 11 2" xfId="85"/>
    <cellStyle name="Millares 11 2 2" xfId="86"/>
    <cellStyle name="Millares 2" xfId="87"/>
    <cellStyle name="Millares 2 2" xfId="88"/>
    <cellStyle name="Millares 3" xfId="89"/>
    <cellStyle name="Millares 3 2" xfId="90"/>
    <cellStyle name="Millares 4" xfId="91"/>
    <cellStyle name="Millares 5" xfId="92"/>
    <cellStyle name="Millares 6" xfId="93"/>
    <cellStyle name="Millares 7" xfId="94"/>
    <cellStyle name="Moneda 2" xfId="95"/>
    <cellStyle name="Neutral 2" xfId="96"/>
    <cellStyle name="Normal" xfId="0" builtinId="0"/>
    <cellStyle name="Normal 13" xfId="97"/>
    <cellStyle name="Normal 2" xfId="2"/>
    <cellStyle name="Normal 2 10" xfId="98"/>
    <cellStyle name="Normal 2 2" xfId="99"/>
    <cellStyle name="Normal 2 2 2" xfId="100"/>
    <cellStyle name="Normal 2 3" xfId="101"/>
    <cellStyle name="Normal 2 3 2" xfId="102"/>
    <cellStyle name="Normal 3" xfId="103"/>
    <cellStyle name="Normal 3 2" xfId="104"/>
    <cellStyle name="Normal 3 2 2" xfId="105"/>
    <cellStyle name="Normal 4" xfId="106"/>
    <cellStyle name="Normal 4 2" xfId="107"/>
    <cellStyle name="Normal 5" xfId="108"/>
    <cellStyle name="Normal 6" xfId="109"/>
    <cellStyle name="Normal 7" xfId="110"/>
    <cellStyle name="Normal 8 4" xfId="111"/>
    <cellStyle name="Notas 2" xfId="112"/>
    <cellStyle name="Notas 2 2" xfId="113"/>
    <cellStyle name="Notas 2 2 2" xfId="114"/>
    <cellStyle name="Notas 2 2 3" xfId="115"/>
    <cellStyle name="Notas 2 3" xfId="116"/>
    <cellStyle name="Note" xfId="117"/>
    <cellStyle name="Note 2" xfId="118"/>
    <cellStyle name="Note 2 2" xfId="119"/>
    <cellStyle name="Note 2 3" xfId="120"/>
    <cellStyle name="Note 3" xfId="121"/>
    <cellStyle name="Output" xfId="122"/>
    <cellStyle name="Output 2" xfId="123"/>
    <cellStyle name="Output 2 2" xfId="124"/>
    <cellStyle name="Output 2 3" xfId="125"/>
    <cellStyle name="Output 3" xfId="126"/>
    <cellStyle name="Salida 2" xfId="127"/>
    <cellStyle name="Salida 2 2" xfId="128"/>
    <cellStyle name="Salida 2 2 2" xfId="129"/>
    <cellStyle name="Salida 2 2 3" xfId="130"/>
    <cellStyle name="Salida 2 3" xfId="131"/>
    <cellStyle name="Texto de advertencia 2" xfId="132"/>
    <cellStyle name="Texto explicativo 2" xfId="133"/>
    <cellStyle name="Title" xfId="134"/>
    <cellStyle name="Título 2 2" xfId="135"/>
    <cellStyle name="Título 3 2" xfId="136"/>
    <cellStyle name="Título 4" xfId="137"/>
    <cellStyle name="Total 2" xfId="138"/>
    <cellStyle name="Total 2 2" xfId="139"/>
    <cellStyle name="Total 2 2 2" xfId="140"/>
    <cellStyle name="Total 2 2 3" xfId="141"/>
    <cellStyle name="Total 2 3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0</xdr:row>
      <xdr:rowOff>74084</xdr:rowOff>
    </xdr:from>
    <xdr:to>
      <xdr:col>3</xdr:col>
      <xdr:colOff>1174750</xdr:colOff>
      <xdr:row>3</xdr:row>
      <xdr:rowOff>137585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3587750" y="264584"/>
          <a:ext cx="2254250" cy="5291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Downloads/BALANCE%20GENERAL%20202305%20%20Base%20de%20Calculo,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ACTIVOS-Mayo"/>
      <sheetName val="Informatica mayo-23"/>
      <sheetName val="Seguro Mayo-22"/>
      <sheetName val="Fondo reponible"/>
      <sheetName val="anticipo"/>
      <sheetName val="EXISTENCIA INV."/>
      <sheetName val="CXP "/>
      <sheetName val="DINAMICO INV."/>
      <sheetName val="fprm-anticipo"/>
      <sheetName val="ejecucion"/>
      <sheetName val="detalle -existencia"/>
      <sheetName val="DETALLE INV"/>
    </sheetNames>
    <sheetDataSet>
      <sheetData sheetId="0"/>
      <sheetData sheetId="1">
        <row r="12">
          <cell r="F12">
            <v>1513572.8</v>
          </cell>
        </row>
        <row r="90">
          <cell r="F90">
            <v>1770426909.4199998</v>
          </cell>
        </row>
        <row r="111">
          <cell r="F111">
            <v>2615301535.0500002</v>
          </cell>
        </row>
        <row r="123">
          <cell r="F123">
            <v>97527123.373892337</v>
          </cell>
        </row>
        <row r="148">
          <cell r="F148">
            <v>139302757.62</v>
          </cell>
        </row>
        <row r="152">
          <cell r="F152">
            <v>2519316.9476438425</v>
          </cell>
        </row>
        <row r="179">
          <cell r="F179">
            <v>9298795.0199999996</v>
          </cell>
        </row>
        <row r="188">
          <cell r="F188">
            <v>580848011.51000059</v>
          </cell>
        </row>
        <row r="189">
          <cell r="F189">
            <v>34501846.719999999</v>
          </cell>
        </row>
        <row r="190">
          <cell r="F190">
            <v>72670721.909999996</v>
          </cell>
        </row>
        <row r="193">
          <cell r="F193">
            <v>27237524.010000002</v>
          </cell>
        </row>
        <row r="201">
          <cell r="F201">
            <v>13227337.779999999</v>
          </cell>
        </row>
        <row r="204">
          <cell r="F204">
            <v>115202834</v>
          </cell>
        </row>
        <row r="205">
          <cell r="F205">
            <v>3764687975.8800001</v>
          </cell>
        </row>
        <row r="206">
          <cell r="F206">
            <v>27513758.420000017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2"/>
  <sheetViews>
    <sheetView tabSelected="1" showWhiteSpace="0" zoomScale="90" zoomScaleNormal="90" zoomScalePageLayoutView="80" workbookViewId="0">
      <selection sqref="A1:F61"/>
    </sheetView>
  </sheetViews>
  <sheetFormatPr baseColWidth="10" defaultRowHeight="15" x14ac:dyDescent="0.25"/>
  <cols>
    <col min="1" max="1" width="2" customWidth="1"/>
    <col min="2" max="2" width="48.85546875" customWidth="1"/>
    <col min="3" max="3" width="21.140625" customWidth="1"/>
    <col min="4" max="4" width="20.140625" customWidth="1"/>
    <col min="5" max="5" width="16.42578125" customWidth="1"/>
    <col min="6" max="6" width="34.85546875" style="1" customWidth="1"/>
    <col min="7" max="7" width="16.42578125" customWidth="1"/>
  </cols>
  <sheetData>
    <row r="1" spans="2:11" ht="6.75" customHeight="1" x14ac:dyDescent="0.25"/>
    <row r="4" spans="2:11" s="2" customFormat="1" ht="20.25" x14ac:dyDescent="0.2">
      <c r="B4" s="44" t="s">
        <v>0</v>
      </c>
      <c r="C4" s="44"/>
      <c r="D4" s="44"/>
      <c r="E4" s="44"/>
      <c r="F4" s="44"/>
    </row>
    <row r="5" spans="2:11" s="2" customFormat="1" ht="15.75" x14ac:dyDescent="0.25">
      <c r="B5" s="45" t="s">
        <v>1</v>
      </c>
      <c r="C5" s="45"/>
      <c r="D5" s="45"/>
      <c r="E5" s="45"/>
      <c r="F5" s="45"/>
    </row>
    <row r="6" spans="2:11" s="2" customFormat="1" ht="15.75" x14ac:dyDescent="0.25">
      <c r="B6" s="45" t="s">
        <v>2</v>
      </c>
      <c r="C6" s="45"/>
      <c r="D6" s="45"/>
      <c r="E6" s="45"/>
      <c r="F6" s="45"/>
    </row>
    <row r="7" spans="2:11" s="3" customFormat="1" ht="15.75" x14ac:dyDescent="0.25">
      <c r="B7" s="45" t="s">
        <v>3</v>
      </c>
      <c r="C7" s="45"/>
      <c r="D7" s="45"/>
      <c r="E7" s="45"/>
      <c r="F7" s="45"/>
    </row>
    <row r="8" spans="2:11" s="2" customFormat="1" ht="15.75" x14ac:dyDescent="0.25">
      <c r="B8" s="45" t="s">
        <v>4</v>
      </c>
      <c r="C8" s="45"/>
      <c r="D8" s="45"/>
      <c r="E8" s="45"/>
      <c r="F8" s="45"/>
    </row>
    <row r="9" spans="2:11" s="6" customFormat="1" ht="15.75" x14ac:dyDescent="0.25">
      <c r="B9" s="46" t="s">
        <v>5</v>
      </c>
      <c r="C9" s="46"/>
      <c r="D9" s="46"/>
      <c r="E9" s="4"/>
      <c r="F9" s="4"/>
      <c r="G9" s="5"/>
      <c r="H9" s="5"/>
      <c r="I9" s="5"/>
      <c r="K9" s="7"/>
    </row>
    <row r="10" spans="2:11" s="6" customFormat="1" ht="15.75" x14ac:dyDescent="0.25">
      <c r="B10" s="61" t="s">
        <v>43</v>
      </c>
      <c r="C10" s="61"/>
      <c r="D10" s="61"/>
      <c r="E10" s="4"/>
      <c r="F10" s="4"/>
      <c r="G10" s="5"/>
      <c r="H10" s="5"/>
      <c r="I10" s="5"/>
      <c r="K10" s="7"/>
    </row>
    <row r="11" spans="2:11" ht="15.75" x14ac:dyDescent="0.25">
      <c r="B11" s="8" t="s">
        <v>6</v>
      </c>
      <c r="C11" s="8"/>
      <c r="D11" s="8"/>
      <c r="E11" s="4"/>
      <c r="F11" s="9"/>
    </row>
    <row r="12" spans="2:11" ht="15.75" x14ac:dyDescent="0.25">
      <c r="B12" s="10" t="s">
        <v>7</v>
      </c>
      <c r="C12" s="10"/>
      <c r="D12" s="10"/>
      <c r="E12" s="4"/>
      <c r="F12" s="9"/>
    </row>
    <row r="13" spans="2:11" ht="17.25" x14ac:dyDescent="0.3">
      <c r="B13" s="4" t="s">
        <v>8</v>
      </c>
      <c r="C13" s="4"/>
      <c r="D13" s="4"/>
      <c r="E13" s="4"/>
      <c r="F13" s="11">
        <f>'[2]Balance det.'!F12</f>
        <v>1513572.8</v>
      </c>
      <c r="G13" s="12"/>
    </row>
    <row r="14" spans="2:11" ht="17.25" x14ac:dyDescent="0.3">
      <c r="B14" s="4" t="s">
        <v>9</v>
      </c>
      <c r="C14" s="4"/>
      <c r="D14" s="4"/>
      <c r="E14" s="4"/>
      <c r="F14" s="13">
        <f>+'[2]Balance det.'!F90</f>
        <v>1770426909.4199998</v>
      </c>
      <c r="G14" s="12"/>
    </row>
    <row r="15" spans="2:11" ht="17.25" x14ac:dyDescent="0.3">
      <c r="B15" s="14" t="s">
        <v>10</v>
      </c>
      <c r="C15" s="14"/>
      <c r="D15" s="14"/>
      <c r="E15" s="4"/>
      <c r="F15" s="11">
        <f>+'[2]Balance det.'!F111</f>
        <v>2615301535.0500002</v>
      </c>
      <c r="G15" s="12"/>
    </row>
    <row r="16" spans="2:11" ht="17.25" x14ac:dyDescent="0.3">
      <c r="B16" s="15" t="s">
        <v>11</v>
      </c>
      <c r="C16" s="15"/>
      <c r="D16" s="15"/>
      <c r="E16" s="4"/>
      <c r="F16" s="16">
        <f>+'[2]Balance det.'!F123</f>
        <v>97527123.373892337</v>
      </c>
      <c r="G16" s="12"/>
    </row>
    <row r="17" spans="2:7" ht="17.25" x14ac:dyDescent="0.3">
      <c r="B17" s="10" t="s">
        <v>12</v>
      </c>
      <c r="C17" s="10"/>
      <c r="D17" s="10"/>
      <c r="E17" s="17"/>
      <c r="F17" s="18">
        <f>SUM(F13:F16)</f>
        <v>4484769140.6438932</v>
      </c>
      <c r="G17" s="12"/>
    </row>
    <row r="18" spans="2:7" ht="17.25" x14ac:dyDescent="0.3">
      <c r="B18" s="10" t="s">
        <v>13</v>
      </c>
      <c r="C18" s="10"/>
      <c r="D18" s="10"/>
      <c r="E18" s="4"/>
      <c r="F18" s="11"/>
      <c r="G18" s="12"/>
    </row>
    <row r="19" spans="2:7" ht="17.25" x14ac:dyDescent="0.3">
      <c r="B19" s="4" t="s">
        <v>14</v>
      </c>
      <c r="C19" s="4"/>
      <c r="D19" s="4"/>
      <c r="E19" s="4"/>
      <c r="F19" s="11">
        <f>+'[2]Balance det.'!F148</f>
        <v>139302757.62</v>
      </c>
    </row>
    <row r="20" spans="2:7" ht="17.25" x14ac:dyDescent="0.3">
      <c r="B20" s="15" t="s">
        <v>15</v>
      </c>
      <c r="C20" s="15"/>
      <c r="D20" s="15"/>
      <c r="E20" s="4"/>
      <c r="F20" s="16">
        <f>+'[2]Balance det.'!F152</f>
        <v>2519316.9476438425</v>
      </c>
    </row>
    <row r="21" spans="2:7" ht="17.25" x14ac:dyDescent="0.3">
      <c r="B21" s="10" t="s">
        <v>16</v>
      </c>
      <c r="C21" s="10"/>
      <c r="D21" s="10"/>
      <c r="E21" s="17"/>
      <c r="F21" s="18">
        <f>SUM(F19:F20)</f>
        <v>141822074.56764385</v>
      </c>
    </row>
    <row r="22" spans="2:7" ht="17.25" x14ac:dyDescent="0.3">
      <c r="B22" s="10" t="s">
        <v>17</v>
      </c>
      <c r="C22" s="10"/>
      <c r="D22" s="10"/>
      <c r="E22" s="14"/>
      <c r="F22" s="19"/>
      <c r="G22" s="1"/>
    </row>
    <row r="23" spans="2:7" s="20" customFormat="1" ht="17.25" x14ac:dyDescent="0.3">
      <c r="B23" s="14" t="s">
        <v>18</v>
      </c>
      <c r="C23" s="14"/>
      <c r="D23" s="14"/>
      <c r="E23" s="14"/>
      <c r="F23" s="11">
        <f>+'[2]Balance det.'!F179</f>
        <v>9298795.0199999996</v>
      </c>
    </row>
    <row r="24" spans="2:7" s="20" customFormat="1" ht="17.25" x14ac:dyDescent="0.3">
      <c r="B24" s="14" t="s">
        <v>17</v>
      </c>
      <c r="C24" s="14"/>
      <c r="D24" s="14"/>
      <c r="E24" s="14"/>
      <c r="F24" s="21">
        <f>+'[2]Balance det.'!F180</f>
        <v>0</v>
      </c>
    </row>
    <row r="25" spans="2:7" ht="17.25" x14ac:dyDescent="0.3">
      <c r="B25" s="17" t="s">
        <v>19</v>
      </c>
      <c r="C25" s="17"/>
      <c r="D25" s="17"/>
      <c r="E25" s="17"/>
      <c r="F25" s="18">
        <f>+F23+F24</f>
        <v>9298795.0199999996</v>
      </c>
    </row>
    <row r="26" spans="2:7" ht="18" thickBot="1" x14ac:dyDescent="0.35">
      <c r="B26" s="22" t="s">
        <v>20</v>
      </c>
      <c r="C26" s="22"/>
      <c r="D26" s="22"/>
      <c r="E26" s="23"/>
      <c r="F26" s="24">
        <f>+F17+F21+F25</f>
        <v>4635890010.2315378</v>
      </c>
      <c r="G26" s="1"/>
    </row>
    <row r="27" spans="2:7" ht="8.25" customHeight="1" thickTop="1" x14ac:dyDescent="0.3">
      <c r="B27" s="4"/>
      <c r="C27" s="4"/>
      <c r="D27" s="4"/>
      <c r="E27" s="4"/>
      <c r="F27" s="11"/>
    </row>
    <row r="28" spans="2:7" ht="17.25" x14ac:dyDescent="0.3">
      <c r="B28" s="22" t="s">
        <v>21</v>
      </c>
      <c r="C28" s="22"/>
      <c r="D28" s="22"/>
      <c r="E28" s="4"/>
      <c r="F28" s="11"/>
    </row>
    <row r="29" spans="2:7" ht="17.25" x14ac:dyDescent="0.3">
      <c r="B29" s="10" t="s">
        <v>22</v>
      </c>
      <c r="C29" s="10"/>
      <c r="D29" s="10"/>
      <c r="E29" s="4"/>
      <c r="F29" s="11"/>
    </row>
    <row r="30" spans="2:7" s="20" customFormat="1" ht="17.25" x14ac:dyDescent="0.3">
      <c r="B30" s="14" t="s">
        <v>23</v>
      </c>
      <c r="C30" s="14"/>
      <c r="D30" s="14"/>
      <c r="E30" s="14"/>
      <c r="F30" s="19">
        <f>'[2]Balance det.'!F188+'[2]Balance det.'!F193</f>
        <v>608085535.52000058</v>
      </c>
      <c r="G30" s="25"/>
    </row>
    <row r="31" spans="2:7" ht="17.25" x14ac:dyDescent="0.3">
      <c r="B31" s="14" t="s">
        <v>24</v>
      </c>
      <c r="C31" s="14"/>
      <c r="D31" s="14"/>
      <c r="E31" s="4"/>
      <c r="F31" s="16">
        <f>'[2]Balance det.'!F189+'[2]Balance det.'!F190+'[2]Balance det.'!F201</f>
        <v>120399906.41</v>
      </c>
    </row>
    <row r="32" spans="2:7" ht="17.25" x14ac:dyDescent="0.3">
      <c r="B32" s="10" t="s">
        <v>25</v>
      </c>
      <c r="C32" s="10"/>
      <c r="D32" s="10"/>
      <c r="E32" s="17"/>
      <c r="F32" s="18">
        <f>+F30+F31</f>
        <v>728485441.93000054</v>
      </c>
    </row>
    <row r="33" spans="2:7" ht="17.25" x14ac:dyDescent="0.3">
      <c r="B33" s="10" t="s">
        <v>26</v>
      </c>
      <c r="C33" s="10"/>
      <c r="D33" s="10"/>
      <c r="E33" s="4"/>
      <c r="F33" s="11"/>
    </row>
    <row r="34" spans="2:7" ht="17.25" x14ac:dyDescent="0.3">
      <c r="B34" s="26" t="s">
        <v>26</v>
      </c>
      <c r="C34" s="26"/>
      <c r="D34" s="26"/>
      <c r="E34" s="27"/>
      <c r="F34" s="19">
        <v>0</v>
      </c>
    </row>
    <row r="35" spans="2:7" ht="17.25" x14ac:dyDescent="0.3">
      <c r="B35" s="10" t="s">
        <v>27</v>
      </c>
      <c r="C35" s="10"/>
      <c r="D35" s="10"/>
      <c r="E35" s="17"/>
      <c r="F35" s="18">
        <f>+F34</f>
        <v>0</v>
      </c>
    </row>
    <row r="36" spans="2:7" ht="18" thickBot="1" x14ac:dyDescent="0.35">
      <c r="B36" s="22" t="s">
        <v>28</v>
      </c>
      <c r="C36" s="22"/>
      <c r="D36" s="22"/>
      <c r="E36" s="23"/>
      <c r="F36" s="24">
        <f>+F35+F32</f>
        <v>728485441.93000054</v>
      </c>
    </row>
    <row r="37" spans="2:7" ht="18" thickTop="1" x14ac:dyDescent="0.3">
      <c r="B37" s="22" t="s">
        <v>29</v>
      </c>
      <c r="C37" s="22"/>
      <c r="D37" s="22"/>
      <c r="E37" s="4"/>
      <c r="F37" s="11"/>
    </row>
    <row r="38" spans="2:7" ht="17.25" x14ac:dyDescent="0.3">
      <c r="B38" s="26" t="s">
        <v>30</v>
      </c>
      <c r="C38" s="26"/>
      <c r="D38" s="26"/>
      <c r="E38" s="14"/>
      <c r="F38" s="19">
        <f>'[2]Balance det.'!F204</f>
        <v>115202834</v>
      </c>
    </row>
    <row r="39" spans="2:7" ht="17.25" x14ac:dyDescent="0.3">
      <c r="B39" s="26" t="s">
        <v>31</v>
      </c>
      <c r="C39" s="26"/>
      <c r="D39" s="26"/>
      <c r="E39" s="14"/>
      <c r="F39" s="19">
        <f>'[2]Balance det.'!F205</f>
        <v>3764687975.8800001</v>
      </c>
    </row>
    <row r="40" spans="2:7" ht="17.25" x14ac:dyDescent="0.3">
      <c r="B40" s="26" t="s">
        <v>32</v>
      </c>
      <c r="C40" s="26"/>
      <c r="D40" s="26"/>
      <c r="E40" s="14"/>
      <c r="F40" s="19">
        <f>'[2]Balance det.'!F206</f>
        <v>27513758.420000017</v>
      </c>
    </row>
    <row r="41" spans="2:7" ht="17.25" x14ac:dyDescent="0.3">
      <c r="B41" s="10" t="s">
        <v>33</v>
      </c>
      <c r="C41" s="10"/>
      <c r="D41" s="10"/>
      <c r="E41" s="17"/>
      <c r="F41" s="18">
        <f>SUM(F38:F40)</f>
        <v>3907404568.3000002</v>
      </c>
    </row>
    <row r="42" spans="2:7" ht="24.75" customHeight="1" thickBot="1" x14ac:dyDescent="0.35">
      <c r="B42" s="28" t="s">
        <v>34</v>
      </c>
      <c r="C42" s="28"/>
      <c r="D42" s="28"/>
      <c r="E42" s="29"/>
      <c r="F42" s="24">
        <f>+F41+F32</f>
        <v>4635890010.2300005</v>
      </c>
      <c r="G42" s="1"/>
    </row>
    <row r="43" spans="2:7" ht="10.5" customHeight="1" thickTop="1" x14ac:dyDescent="0.3">
      <c r="B43" s="28"/>
      <c r="C43" s="28"/>
      <c r="D43" s="28"/>
      <c r="E43" s="29"/>
      <c r="F43" s="30"/>
      <c r="G43" s="1"/>
    </row>
    <row r="44" spans="2:7" ht="15.75" x14ac:dyDescent="0.25">
      <c r="B44" s="4"/>
      <c r="C44" s="4"/>
      <c r="D44" s="4"/>
      <c r="E44" s="4"/>
      <c r="F44" s="9"/>
      <c r="G44" s="1"/>
    </row>
    <row r="45" spans="2:7" ht="15.75" x14ac:dyDescent="0.25">
      <c r="B45" s="4"/>
      <c r="C45" s="4"/>
      <c r="D45" s="4"/>
      <c r="E45" s="4"/>
      <c r="F45" s="9"/>
      <c r="G45" s="1"/>
    </row>
    <row r="46" spans="2:7" ht="15.75" x14ac:dyDescent="0.25">
      <c r="B46" s="4"/>
      <c r="C46" s="4"/>
      <c r="D46" s="4"/>
      <c r="E46" s="4"/>
      <c r="F46" s="9"/>
      <c r="G46" s="1"/>
    </row>
    <row r="47" spans="2:7" ht="15.75" x14ac:dyDescent="0.25">
      <c r="B47" s="4"/>
      <c r="C47" s="4"/>
      <c r="D47" s="4"/>
      <c r="E47" s="4"/>
      <c r="F47" s="9"/>
      <c r="G47" s="1"/>
    </row>
    <row r="48" spans="2:7" ht="15.75" x14ac:dyDescent="0.25">
      <c r="B48" s="4"/>
      <c r="C48" s="4"/>
      <c r="D48" s="4"/>
      <c r="E48" s="4"/>
      <c r="F48" s="9"/>
      <c r="G48" s="1"/>
    </row>
    <row r="49" spans="2:7" ht="15.75" x14ac:dyDescent="0.25">
      <c r="B49" s="31"/>
      <c r="C49" s="32"/>
      <c r="D49" s="32"/>
      <c r="E49" s="42"/>
      <c r="F49" s="42"/>
    </row>
    <row r="50" spans="2:7" s="52" customFormat="1" ht="17.25" customHeight="1" x14ac:dyDescent="0.3">
      <c r="B50" s="47" t="s">
        <v>35</v>
      </c>
      <c r="C50" s="48"/>
      <c r="D50" s="49"/>
      <c r="E50" s="50" t="s">
        <v>36</v>
      </c>
      <c r="F50" s="50"/>
      <c r="G50" s="51"/>
    </row>
    <row r="51" spans="2:7" s="52" customFormat="1" ht="22.5" customHeight="1" x14ac:dyDescent="0.3">
      <c r="B51" s="53" t="s">
        <v>37</v>
      </c>
      <c r="C51" s="54"/>
      <c r="D51" s="55"/>
      <c r="E51" s="56" t="s">
        <v>38</v>
      </c>
      <c r="F51" s="56"/>
      <c r="G51" s="57"/>
    </row>
    <row r="52" spans="2:7" ht="19.5" customHeight="1" x14ac:dyDescent="0.25">
      <c r="B52" s="33" t="s">
        <v>39</v>
      </c>
      <c r="C52" s="33"/>
      <c r="D52" s="34"/>
      <c r="E52" s="43" t="s">
        <v>40</v>
      </c>
      <c r="F52" s="43"/>
      <c r="G52" s="35"/>
    </row>
    <row r="53" spans="2:7" ht="13.5" customHeight="1" x14ac:dyDescent="0.25">
      <c r="B53" s="36"/>
      <c r="C53" s="36"/>
      <c r="D53" s="34"/>
      <c r="E53" s="37"/>
      <c r="F53" s="37"/>
    </row>
    <row r="54" spans="2:7" ht="13.5" customHeight="1" x14ac:dyDescent="0.25">
      <c r="B54" s="36"/>
      <c r="C54" s="36"/>
      <c r="D54" s="34"/>
      <c r="E54" s="37"/>
      <c r="F54" s="37"/>
    </row>
    <row r="55" spans="2:7" ht="13.5" customHeight="1" x14ac:dyDescent="0.25">
      <c r="B55" s="36"/>
      <c r="C55" s="36"/>
      <c r="D55" s="34"/>
      <c r="E55" s="37"/>
      <c r="F55" s="37"/>
    </row>
    <row r="56" spans="2:7" ht="13.5" customHeight="1" x14ac:dyDescent="0.25">
      <c r="B56" s="36"/>
      <c r="C56" s="36"/>
      <c r="D56" s="34"/>
      <c r="E56" s="37"/>
      <c r="F56" s="37"/>
    </row>
    <row r="57" spans="2:7" ht="15.75" x14ac:dyDescent="0.25">
      <c r="B57" s="34"/>
      <c r="C57" s="31"/>
      <c r="D57" s="42"/>
      <c r="E57" s="42"/>
      <c r="F57" s="34"/>
    </row>
    <row r="58" spans="2:7" s="52" customFormat="1" ht="15" customHeight="1" x14ac:dyDescent="0.3">
      <c r="C58" s="58" t="s">
        <v>41</v>
      </c>
      <c r="D58" s="58"/>
      <c r="E58" s="58"/>
      <c r="F58" s="59"/>
    </row>
    <row r="59" spans="2:7" s="52" customFormat="1" ht="15" customHeight="1" x14ac:dyDescent="0.3">
      <c r="C59" s="58" t="s">
        <v>44</v>
      </c>
      <c r="D59" s="58"/>
      <c r="E59" s="58"/>
      <c r="F59" s="60"/>
    </row>
    <row r="60" spans="2:7" ht="15" customHeight="1" x14ac:dyDescent="0.25">
      <c r="B60" s="38"/>
      <c r="C60" s="41" t="s">
        <v>42</v>
      </c>
      <c r="D60" s="41"/>
      <c r="E60" s="41"/>
      <c r="F60" s="39"/>
    </row>
    <row r="61" spans="2:7" x14ac:dyDescent="0.25">
      <c r="B61" s="38"/>
      <c r="C61" s="38"/>
      <c r="D61" s="38"/>
      <c r="E61" s="38"/>
      <c r="F61" s="40"/>
    </row>
    <row r="62" spans="2:7" x14ac:dyDescent="0.25">
      <c r="B62" s="38"/>
      <c r="C62" s="38"/>
      <c r="D62" s="38"/>
      <c r="E62" s="38"/>
      <c r="F62" s="40"/>
    </row>
  </sheetData>
  <mergeCells count="15">
    <mergeCell ref="B9:D9"/>
    <mergeCell ref="B4:F4"/>
    <mergeCell ref="B5:F5"/>
    <mergeCell ref="B6:F6"/>
    <mergeCell ref="B7:F7"/>
    <mergeCell ref="B8:F8"/>
    <mergeCell ref="C58:E58"/>
    <mergeCell ref="C59:E59"/>
    <mergeCell ref="C60:E60"/>
    <mergeCell ref="B10:D10"/>
    <mergeCell ref="E49:F49"/>
    <mergeCell ref="E50:F50"/>
    <mergeCell ref="E51:F51"/>
    <mergeCell ref="E52:F52"/>
    <mergeCell ref="D57:E57"/>
  </mergeCells>
  <pageMargins left="0.4" right="0.25" top="0.17" bottom="0.28999999999999998" header="0.17" footer="0.25"/>
  <pageSetup scale="6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2023-06-12T18:31:56Z</cp:lastPrinted>
  <dcterms:created xsi:type="dcterms:W3CDTF">2023-06-12T17:20:15Z</dcterms:created>
  <dcterms:modified xsi:type="dcterms:W3CDTF">2023-06-12T18:35:57Z</dcterms:modified>
</cp:coreProperties>
</file>