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115" windowHeight="12090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_xlnm.Print_Area" localSheetId="0">'Balance Gral. '!$A$1:$G$57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40" i="1" l="1"/>
  <c r="F39" i="1"/>
  <c r="F38" i="1"/>
  <c r="F41" i="1" s="1"/>
  <c r="F35" i="1"/>
  <c r="F31" i="1"/>
  <c r="F30" i="1"/>
  <c r="F32" i="1" s="1"/>
  <c r="F24" i="1"/>
  <c r="F23" i="1"/>
  <c r="F25" i="1" s="1"/>
  <c r="F20" i="1"/>
  <c r="F19" i="1"/>
  <c r="F21" i="1" s="1"/>
  <c r="F16" i="1"/>
  <c r="F15" i="1"/>
  <c r="F14" i="1"/>
  <c r="F13" i="1"/>
  <c r="F17" i="1" s="1"/>
  <c r="F26" i="1" s="1"/>
  <c r="F36" i="1" l="1"/>
  <c r="F42" i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<sst xmlns="http://schemas.openxmlformats.org/spreadsheetml/2006/main" count="46" uniqueCount="44">
  <si>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</si>
  <si>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</si>
  <si>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</si>
  <si>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29 de Febrero del 2024</t>
  </si>
  <si>
    <t>(Valores en RD$)</t>
  </si>
  <si>
    <t>Fecha de Carga: 11/03/2024    01:00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</si>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</sst>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2" fillId="24" borderId="5" applyNumberFormat="0" applyAlignment="0" applyProtection="0"/>
    <xf numFmtId="0" fontId="23" fillId="0" borderId="6" applyNumberFormat="0" applyFill="0" applyAlignment="0" applyProtection="0"/>
    <xf numFmtId="0" fontId="22" fillId="24" borderId="5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3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 applyNumberFormat="0" applyBorder="0" applyProtection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26" borderId="0"/>
    <xf numFmtId="0" fontId="33" fillId="0" borderId="0">
      <alignment vertical="center"/>
    </xf>
    <xf numFmtId="0" fontId="35" fillId="0" borderId="0"/>
    <xf numFmtId="0" fontId="18" fillId="0" borderId="0"/>
    <xf numFmtId="0" fontId="24" fillId="0" borderId="0"/>
    <xf numFmtId="0" fontId="2" fillId="0" borderId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2645834</xdr:colOff>
      <xdr:row>0</xdr:row>
      <xdr:rowOff>42333</xdr:rowOff>
    </xdr:from>
    <xdr:to>
      <xdr:col>4</xdr:col>
      <xdr:colOff>105833</xdr:colOff>
      <xdr:row>2</xdr:row>
      <xdr:rowOff>169334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2645834" y="42333"/>
          <a:ext cx="1767416" cy="508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Downloads/BALANCE%20GENERAL%20202402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-feb-24"/>
      <sheetName val="CXC-feb.-24"/>
      <sheetName val="Informatica Feb-24"/>
      <sheetName val="Seguro Feb-24"/>
      <sheetName val="ACTIVOS-feb-24"/>
      <sheetName val="anticipo-Feb-24"/>
      <sheetName val="inventarios"/>
      <sheetName val="Ingresos y Egresos-Feb-24"/>
      <sheetName val="CXP feb-24"/>
      <sheetName val="inventario suministro"/>
      <sheetName val="Hoja1"/>
    </sheetNames>
    <sheetDataSet>
      <sheetData sheetId="0"/>
      <sheetData sheetId="1">
        <row r="12">
          <cell r="F12">
            <v>536345.96000000008</v>
          </cell>
        </row>
        <row r="81">
          <cell r="F81">
            <v>1916009698.46</v>
          </cell>
        </row>
        <row r="99">
          <cell r="F99">
            <v>2270392608.6800003</v>
          </cell>
        </row>
        <row r="111">
          <cell r="F111">
            <v>52562667.831945211</v>
          </cell>
        </row>
        <row r="136">
          <cell r="F136">
            <v>144202661.14000002</v>
          </cell>
        </row>
        <row r="140">
          <cell r="F140">
            <v>1052248.2670136988</v>
          </cell>
        </row>
        <row r="167">
          <cell r="F167">
            <v>11473031.48</v>
          </cell>
        </row>
        <row r="176">
          <cell r="F176">
            <v>430596606.47999996</v>
          </cell>
        </row>
        <row r="177">
          <cell r="F177">
            <v>34501846.719999999</v>
          </cell>
        </row>
        <row r="178">
          <cell r="F178">
            <v>72670721.909999996</v>
          </cell>
        </row>
        <row r="181">
          <cell r="F181">
            <v>31375715.569999993</v>
          </cell>
        </row>
        <row r="189">
          <cell r="F189">
            <v>13227337.779999999</v>
          </cell>
        </row>
        <row r="192">
          <cell r="F192">
            <v>115202834</v>
          </cell>
        </row>
        <row r="193">
          <cell r="F193">
            <v>3905046545.6200008</v>
          </cell>
        </row>
        <row r="194">
          <cell r="F194">
            <v>-206392346.26000011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K58"/>
  <sheetViews>
    <sheetView tabSelected="1" showWhiteSpace="0" zoomScale="90" zoomScaleNormal="90" zoomScalePageLayoutView="80" workbookViewId="0">
      <selection activeCell="B10" sqref="B10:D10"/>
    </sheetView>
  </sheetViews>
  <sheetFormatPr baseColWidth="10" defaultRowHeight="15" x14ac:dyDescent="0.25"/>
  <cols>
    <col min="1" max="1" width="1.85546875" customWidth="1"/>
    <col min="2" max="2" width="40.7109375" customWidth="1"/>
    <col min="3" max="3" width="8.42578125" customWidth="1"/>
    <col min="4" max="4" width="15.42578125" customWidth="1"/>
    <col min="5" max="5" width="13.85546875" customWidth="1"/>
    <col min="6" max="6" width="34.85546875" style="1" customWidth="1"/>
    <col min="7" max="7" width="1.28515625" customWidth="1"/>
    <col min="9" max="9" width="22.28515625" customWidth="1"/>
  </cols>
  <sheetData>
    <row r="4" spans="2:11" s="2" customFormat="1" ht="20.25" x14ac:dyDescent="0.2">
      <c r="B4" s="54" t="s">
        <v>0</v>
      </c>
      <c r="C4" s="54"/>
      <c r="D4" s="54"/>
      <c r="E4" s="54"/>
      <c r="F4" s="54"/>
    </row>
    <row r="5" spans="2:11" s="2" customFormat="1" ht="15.75" x14ac:dyDescent="0.25">
      <c r="B5" s="55" t="s">
        <v>1</v>
      </c>
      <c r="C5" s="55"/>
      <c r="D5" s="55"/>
      <c r="E5" s="55"/>
      <c r="F5" s="55"/>
    </row>
    <row r="6" spans="2:11" s="2" customFormat="1" ht="15.75" x14ac:dyDescent="0.25">
      <c r="B6" s="55" t="s">
        <v>2</v>
      </c>
      <c r="C6" s="55"/>
      <c r="D6" s="55"/>
      <c r="E6" s="55"/>
      <c r="F6" s="55"/>
    </row>
    <row r="7" spans="2:11" s="3" customFormat="1" ht="15.75" x14ac:dyDescent="0.25">
      <c r="B7" s="55" t="s">
        <v>3</v>
      </c>
      <c r="C7" s="55"/>
      <c r="D7" s="55"/>
      <c r="E7" s="55"/>
      <c r="F7" s="55"/>
    </row>
    <row r="8" spans="2:11" s="2" customFormat="1" ht="15.75" x14ac:dyDescent="0.25">
      <c r="B8" s="55" t="s">
        <v>4</v>
      </c>
      <c r="C8" s="55"/>
      <c r="D8" s="55"/>
      <c r="E8" s="55"/>
      <c r="F8" s="55"/>
    </row>
    <row r="9" spans="2:11" s="6" customFormat="1" ht="15.75" x14ac:dyDescent="0.25">
      <c r="B9" s="56">
        <v>45351</v>
      </c>
      <c r="C9" s="56"/>
      <c r="D9" s="56"/>
      <c r="E9" s="4"/>
      <c r="F9" s="4"/>
      <c r="G9" s="5"/>
      <c r="H9" s="5"/>
      <c r="I9" s="5"/>
      <c r="K9" s="7"/>
    </row>
    <row r="10" spans="2:11" s="6" customFormat="1" ht="15.75" x14ac:dyDescent="0.25">
      <c r="B10" s="49" t="s">
        <v>5</v>
      </c>
      <c r="C10" s="49"/>
      <c r="D10" s="49"/>
      <c r="E10" s="4"/>
      <c r="F10" s="4"/>
      <c r="G10" s="5"/>
      <c r="H10" s="5"/>
      <c r="I10" s="5"/>
      <c r="K10" s="7"/>
    </row>
    <row r="11" spans="2:11" ht="15.75" x14ac:dyDescent="0.25">
      <c r="B11" s="8" t="s">
        <v>6</v>
      </c>
      <c r="C11" s="8"/>
      <c r="D11" s="8"/>
      <c r="E11" s="4"/>
      <c r="F11" s="9"/>
    </row>
    <row r="12" spans="2:11" ht="15.75" x14ac:dyDescent="0.25">
      <c r="B12" s="10" t="s">
        <v>7</v>
      </c>
      <c r="C12" s="10"/>
      <c r="D12" s="10"/>
      <c r="E12" s="4"/>
      <c r="F12" s="9"/>
    </row>
    <row r="13" spans="2:11" ht="17.25" x14ac:dyDescent="0.3">
      <c r="B13" s="4" t="s">
        <v>8</v>
      </c>
      <c r="C13" s="4"/>
      <c r="D13" s="4"/>
      <c r="E13" s="4"/>
      <c r="F13" s="11">
        <f>'[2]Balance det.'!F12</f>
        <v>536345.96000000008</v>
      </c>
      <c r="G13" s="12"/>
    </row>
    <row r="14" spans="2:11" ht="17.25" x14ac:dyDescent="0.3">
      <c r="B14" s="4" t="s">
        <v>9</v>
      </c>
      <c r="C14" s="4"/>
      <c r="D14" s="4"/>
      <c r="E14" s="4"/>
      <c r="F14" s="13">
        <f>+'[2]Balance det.'!F81</f>
        <v>1916009698.46</v>
      </c>
      <c r="G14" s="12"/>
    </row>
    <row r="15" spans="2:11" ht="17.25" x14ac:dyDescent="0.3">
      <c r="B15" s="14" t="s">
        <v>10</v>
      </c>
      <c r="C15" s="14"/>
      <c r="D15" s="14"/>
      <c r="E15" s="4"/>
      <c r="F15" s="11">
        <f>+'[2]Balance det.'!F99</f>
        <v>2270392608.6800003</v>
      </c>
      <c r="G15" s="12"/>
    </row>
    <row r="16" spans="2:11" ht="17.25" x14ac:dyDescent="0.3">
      <c r="B16" s="15" t="s">
        <v>11</v>
      </c>
      <c r="C16" s="15"/>
      <c r="D16" s="15"/>
      <c r="E16" s="4"/>
      <c r="F16" s="16">
        <f>+'[2]Balance det.'!F111</f>
        <v>52562667.831945211</v>
      </c>
      <c r="G16" s="12"/>
    </row>
    <row r="17" spans="2:9" ht="17.25" x14ac:dyDescent="0.3">
      <c r="B17" s="10" t="s">
        <v>12</v>
      </c>
      <c r="C17" s="10"/>
      <c r="D17" s="10"/>
      <c r="E17" s="17"/>
      <c r="F17" s="18">
        <f>SUM(F13:F16)</f>
        <v>4239501320.9319458</v>
      </c>
      <c r="G17" s="12"/>
    </row>
    <row r="18" spans="2:9" ht="17.25" x14ac:dyDescent="0.3">
      <c r="B18" s="10" t="s">
        <v>13</v>
      </c>
      <c r="C18" s="10"/>
      <c r="D18" s="10"/>
      <c r="E18" s="4"/>
      <c r="F18" s="11"/>
      <c r="G18" s="12"/>
    </row>
    <row r="19" spans="2:9" ht="17.25" x14ac:dyDescent="0.3">
      <c r="B19" s="4" t="s">
        <v>14</v>
      </c>
      <c r="C19" s="4"/>
      <c r="D19" s="4"/>
      <c r="E19" s="4"/>
      <c r="F19" s="11">
        <f>+'[2]Balance det.'!F136</f>
        <v>144202661.14000002</v>
      </c>
    </row>
    <row r="20" spans="2:9" ht="17.25" x14ac:dyDescent="0.3">
      <c r="B20" s="15" t="s">
        <v>15</v>
      </c>
      <c r="C20" s="15"/>
      <c r="D20" s="15"/>
      <c r="E20" s="4"/>
      <c r="F20" s="16">
        <f>+'[2]Balance det.'!F140</f>
        <v>1052248.2670136988</v>
      </c>
    </row>
    <row r="21" spans="2:9" ht="17.25" x14ac:dyDescent="0.3">
      <c r="B21" s="10" t="s">
        <v>16</v>
      </c>
      <c r="C21" s="10"/>
      <c r="D21" s="10"/>
      <c r="E21" s="17"/>
      <c r="F21" s="18">
        <f>SUM(F19:F20)</f>
        <v>145254909.40701371</v>
      </c>
    </row>
    <row r="22" spans="2:9" ht="17.25" x14ac:dyDescent="0.3">
      <c r="B22" s="10" t="s">
        <v>17</v>
      </c>
      <c r="C22" s="10"/>
      <c r="D22" s="10"/>
      <c r="E22" s="14"/>
      <c r="F22" s="19"/>
      <c r="G22" s="1"/>
    </row>
    <row r="23" spans="2:9" s="20" customFormat="1" ht="17.25" x14ac:dyDescent="0.3">
      <c r="B23" s="14" t="s">
        <v>18</v>
      </c>
      <c r="C23" s="14"/>
      <c r="D23" s="14"/>
      <c r="E23" s="14"/>
      <c r="F23" s="11">
        <f>+'[2]Balance det.'!F167</f>
        <v>11473031.48</v>
      </c>
    </row>
    <row r="24" spans="2:9" s="20" customFormat="1" ht="17.25" x14ac:dyDescent="0.3">
      <c r="B24" s="14" t="s">
        <v>17</v>
      </c>
      <c r="C24" s="14"/>
      <c r="D24" s="14"/>
      <c r="E24" s="14"/>
      <c r="F24" s="21">
        <f>+'[2]Balance det.'!F168</f>
        <v>0</v>
      </c>
    </row>
    <row r="25" spans="2:9" ht="17.25" x14ac:dyDescent="0.3">
      <c r="B25" s="17" t="s">
        <v>19</v>
      </c>
      <c r="C25" s="17"/>
      <c r="D25" s="17"/>
      <c r="E25" s="17"/>
      <c r="F25" s="18">
        <f>+F23+F24</f>
        <v>11473031.48</v>
      </c>
    </row>
    <row r="26" spans="2:9" ht="18" thickBot="1" x14ac:dyDescent="0.35">
      <c r="B26" s="22" t="s">
        <v>20</v>
      </c>
      <c r="C26" s="22"/>
      <c r="D26" s="22"/>
      <c r="E26" s="23"/>
      <c r="F26" s="24">
        <f>+F17+F21+F25</f>
        <v>4396229261.8189592</v>
      </c>
      <c r="G26" s="1"/>
    </row>
    <row r="27" spans="2:9" ht="8.25" customHeight="1" thickTop="1" x14ac:dyDescent="0.3">
      <c r="B27" s="4"/>
      <c r="C27" s="4"/>
      <c r="D27" s="4"/>
      <c r="E27" s="4"/>
      <c r="F27" s="11"/>
    </row>
    <row r="28" spans="2:9" ht="17.25" x14ac:dyDescent="0.3">
      <c r="B28" s="22" t="s">
        <v>21</v>
      </c>
      <c r="C28" s="22"/>
      <c r="D28" s="22"/>
      <c r="E28" s="4"/>
      <c r="F28" s="11"/>
    </row>
    <row r="29" spans="2:9" ht="17.25" x14ac:dyDescent="0.3">
      <c r="B29" s="10" t="s">
        <v>22</v>
      </c>
      <c r="C29" s="10"/>
      <c r="D29" s="10"/>
      <c r="E29" s="4"/>
      <c r="F29" s="11"/>
    </row>
    <row r="30" spans="2:9" s="20" customFormat="1" ht="17.25" x14ac:dyDescent="0.3">
      <c r="B30" s="14" t="s">
        <v>23</v>
      </c>
      <c r="C30" s="14"/>
      <c r="D30" s="14"/>
      <c r="E30" s="14"/>
      <c r="F30" s="19">
        <f>'[2]Balance det.'!F176+'[2]Balance det.'!F181</f>
        <v>461972322.04999995</v>
      </c>
      <c r="G30" s="25"/>
    </row>
    <row r="31" spans="2:9" ht="17.25" x14ac:dyDescent="0.3">
      <c r="B31" s="14" t="s">
        <v>24</v>
      </c>
      <c r="C31" s="14"/>
      <c r="D31" s="14"/>
      <c r="E31" s="4"/>
      <c r="F31" s="16">
        <f>'[2]Balance det.'!F177+'[2]Balance det.'!F178+'[2]Balance det.'!F189</f>
        <v>120399906.41</v>
      </c>
    </row>
    <row r="32" spans="2:9" ht="17.25" x14ac:dyDescent="0.3">
      <c r="B32" s="10" t="s">
        <v>25</v>
      </c>
      <c r="C32" s="10"/>
      <c r="D32" s="10"/>
      <c r="E32" s="17"/>
      <c r="F32" s="18">
        <f>+F30+F31</f>
        <v>582372228.45999992</v>
      </c>
      <c r="I32" s="12"/>
    </row>
    <row r="33" spans="2:7" ht="17.25" x14ac:dyDescent="0.3">
      <c r="B33" s="10" t="s">
        <v>26</v>
      </c>
      <c r="C33" s="10"/>
      <c r="D33" s="10"/>
      <c r="E33" s="4"/>
      <c r="F33" s="11"/>
    </row>
    <row r="34" spans="2:7" ht="17.25" x14ac:dyDescent="0.3">
      <c r="B34" s="26" t="s">
        <v>26</v>
      </c>
      <c r="C34" s="26"/>
      <c r="D34" s="26"/>
      <c r="E34" s="27"/>
      <c r="F34" s="19">
        <v>0</v>
      </c>
    </row>
    <row r="35" spans="2:7" ht="17.25" x14ac:dyDescent="0.3">
      <c r="B35" s="10" t="s">
        <v>27</v>
      </c>
      <c r="C35" s="10"/>
      <c r="D35" s="10"/>
      <c r="E35" s="17"/>
      <c r="F35" s="18">
        <f>+F34</f>
        <v>0</v>
      </c>
    </row>
    <row r="36" spans="2:7" ht="18" thickBot="1" x14ac:dyDescent="0.35">
      <c r="B36" s="22" t="s">
        <v>28</v>
      </c>
      <c r="C36" s="22"/>
      <c r="D36" s="22"/>
      <c r="E36" s="23"/>
      <c r="F36" s="24">
        <f>+F35+F32</f>
        <v>582372228.45999992</v>
      </c>
    </row>
    <row r="37" spans="2:7" ht="18" thickTop="1" x14ac:dyDescent="0.3">
      <c r="B37" s="22" t="s">
        <v>29</v>
      </c>
      <c r="C37" s="22"/>
      <c r="D37" s="22"/>
      <c r="E37" s="4"/>
      <c r="F37" s="11"/>
    </row>
    <row r="38" spans="2:7" ht="17.25" x14ac:dyDescent="0.3">
      <c r="B38" s="26" t="s">
        <v>30</v>
      </c>
      <c r="C38" s="26"/>
      <c r="D38" s="26"/>
      <c r="E38" s="14"/>
      <c r="F38" s="19">
        <f>'[2]Balance det.'!F192</f>
        <v>115202834</v>
      </c>
    </row>
    <row r="39" spans="2:7" ht="17.25" x14ac:dyDescent="0.3">
      <c r="B39" s="26" t="s">
        <v>31</v>
      </c>
      <c r="C39" s="26"/>
      <c r="D39" s="26"/>
      <c r="E39" s="14"/>
      <c r="F39" s="19">
        <f>'[2]Balance det.'!F193</f>
        <v>3905046545.6200008</v>
      </c>
    </row>
    <row r="40" spans="2:7" ht="17.25" x14ac:dyDescent="0.3">
      <c r="B40" s="26" t="s">
        <v>32</v>
      </c>
      <c r="C40" s="26"/>
      <c r="D40" s="26"/>
      <c r="E40" s="14"/>
      <c r="F40" s="19">
        <f>'[2]Balance det.'!F194</f>
        <v>-206392346.26000011</v>
      </c>
    </row>
    <row r="41" spans="2:7" ht="17.25" x14ac:dyDescent="0.3">
      <c r="B41" s="10" t="s">
        <v>33</v>
      </c>
      <c r="C41" s="10"/>
      <c r="D41" s="10"/>
      <c r="E41" s="17"/>
      <c r="F41" s="18">
        <f>SUM(F38:F40)</f>
        <v>3813857033.3600006</v>
      </c>
    </row>
    <row r="42" spans="2:7" ht="24.75" customHeight="1" thickBot="1" x14ac:dyDescent="0.35">
      <c r="B42" s="28" t="s">
        <v>34</v>
      </c>
      <c r="C42" s="28"/>
      <c r="D42" s="28"/>
      <c r="E42" s="29"/>
      <c r="F42" s="24">
        <f>+F41+F32</f>
        <v>4396229261.8200006</v>
      </c>
      <c r="G42" s="1"/>
    </row>
    <row r="43" spans="2:7" ht="10.5" customHeight="1" thickTop="1" x14ac:dyDescent="0.3">
      <c r="B43" s="28"/>
      <c r="C43" s="28"/>
      <c r="D43" s="28"/>
      <c r="E43" s="29"/>
      <c r="F43" s="30"/>
      <c r="G43" s="1"/>
    </row>
    <row r="44" spans="2:7" ht="15.75" x14ac:dyDescent="0.25">
      <c r="B44" s="4"/>
      <c r="C44" s="4"/>
      <c r="D44" s="4"/>
      <c r="E44" s="4"/>
      <c r="F44" s="9"/>
      <c r="G44" s="1"/>
    </row>
    <row r="45" spans="2:7" ht="15.75" x14ac:dyDescent="0.25">
      <c r="B45" s="4"/>
      <c r="C45" s="4"/>
      <c r="D45" s="4"/>
      <c r="E45" s="4"/>
      <c r="F45" s="9"/>
      <c r="G45" s="1"/>
    </row>
    <row r="46" spans="2:7" ht="15.75" x14ac:dyDescent="0.25">
      <c r="B46" s="4"/>
      <c r="C46" s="4"/>
      <c r="D46" s="4"/>
      <c r="E46" s="4"/>
      <c r="F46" s="9"/>
      <c r="G46" s="1"/>
    </row>
    <row r="47" spans="2:7" ht="15.75" x14ac:dyDescent="0.25">
      <c r="B47" s="31"/>
      <c r="C47" s="32"/>
      <c r="D47" s="32"/>
      <c r="E47" s="50"/>
      <c r="F47" s="50"/>
    </row>
    <row r="48" spans="2:7" ht="17.25" customHeight="1" x14ac:dyDescent="0.25">
      <c r="B48" s="33" t="s">
        <v>35</v>
      </c>
      <c r="C48" s="34"/>
      <c r="D48" s="32"/>
      <c r="E48" s="51" t="s">
        <v>36</v>
      </c>
      <c r="F48" s="51"/>
      <c r="G48" s="35"/>
    </row>
    <row r="49" spans="2:7" ht="22.5" customHeight="1" x14ac:dyDescent="0.25">
      <c r="B49" s="36" t="s">
        <v>37</v>
      </c>
      <c r="C49" s="37"/>
      <c r="D49" s="38"/>
      <c r="E49" s="52" t="s">
        <v>38</v>
      </c>
      <c r="F49" s="52"/>
      <c r="G49" s="39"/>
    </row>
    <row r="50" spans="2:7" ht="19.5" customHeight="1" x14ac:dyDescent="0.25">
      <c r="B50" s="37" t="s">
        <v>39</v>
      </c>
      <c r="C50" s="37"/>
      <c r="D50" s="38"/>
      <c r="E50" s="53" t="s">
        <v>40</v>
      </c>
      <c r="F50" s="53"/>
      <c r="G50" s="39"/>
    </row>
    <row r="51" spans="2:7" ht="13.5" customHeight="1" x14ac:dyDescent="0.25">
      <c r="B51" s="40"/>
      <c r="C51" s="40"/>
      <c r="D51" s="38"/>
      <c r="E51" s="41"/>
      <c r="F51" s="41"/>
    </row>
    <row r="52" spans="2:7" ht="13.5" customHeight="1" x14ac:dyDescent="0.25">
      <c r="B52" s="40"/>
      <c r="C52" s="40"/>
      <c r="D52" s="38"/>
      <c r="E52" s="41"/>
      <c r="F52" s="41"/>
    </row>
    <row r="53" spans="2:7" ht="15.75" x14ac:dyDescent="0.25">
      <c r="B53" s="38"/>
      <c r="C53" s="31"/>
      <c r="D53" s="50"/>
      <c r="E53" s="50"/>
      <c r="F53" s="38"/>
    </row>
    <row r="54" spans="2:7" ht="15" customHeight="1" x14ac:dyDescent="0.25">
      <c r="B54" s="42"/>
      <c r="C54" s="47" t="s">
        <v>41</v>
      </c>
      <c r="D54" s="47"/>
      <c r="E54" s="47"/>
      <c r="F54" s="43"/>
    </row>
    <row r="55" spans="2:7" ht="15" customHeight="1" x14ac:dyDescent="0.25">
      <c r="B55" s="42"/>
      <c r="C55" s="47" t="s">
        <v>42</v>
      </c>
      <c r="D55" s="47"/>
      <c r="E55" s="47"/>
      <c r="F55" s="44"/>
    </row>
    <row r="56" spans="2:7" ht="15" customHeight="1" x14ac:dyDescent="0.25">
      <c r="B56" s="42"/>
      <c r="C56" s="48" t="s">
        <v>43</v>
      </c>
      <c r="D56" s="48"/>
      <c r="E56" s="48"/>
      <c r="F56" s="45"/>
    </row>
    <row r="57" spans="2:7" x14ac:dyDescent="0.25">
      <c r="B57" s="42"/>
      <c r="C57" s="42"/>
      <c r="D57" s="42"/>
      <c r="E57" s="42"/>
      <c r="F57" s="46"/>
    </row>
    <row r="58" spans="2:7" x14ac:dyDescent="0.25">
      <c r="B58" s="42"/>
      <c r="C58" s="42"/>
      <c r="D58" s="42"/>
      <c r="E58" s="42"/>
      <c r="F58" s="46"/>
    </row>
  </sheetData>
  <mergeCells count="15">
    <mergeCell ref="B9:D9"/>
    <mergeCell ref="B4:F4"/>
    <mergeCell ref="B5:F5"/>
    <mergeCell ref="B6:F6"/>
    <mergeCell ref="B7:F7"/>
    <mergeCell ref="B8:F8"/>
    <mergeCell ref="C54:E54"/>
    <mergeCell ref="C55:E55"/>
    <mergeCell ref="C56:E56"/>
    <mergeCell ref="B10:D10"/>
    <mergeCell ref="E47:F47"/>
    <mergeCell ref="E48:F48"/>
    <mergeCell ref="E49:F49"/>
    <mergeCell ref="E50:F50"/>
    <mergeCell ref="D53:E53"/>
  </mergeCells>
  <pageMargins left="0.39370078740157483" right="0.23622047244094491" top="0.15748031496062992" bottom="0.27559055118110237" header="0.15748031496062992" footer="0.23622047244094491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2024-03-12T16:22:38Z</cp:lastPrinted>
  <dcterms:created xsi:type="dcterms:W3CDTF">2024-03-12T15:36:10Z</dcterms:created>
  <dcterms:modified xsi:type="dcterms:W3CDTF">2024-03-12T16:23:04Z</dcterms:modified>
</cp:coreProperties>
</file>