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730" windowHeight="9690"/>
  </bookViews>
  <sheets>
    <sheet name="Alcarrizos" sheetId="11" r:id="rId1"/>
    <sheet name="Entradas" sheetId="21" state="hidden" r:id="rId2"/>
    <sheet name="Salidas" sheetId="12" state="hidden" r:id="rId3"/>
    <sheet name="S-Enero" sheetId="45" state="hidden" r:id="rId4"/>
    <sheet name="S-Febrero" sheetId="60" state="hidden" r:id="rId5"/>
    <sheet name="S-Marzo" sheetId="61" state="hidden" r:id="rId6"/>
    <sheet name="S-Abril" sheetId="59" state="hidden" r:id="rId7"/>
    <sheet name="S-Mayo" sheetId="46" state="hidden" r:id="rId8"/>
    <sheet name="S-Junio" sheetId="48" state="hidden" r:id="rId9"/>
    <sheet name="S-Julio" sheetId="49" state="hidden" r:id="rId10"/>
    <sheet name="S-Agosto" sheetId="50" state="hidden" r:id="rId11"/>
    <sheet name="S-Septiembre" sheetId="53" state="hidden" r:id="rId12"/>
    <sheet name="S-Octubre" sheetId="51" state="hidden" r:id="rId13"/>
    <sheet name="S-Noviembre" sheetId="54" state="hidden" r:id="rId14"/>
    <sheet name="S-Diciembre" sheetId="55" state="hidden" r:id="rId15"/>
  </sheets>
  <externalReferences>
    <externalReference r:id="rId16"/>
  </externalReferences>
  <definedNames>
    <definedName name="_xlnm._FilterDatabase" localSheetId="1" hidden="1">Entradas!$A$1:$O$487</definedName>
    <definedName name="_xlnm._FilterDatabase" localSheetId="6" hidden="1">'S-Abril'!$A$1:$AH$492</definedName>
    <definedName name="_xlnm._FilterDatabase" localSheetId="10" hidden="1">'S-Agosto'!$A$1:$AH$608</definedName>
    <definedName name="_xlnm._FilterDatabase" localSheetId="2" hidden="1">Salidas!$A$1:$O$505</definedName>
    <definedName name="_xlnm._FilterDatabase" localSheetId="14" hidden="1">'S-Diciembre'!$A$1:$AH$609</definedName>
    <definedName name="_xlnm._FilterDatabase" localSheetId="3" hidden="1">'S-Enero'!$A$1:$AH$608</definedName>
    <definedName name="_xlnm._FilterDatabase" localSheetId="4" hidden="1">'S-Febrero'!$A$1:$AH$608</definedName>
    <definedName name="_xlnm._FilterDatabase" localSheetId="9" hidden="1">'S-Julio'!$A$1:$AH$608</definedName>
    <definedName name="_xlnm._FilterDatabase" localSheetId="8" hidden="1">'S-Junio'!$A$1:$AH$608</definedName>
    <definedName name="_xlnm._FilterDatabase" localSheetId="5" hidden="1">'S-Marzo'!$A$1:$AH$608</definedName>
    <definedName name="_xlnm._FilterDatabase" localSheetId="7" hidden="1">'S-Mayo'!$A$1:$AH$492</definedName>
    <definedName name="_xlnm._FilterDatabase" localSheetId="13" hidden="1">'S-Noviembre'!$A$1:$AH$609</definedName>
    <definedName name="_xlnm._FilterDatabase" localSheetId="12" hidden="1">'S-Octubre'!$A$1:$AH$609</definedName>
    <definedName name="_xlnm._FilterDatabase" localSheetId="11" hidden="1">'S-Septiembre'!$A$1:$AH$609</definedName>
    <definedName name="_xlnm.Print_Area" localSheetId="0">Alcarrizos!$A$1:$M$498</definedName>
    <definedName name="_xlnm.Print_Titles" localSheetId="0">Alcarrizos!$4:$9</definedName>
  </definedNames>
  <calcPr calcId="144525"/>
</workbook>
</file>

<file path=xl/calcChain.xml><?xml version="1.0" encoding="utf-8"?>
<calcChain xmlns="http://schemas.openxmlformats.org/spreadsheetml/2006/main">
  <c r="C3" i="21" l="1"/>
  <c r="K206" i="11" s="1"/>
  <c r="C4" i="21"/>
  <c r="K308" i="11" s="1"/>
  <c r="C5" i="21"/>
  <c r="K310" i="11" s="1"/>
  <c r="C6" i="21"/>
  <c r="K309" i="11" s="1"/>
  <c r="C7" i="21"/>
  <c r="K316" i="11" s="1"/>
  <c r="C8" i="21"/>
  <c r="K315" i="11" s="1"/>
  <c r="C9" i="21"/>
  <c r="K273" i="11" s="1"/>
  <c r="C10" i="21"/>
  <c r="K272" i="11" s="1"/>
  <c r="C11" i="21"/>
  <c r="K287" i="11" s="1"/>
  <c r="C12" i="21"/>
  <c r="K230" i="11" s="1"/>
  <c r="C13" i="21"/>
  <c r="K240" i="11" s="1"/>
  <c r="C14" i="21"/>
  <c r="K232" i="11" s="1"/>
  <c r="C15" i="21"/>
  <c r="K122" i="11" s="1"/>
  <c r="C16" i="21"/>
  <c r="K77" i="11" s="1"/>
  <c r="C17" i="21"/>
  <c r="K109" i="11" s="1"/>
  <c r="C18" i="21"/>
  <c r="K245" i="11" s="1"/>
  <c r="C19" i="21"/>
  <c r="K123" i="11" s="1"/>
  <c r="C20" i="21"/>
  <c r="K131" i="11" s="1"/>
  <c r="C21" i="21"/>
  <c r="K134" i="11" s="1"/>
  <c r="C22" i="21"/>
  <c r="K158" i="11" s="1"/>
  <c r="C23" i="21"/>
  <c r="K176" i="11" s="1"/>
  <c r="C24" i="21"/>
  <c r="K177" i="11" s="1"/>
  <c r="C25" i="21"/>
  <c r="K178" i="11" s="1"/>
  <c r="C26" i="21"/>
  <c r="K179" i="11" s="1"/>
  <c r="C27" i="21"/>
  <c r="K181" i="11" s="1"/>
  <c r="C28" i="21"/>
  <c r="K213" i="11" s="1"/>
  <c r="C29" i="21"/>
  <c r="K216" i="11" s="1"/>
  <c r="C30" i="21"/>
  <c r="K215" i="11" s="1"/>
  <c r="C31" i="21"/>
  <c r="K220" i="11" s="1"/>
  <c r="C32" i="21"/>
  <c r="K224" i="11" s="1"/>
  <c r="C33" i="21"/>
  <c r="K226" i="11" s="1"/>
  <c r="C34" i="21"/>
  <c r="K227" i="11" s="1"/>
  <c r="C35" i="21"/>
  <c r="K242" i="11" s="1"/>
  <c r="C36" i="21"/>
  <c r="K260" i="11" s="1"/>
  <c r="C37" i="21"/>
  <c r="K263" i="11" s="1"/>
  <c r="C38" i="21"/>
  <c r="K262" i="11" s="1"/>
  <c r="C39" i="21"/>
  <c r="K266" i="11" s="1"/>
  <c r="C40" i="21"/>
  <c r="K267" i="11" s="1"/>
  <c r="C41" i="21"/>
  <c r="K265" i="11" s="1"/>
  <c r="C42" i="21"/>
  <c r="K274" i="11" s="1"/>
  <c r="C43" i="21"/>
  <c r="K311" i="11" s="1"/>
  <c r="C44" i="21"/>
  <c r="K466" i="11" s="1"/>
  <c r="C45" i="21"/>
  <c r="K467" i="11" s="1"/>
  <c r="C46" i="21"/>
  <c r="K105" i="11" s="1"/>
  <c r="C47" i="21"/>
  <c r="K141" i="11" s="1"/>
  <c r="C48" i="21"/>
  <c r="K93" i="11" s="1"/>
  <c r="C49" i="21"/>
  <c r="K92" i="11" s="1"/>
  <c r="C50" i="21"/>
  <c r="K91" i="11" s="1"/>
  <c r="C51" i="21"/>
  <c r="K243" i="11" s="1"/>
  <c r="C52" i="21"/>
  <c r="K168" i="11" s="1"/>
  <c r="C53" i="21"/>
  <c r="K101" i="11" s="1"/>
  <c r="C54" i="21"/>
  <c r="K81" i="11" s="1"/>
  <c r="C55" i="21"/>
  <c r="K241" i="11" s="1"/>
  <c r="C56" i="21"/>
  <c r="K32" i="11" s="1"/>
  <c r="C57" i="21"/>
  <c r="K62" i="11" s="1"/>
  <c r="C58" i="21"/>
  <c r="K63" i="11" s="1"/>
  <c r="C59" i="21"/>
  <c r="K211" i="11" s="1"/>
  <c r="C60" i="21"/>
  <c r="K271" i="11" s="1"/>
  <c r="C61" i="21"/>
  <c r="K19" i="11" s="1"/>
  <c r="C62" i="21"/>
  <c r="K210" i="11" s="1"/>
  <c r="C63" i="21"/>
  <c r="K59" i="11" s="1"/>
  <c r="C64" i="21"/>
  <c r="K238" i="11" s="1"/>
  <c r="C65" i="21"/>
  <c r="K256" i="11" s="1"/>
  <c r="C66" i="21"/>
  <c r="K261" i="11" s="1"/>
  <c r="C67" i="21"/>
  <c r="K301" i="11" s="1"/>
  <c r="C68" i="21"/>
  <c r="K302" i="11" s="1"/>
  <c r="C69" i="21"/>
  <c r="K84" i="11" s="1"/>
  <c r="C70" i="21"/>
  <c r="K253" i="11" s="1"/>
  <c r="C71" i="21"/>
  <c r="K159" i="11" s="1"/>
  <c r="C72" i="21"/>
  <c r="K41" i="11" s="1"/>
  <c r="C73" i="21"/>
  <c r="K138" i="11" s="1"/>
  <c r="C74" i="21"/>
  <c r="K298" i="11" s="1"/>
  <c r="C75" i="21"/>
  <c r="K299" i="11" s="1"/>
  <c r="C76" i="21"/>
  <c r="K108" i="11" s="1"/>
  <c r="C77" i="21"/>
  <c r="K112" i="11" s="1"/>
  <c r="C78" i="21"/>
  <c r="K212" i="11" s="1"/>
  <c r="C79" i="21"/>
  <c r="K209" i="11" s="1"/>
  <c r="C80" i="21"/>
  <c r="K103" i="11" s="1"/>
  <c r="C81" i="21"/>
  <c r="K290" i="11" s="1"/>
  <c r="C82" i="21"/>
  <c r="K117" i="11" s="1"/>
  <c r="C83" i="21"/>
  <c r="K70" i="11" s="1"/>
  <c r="C84" i="21"/>
  <c r="K87" i="11" s="1"/>
  <c r="C85" i="21"/>
  <c r="K228" i="11" s="1"/>
  <c r="C86" i="21"/>
  <c r="K323" i="11" s="1"/>
  <c r="C87" i="21"/>
  <c r="K96" i="11" s="1"/>
  <c r="C88" i="21"/>
  <c r="K285" i="11" s="1"/>
  <c r="C89" i="21"/>
  <c r="K255" i="11" s="1"/>
  <c r="C90" i="21"/>
  <c r="K129" i="11" s="1"/>
  <c r="C91" i="21"/>
  <c r="K157" i="11" s="1"/>
  <c r="C92" i="21"/>
  <c r="K205" i="11" s="1"/>
  <c r="C93" i="21"/>
  <c r="K237" i="11" s="1"/>
  <c r="C94" i="21"/>
  <c r="K148" i="11" s="1"/>
  <c r="C95" i="21"/>
  <c r="K149" i="11" s="1"/>
  <c r="C96" i="21"/>
  <c r="K270" i="11" s="1"/>
  <c r="C97" i="21"/>
  <c r="K150" i="11" s="1"/>
  <c r="C98" i="21"/>
  <c r="K153" i="11" s="1"/>
  <c r="C99" i="21"/>
  <c r="K152" i="11" s="1"/>
  <c r="C100" i="21"/>
  <c r="K258" i="11" s="1"/>
  <c r="C101" i="21"/>
  <c r="K257" i="11" s="1"/>
  <c r="C102" i="21"/>
  <c r="K154" i="11" s="1"/>
  <c r="C103" i="21"/>
  <c r="K147" i="11" s="1"/>
  <c r="C104" i="21"/>
  <c r="K313" i="11" s="1"/>
  <c r="C105" i="21"/>
  <c r="K171" i="11" s="1"/>
  <c r="C106" i="21"/>
  <c r="K186" i="11" s="1"/>
  <c r="C107" i="21"/>
  <c r="K283" i="11" s="1"/>
  <c r="C108" i="21"/>
  <c r="K252" i="11" s="1"/>
  <c r="C109" i="21"/>
  <c r="K233" i="11" s="1"/>
  <c r="C110" i="21"/>
  <c r="K305" i="11" s="1"/>
  <c r="C111" i="21"/>
  <c r="K218" i="11" s="1"/>
  <c r="C112" i="21"/>
  <c r="K167" i="11" s="1"/>
  <c r="C113" i="21"/>
  <c r="K111" i="11" s="1"/>
  <c r="C114" i="21"/>
  <c r="K137" i="11" s="1"/>
  <c r="C115" i="21"/>
  <c r="K321" i="11" s="1"/>
  <c r="C116" i="21"/>
  <c r="K180" i="11" s="1"/>
  <c r="C117" i="21"/>
  <c r="K187" i="11" s="1"/>
  <c r="C118" i="21"/>
  <c r="K199" i="11" s="1"/>
  <c r="C119" i="21"/>
  <c r="K102" i="11" s="1"/>
  <c r="C120" i="21"/>
  <c r="K160" i="11" s="1"/>
  <c r="C121" i="21"/>
  <c r="K46" i="11" s="1"/>
  <c r="C122" i="21"/>
  <c r="K82" i="11" s="1"/>
  <c r="C123" i="21"/>
  <c r="K200" i="11" s="1"/>
  <c r="C124" i="21"/>
  <c r="K136" i="11" s="1"/>
  <c r="C125" i="21"/>
  <c r="K214" i="11" s="1"/>
  <c r="C126" i="21"/>
  <c r="K192" i="11" s="1"/>
  <c r="C127" i="21"/>
  <c r="K174" i="11" s="1"/>
  <c r="C128" i="21"/>
  <c r="K166" i="11" s="1"/>
  <c r="C129" i="21"/>
  <c r="K110" i="11" s="1"/>
  <c r="C130" i="21"/>
  <c r="K20" i="11" s="1"/>
  <c r="C131" i="21"/>
  <c r="K144" i="11" s="1"/>
  <c r="C132" i="21"/>
  <c r="K52" i="11" s="1"/>
  <c r="C133" i="21"/>
  <c r="K204" i="11" s="1"/>
  <c r="C134" i="21"/>
  <c r="K278" i="11" s="1"/>
  <c r="C135" i="21"/>
  <c r="K250" i="11" s="1"/>
  <c r="C136" i="21"/>
  <c r="K135" i="11" s="1"/>
  <c r="C137" i="21"/>
  <c r="K42" i="11" s="1"/>
  <c r="C138" i="21"/>
  <c r="C139" i="21"/>
  <c r="K229" i="11" s="1"/>
  <c r="C140" i="21"/>
  <c r="K172" i="11" s="1"/>
  <c r="C141" i="21"/>
  <c r="K185" i="11" s="1"/>
  <c r="C142" i="21"/>
  <c r="K244" i="11" s="1"/>
  <c r="C143" i="21"/>
  <c r="K284" i="11" s="1"/>
  <c r="C144" i="21"/>
  <c r="K239" i="11" s="1"/>
  <c r="C145" i="21"/>
  <c r="K25" i="11" s="1"/>
  <c r="C146" i="21"/>
  <c r="K225" i="11" s="1"/>
  <c r="C147" i="21"/>
  <c r="K202" i="11" s="1"/>
  <c r="C148" i="21"/>
  <c r="K161" i="11" s="1"/>
  <c r="C149" i="21"/>
  <c r="K170" i="11" s="1"/>
  <c r="C150" i="21"/>
  <c r="K100" i="11" s="1"/>
  <c r="C151" i="21"/>
  <c r="K289" i="11" s="1"/>
  <c r="C152" i="21"/>
  <c r="K175" i="11" s="1"/>
  <c r="C153" i="21"/>
  <c r="K133" i="11" s="1"/>
  <c r="C154" i="21"/>
  <c r="K95" i="11" s="1"/>
  <c r="C155" i="21"/>
  <c r="K56" i="11" s="1"/>
  <c r="C156" i="21"/>
  <c r="K162" i="11" s="1"/>
  <c r="C157" i="21"/>
  <c r="K292" i="11" s="1"/>
  <c r="C158" i="21"/>
  <c r="K132" i="11" s="1"/>
  <c r="C159" i="21"/>
  <c r="K306" i="11" s="1"/>
  <c r="C160" i="21"/>
  <c r="K99" i="11" s="1"/>
  <c r="C161" i="21"/>
  <c r="K72" i="11" s="1"/>
  <c r="C162" i="21"/>
  <c r="K74" i="11" s="1"/>
  <c r="C163" i="21"/>
  <c r="K124" i="11" s="1"/>
  <c r="C164" i="21"/>
  <c r="K113" i="11" s="1"/>
  <c r="C165" i="21"/>
  <c r="K293" i="11" s="1"/>
  <c r="C166" i="21"/>
  <c r="K140" i="11" s="1"/>
  <c r="C167" i="21"/>
  <c r="K120" i="11" s="1"/>
  <c r="C168" i="21"/>
  <c r="K80" i="11" s="1"/>
  <c r="C169" i="21"/>
  <c r="K79" i="11" s="1"/>
  <c r="C170" i="21"/>
  <c r="K114" i="11" s="1"/>
  <c r="C171" i="21"/>
  <c r="K118" i="11" s="1"/>
  <c r="C172" i="21"/>
  <c r="K119" i="11" s="1"/>
  <c r="C173" i="21"/>
  <c r="K35" i="11" s="1"/>
  <c r="C174" i="21"/>
  <c r="K36" i="11" s="1"/>
  <c r="C175" i="21"/>
  <c r="K97" i="11" s="1"/>
  <c r="C176" i="21"/>
  <c r="K98" i="11" s="1"/>
  <c r="C177" i="21"/>
  <c r="K107" i="11" s="1"/>
  <c r="C178" i="21"/>
  <c r="K58" i="11" s="1"/>
  <c r="C179" i="21"/>
  <c r="K277" i="11" s="1"/>
  <c r="C180" i="21"/>
  <c r="K280" i="11" s="1"/>
  <c r="C181" i="21"/>
  <c r="K317" i="11" s="1"/>
  <c r="C182" i="21"/>
  <c r="K318" i="11" s="1"/>
  <c r="C183" i="21"/>
  <c r="K319" i="11" s="1"/>
  <c r="C184" i="21"/>
  <c r="K320" i="11" s="1"/>
  <c r="C185" i="21"/>
  <c r="K45" i="11" s="1"/>
  <c r="C186" i="21"/>
  <c r="K66" i="11" s="1"/>
  <c r="C187" i="21"/>
  <c r="K67" i="11" s="1"/>
  <c r="C188" i="21"/>
  <c r="K68" i="11" s="1"/>
  <c r="C189" i="21"/>
  <c r="K279" i="11" s="1"/>
  <c r="C190" i="21"/>
  <c r="K115" i="11" s="1"/>
  <c r="C191" i="21"/>
  <c r="K182" i="11" s="1"/>
  <c r="C192" i="21"/>
  <c r="K86" i="11" s="1"/>
  <c r="C193" i="21"/>
  <c r="K104" i="11" s="1"/>
  <c r="C194" i="21"/>
  <c r="K116" i="11" s="1"/>
  <c r="C195" i="21"/>
  <c r="K33" i="11" s="1"/>
  <c r="C196" i="21"/>
  <c r="K40" i="11" s="1"/>
  <c r="C197" i="21"/>
  <c r="K37" i="11" s="1"/>
  <c r="C198" i="21"/>
  <c r="K236" i="11" s="1"/>
  <c r="C199" i="21"/>
  <c r="K21" i="11" s="1"/>
  <c r="C200" i="21"/>
  <c r="K125" i="11" s="1"/>
  <c r="C201" i="21"/>
  <c r="K126" i="11" s="1"/>
  <c r="C202" i="21"/>
  <c r="K300" i="11" s="1"/>
  <c r="C203" i="21"/>
  <c r="K142" i="11" s="1"/>
  <c r="C204" i="21"/>
  <c r="K90" i="11" s="1"/>
  <c r="C205" i="21"/>
  <c r="K143" i="11" s="1"/>
  <c r="C206" i="21"/>
  <c r="K13" i="11" s="1"/>
  <c r="C207" i="21"/>
  <c r="K11" i="11" s="1"/>
  <c r="C208" i="21"/>
  <c r="K183" i="11" s="1"/>
  <c r="C209" i="21"/>
  <c r="K57" i="11" s="1"/>
  <c r="C210" i="21"/>
  <c r="K169" i="11" s="1"/>
  <c r="C211" i="21"/>
  <c r="K48" i="11" s="1"/>
  <c r="C212" i="21"/>
  <c r="K55" i="11" s="1"/>
  <c r="C213" i="21"/>
  <c r="K85" i="11" s="1"/>
  <c r="C214" i="21"/>
  <c r="K106" i="11" s="1"/>
  <c r="C215" i="21"/>
  <c r="K128" i="11" s="1"/>
  <c r="C216" i="21"/>
  <c r="K151" i="11" s="1"/>
  <c r="C217" i="21"/>
  <c r="K146" i="11" s="1"/>
  <c r="C218" i="21"/>
  <c r="K156" i="11" s="1"/>
  <c r="C219" i="21"/>
  <c r="K221" i="11" s="1"/>
  <c r="C220" i="21"/>
  <c r="K234" i="11" s="1"/>
  <c r="C221" i="21"/>
  <c r="K268" i="11" s="1"/>
  <c r="C222" i="21"/>
  <c r="K281" i="11" s="1"/>
  <c r="C223" i="21"/>
  <c r="K286" i="11" s="1"/>
  <c r="C224" i="21"/>
  <c r="K173" i="11" s="1"/>
  <c r="C225" i="21"/>
  <c r="K34" i="11" s="1"/>
  <c r="C226" i="21"/>
  <c r="K184" i="11" s="1"/>
  <c r="C227" i="21"/>
  <c r="K248" i="11" s="1"/>
  <c r="C228" i="21"/>
  <c r="K291" i="11" s="1"/>
  <c r="C229" i="21"/>
  <c r="K38" i="11" s="1"/>
  <c r="C230" i="21"/>
  <c r="K26" i="11" s="1"/>
  <c r="C231" i="21"/>
  <c r="K194" i="11" s="1"/>
  <c r="C232" i="21"/>
  <c r="K195" i="11" s="1"/>
  <c r="C233" i="21"/>
  <c r="K201" i="11" s="1"/>
  <c r="C234" i="21"/>
  <c r="K44" i="11" s="1"/>
  <c r="C235" i="21"/>
  <c r="K43" i="11" s="1"/>
  <c r="C236" i="21"/>
  <c r="K322" i="11" s="1"/>
  <c r="C237" i="21"/>
  <c r="K71" i="11" s="1"/>
  <c r="C238" i="21"/>
  <c r="K295" i="11" s="1"/>
  <c r="C239" i="21"/>
  <c r="K219" i="11" s="1"/>
  <c r="C240" i="21"/>
  <c r="K12" i="11" s="1"/>
  <c r="C241" i="21"/>
  <c r="K282" i="11" s="1"/>
  <c r="C242" i="21"/>
  <c r="K155" i="11" s="1"/>
  <c r="C243" i="21"/>
  <c r="K312" i="11" s="1"/>
  <c r="C244" i="21"/>
  <c r="K276" i="11" s="1"/>
  <c r="C245" i="21"/>
  <c r="K88" i="11" s="1"/>
  <c r="C246" i="21"/>
  <c r="K75" i="11" s="1"/>
  <c r="C247" i="21"/>
  <c r="K16" i="11" s="1"/>
  <c r="C248" i="21"/>
  <c r="K249" i="11" s="1"/>
  <c r="C249" i="21"/>
  <c r="K73" i="11" s="1"/>
  <c r="C250" i="21"/>
  <c r="K39" i="11" s="1"/>
  <c r="C251" i="21"/>
  <c r="K189" i="11" s="1"/>
  <c r="C252" i="21"/>
  <c r="K14" i="11" s="1"/>
  <c r="C253" i="21"/>
  <c r="K208" i="11" s="1"/>
  <c r="C254" i="21"/>
  <c r="K61" i="11" s="1"/>
  <c r="C255" i="21"/>
  <c r="K30" i="11" s="1"/>
  <c r="C256" i="21"/>
  <c r="K28" i="11" s="1"/>
  <c r="C257" i="21"/>
  <c r="K29" i="11" s="1"/>
  <c r="C258" i="21"/>
  <c r="K27" i="11" s="1"/>
  <c r="C259" i="21"/>
  <c r="K31" i="11" s="1"/>
  <c r="C260" i="21"/>
  <c r="K203" i="11" s="1"/>
  <c r="C261" i="21"/>
  <c r="K196" i="11" s="1"/>
  <c r="C262" i="21"/>
  <c r="K190" i="11" s="1"/>
  <c r="C263" i="21"/>
  <c r="K222" i="11" s="1"/>
  <c r="C264" i="21"/>
  <c r="K223" i="11" s="1"/>
  <c r="C265" i="21"/>
  <c r="K53" i="11" s="1"/>
  <c r="C266" i="21"/>
  <c r="K217" i="11" s="1"/>
  <c r="C267" i="21"/>
  <c r="K264" i="11" s="1"/>
  <c r="C268" i="21"/>
  <c r="K193" i="11" s="1"/>
  <c r="C269" i="21"/>
  <c r="K23" i="11" s="1"/>
  <c r="C270" i="21"/>
  <c r="K130" i="11" s="1"/>
  <c r="C271" i="21"/>
  <c r="K296" i="11" s="1"/>
  <c r="C272" i="21"/>
  <c r="K297" i="11" s="1"/>
  <c r="C273" i="21"/>
  <c r="K314" i="11" s="1"/>
  <c r="C274" i="21"/>
  <c r="K64" i="11" s="1"/>
  <c r="C275" i="21"/>
  <c r="K65" i="11" s="1"/>
  <c r="C276" i="21"/>
  <c r="K83" i="11" s="1"/>
  <c r="C277" i="21"/>
  <c r="K22" i="11" s="1"/>
  <c r="C278" i="21"/>
  <c r="K303" i="11" s="1"/>
  <c r="C279" i="21"/>
  <c r="K304" i="11" s="1"/>
  <c r="C280" i="21"/>
  <c r="K254" i="11" s="1"/>
  <c r="C281" i="21"/>
  <c r="K251" i="11" s="1"/>
  <c r="C282" i="21"/>
  <c r="K247" i="11" s="1"/>
  <c r="C283" i="21"/>
  <c r="K269" i="11" s="1"/>
  <c r="C284" i="21"/>
  <c r="K127" i="11" s="1"/>
  <c r="C285" i="21"/>
  <c r="K78" i="11" s="1"/>
  <c r="C286" i="21"/>
  <c r="K307" i="11" s="1"/>
  <c r="C287" i="21"/>
  <c r="K50" i="11" s="1"/>
  <c r="C288" i="21"/>
  <c r="K275" i="11" s="1"/>
  <c r="C289" i="21"/>
  <c r="K163" i="11" s="1"/>
  <c r="C290" i="21"/>
  <c r="K139" i="11" s="1"/>
  <c r="C291" i="21"/>
  <c r="K145" i="11" s="1"/>
  <c r="C292" i="21"/>
  <c r="K94" i="11" s="1"/>
  <c r="C293" i="21"/>
  <c r="K164" i="11" s="1"/>
  <c r="C294" i="21"/>
  <c r="K165" i="11" s="1"/>
  <c r="C295" i="21"/>
  <c r="K235" i="11" s="1"/>
  <c r="C296" i="21"/>
  <c r="K89" i="11" s="1"/>
  <c r="C297" i="21"/>
  <c r="K288" i="11" s="1"/>
  <c r="C298" i="21"/>
  <c r="K49" i="11" s="1"/>
  <c r="C299" i="21"/>
  <c r="K60" i="11" s="1"/>
  <c r="C300" i="21"/>
  <c r="K246" i="11" s="1"/>
  <c r="C301" i="21"/>
  <c r="K18" i="11" s="1"/>
  <c r="C302" i="21"/>
  <c r="K47" i="11" s="1"/>
  <c r="C303" i="21"/>
  <c r="K188" i="11" s="1"/>
  <c r="C304" i="21"/>
  <c r="K121" i="11" s="1"/>
  <c r="C305" i="21"/>
  <c r="K259" i="11" s="1"/>
  <c r="C306" i="21"/>
  <c r="K207" i="11" s="1"/>
  <c r="C307" i="21"/>
  <c r="K51" i="11" s="1"/>
  <c r="C308" i="21"/>
  <c r="K197" i="11" s="1"/>
  <c r="C309" i="21"/>
  <c r="K198" i="11" s="1"/>
  <c r="C310" i="21"/>
  <c r="K24" i="11" s="1"/>
  <c r="C311" i="21"/>
  <c r="K15" i="11" s="1"/>
  <c r="C312" i="21"/>
  <c r="K326" i="11" s="1"/>
  <c r="C313" i="21"/>
  <c r="K417" i="11" s="1"/>
  <c r="C314" i="21"/>
  <c r="K418" i="11" s="1"/>
  <c r="C315" i="21"/>
  <c r="K419" i="11" s="1"/>
  <c r="C316" i="21"/>
  <c r="K420" i="11" s="1"/>
  <c r="C317" i="21"/>
  <c r="K421" i="11" s="1"/>
  <c r="C318" i="21"/>
  <c r="K422" i="11" s="1"/>
  <c r="C319" i="21"/>
  <c r="K423" i="11" s="1"/>
  <c r="C320" i="21"/>
  <c r="K424" i="11" s="1"/>
  <c r="C321" i="21"/>
  <c r="K425" i="11" s="1"/>
  <c r="C322" i="21"/>
  <c r="K426" i="11" s="1"/>
  <c r="C323" i="21"/>
  <c r="K327" i="11" s="1"/>
  <c r="C324" i="21"/>
  <c r="K427" i="11" s="1"/>
  <c r="C325" i="21"/>
  <c r="K428" i="11" s="1"/>
  <c r="C326" i="21"/>
  <c r="K429" i="11" s="1"/>
  <c r="C327" i="21"/>
  <c r="K430" i="11" s="1"/>
  <c r="C328" i="21"/>
  <c r="K431" i="11" s="1"/>
  <c r="C329" i="21"/>
  <c r="K432" i="11" s="1"/>
  <c r="C330" i="21"/>
  <c r="K433" i="11" s="1"/>
  <c r="C331" i="21"/>
  <c r="K434" i="11" s="1"/>
  <c r="C332" i="21"/>
  <c r="K435" i="11" s="1"/>
  <c r="C333" i="21"/>
  <c r="K436" i="11" s="1"/>
  <c r="C334" i="21"/>
  <c r="K328" i="11" s="1"/>
  <c r="C335" i="21"/>
  <c r="K437" i="11" s="1"/>
  <c r="C336" i="21"/>
  <c r="K438" i="11" s="1"/>
  <c r="C337" i="21"/>
  <c r="K439" i="11" s="1"/>
  <c r="C338" i="21"/>
  <c r="K440" i="11" s="1"/>
  <c r="C339" i="21"/>
  <c r="K441" i="11" s="1"/>
  <c r="C340" i="21"/>
  <c r="K442" i="11" s="1"/>
  <c r="C341" i="21"/>
  <c r="K443" i="11" s="1"/>
  <c r="C342" i="21"/>
  <c r="K444" i="11" s="1"/>
  <c r="C343" i="21"/>
  <c r="K445" i="11" s="1"/>
  <c r="C344" i="21"/>
  <c r="K446" i="11" s="1"/>
  <c r="C345" i="21"/>
  <c r="K329" i="11" s="1"/>
  <c r="C346" i="21"/>
  <c r="K447" i="11" s="1"/>
  <c r="C347" i="21"/>
  <c r="K448" i="11" s="1"/>
  <c r="C348" i="21"/>
  <c r="K449" i="11" s="1"/>
  <c r="C349" i="21"/>
  <c r="K450" i="11" s="1"/>
  <c r="C350" i="21"/>
  <c r="K451" i="11" s="1"/>
  <c r="C351" i="21"/>
  <c r="K452" i="11" s="1"/>
  <c r="C352" i="21"/>
  <c r="K453" i="11" s="1"/>
  <c r="C353" i="21"/>
  <c r="K454" i="11" s="1"/>
  <c r="C354" i="21"/>
  <c r="K455" i="11" s="1"/>
  <c r="C355" i="21"/>
  <c r="K456" i="11" s="1"/>
  <c r="C356" i="21"/>
  <c r="K330" i="11" s="1"/>
  <c r="C357" i="21"/>
  <c r="K457" i="11" s="1"/>
  <c r="C358" i="21"/>
  <c r="K458" i="11" s="1"/>
  <c r="C359" i="21"/>
  <c r="K459" i="11" s="1"/>
  <c r="C360" i="21"/>
  <c r="K460" i="11" s="1"/>
  <c r="C361" i="21"/>
  <c r="K461" i="11" s="1"/>
  <c r="C362" i="21"/>
  <c r="K462" i="11" s="1"/>
  <c r="C363" i="21"/>
  <c r="K463" i="11" s="1"/>
  <c r="C364" i="21"/>
  <c r="K464" i="11" s="1"/>
  <c r="C365" i="21"/>
  <c r="C367" i="21"/>
  <c r="K331" i="11" s="1"/>
  <c r="C378" i="21"/>
  <c r="C383" i="21"/>
  <c r="K333" i="11" s="1"/>
  <c r="C384" i="21"/>
  <c r="K334" i="11" s="1"/>
  <c r="C385" i="21"/>
  <c r="K335" i="11" s="1"/>
  <c r="C386" i="21"/>
  <c r="K17" i="11" s="1"/>
  <c r="C387" i="21"/>
  <c r="K336" i="11" s="1"/>
  <c r="C388" i="21"/>
  <c r="K337" i="11" s="1"/>
  <c r="C389" i="21"/>
  <c r="K338" i="11" s="1"/>
  <c r="C390" i="21"/>
  <c r="K339" i="11" s="1"/>
  <c r="C391" i="21"/>
  <c r="K340" i="11" s="1"/>
  <c r="C392" i="21"/>
  <c r="K341" i="11" s="1"/>
  <c r="C393" i="21"/>
  <c r="K342" i="11" s="1"/>
  <c r="C394" i="21"/>
  <c r="K343" i="11" s="1"/>
  <c r="C395" i="21"/>
  <c r="K344" i="11" s="1"/>
  <c r="C396" i="21"/>
  <c r="K345" i="11" s="1"/>
  <c r="C397" i="21"/>
  <c r="K54" i="11" s="1"/>
  <c r="C398" i="21"/>
  <c r="K346" i="11" s="1"/>
  <c r="C399" i="21"/>
  <c r="K347" i="11" s="1"/>
  <c r="C400" i="21"/>
  <c r="K348" i="11" s="1"/>
  <c r="C401" i="21"/>
  <c r="K349" i="11" s="1"/>
  <c r="C402" i="21"/>
  <c r="K350" i="11" s="1"/>
  <c r="C403" i="21"/>
  <c r="K351" i="11" s="1"/>
  <c r="C404" i="21"/>
  <c r="K352" i="11" s="1"/>
  <c r="C405" i="21"/>
  <c r="K353" i="11" s="1"/>
  <c r="C406" i="21"/>
  <c r="K354" i="11" s="1"/>
  <c r="C407" i="21"/>
  <c r="K355" i="11" s="1"/>
  <c r="C408" i="21"/>
  <c r="K69" i="11" s="1"/>
  <c r="C409" i="21"/>
  <c r="K356" i="11" s="1"/>
  <c r="C410" i="21"/>
  <c r="K357" i="11" s="1"/>
  <c r="C411" i="21"/>
  <c r="K358" i="11" s="1"/>
  <c r="C412" i="21"/>
  <c r="K359" i="11" s="1"/>
  <c r="C413" i="21"/>
  <c r="K360" i="11" s="1"/>
  <c r="C414" i="21"/>
  <c r="K361" i="11" s="1"/>
  <c r="C415" i="21"/>
  <c r="K362" i="11" s="1"/>
  <c r="C416" i="21"/>
  <c r="K363" i="11" s="1"/>
  <c r="C417" i="21"/>
  <c r="K364" i="11" s="1"/>
  <c r="C418" i="21"/>
  <c r="K365" i="11" s="1"/>
  <c r="C419" i="21"/>
  <c r="K191" i="11" s="1"/>
  <c r="C420" i="21"/>
  <c r="K366" i="11" s="1"/>
  <c r="C421" i="21"/>
  <c r="K367" i="11" s="1"/>
  <c r="C422" i="21"/>
  <c r="K368" i="11" s="1"/>
  <c r="C423" i="21"/>
  <c r="K369" i="11" s="1"/>
  <c r="C424" i="21"/>
  <c r="K370" i="11" s="1"/>
  <c r="C425" i="21"/>
  <c r="K371" i="11" s="1"/>
  <c r="C426" i="21"/>
  <c r="K372" i="11" s="1"/>
  <c r="C427" i="21"/>
  <c r="K373" i="11" s="1"/>
  <c r="C428" i="21"/>
  <c r="K374" i="11" s="1"/>
  <c r="C429" i="21"/>
  <c r="K375" i="11" s="1"/>
  <c r="C430" i="21"/>
  <c r="K231" i="11" s="1"/>
  <c r="C431" i="21"/>
  <c r="K376" i="11" s="1"/>
  <c r="C432" i="21"/>
  <c r="K377" i="11" s="1"/>
  <c r="C433" i="21"/>
  <c r="K378" i="11" s="1"/>
  <c r="C434" i="21"/>
  <c r="K379" i="11" s="1"/>
  <c r="C435" i="21"/>
  <c r="K380" i="11" s="1"/>
  <c r="C436" i="21"/>
  <c r="K381" i="11" s="1"/>
  <c r="C437" i="21"/>
  <c r="K382" i="11" s="1"/>
  <c r="C438" i="21"/>
  <c r="C382" i="21"/>
  <c r="C439" i="21"/>
  <c r="K385" i="11" s="1"/>
  <c r="C440" i="21"/>
  <c r="K386" i="11" s="1"/>
  <c r="C441" i="21"/>
  <c r="K294" i="11" s="1"/>
  <c r="C442" i="21"/>
  <c r="K387" i="11" s="1"/>
  <c r="C443" i="21"/>
  <c r="K388" i="11" s="1"/>
  <c r="C444" i="21"/>
  <c r="K389" i="11" s="1"/>
  <c r="C445" i="21"/>
  <c r="K390" i="11" s="1"/>
  <c r="C446" i="21"/>
  <c r="K391" i="11" s="1"/>
  <c r="C447" i="21"/>
  <c r="K392" i="11" s="1"/>
  <c r="C448" i="21"/>
  <c r="K393" i="11" s="1"/>
  <c r="C449" i="21"/>
  <c r="K394" i="11" s="1"/>
  <c r="C450" i="21"/>
  <c r="K395" i="11" s="1"/>
  <c r="C451" i="21"/>
  <c r="C452" i="21"/>
  <c r="C453" i="21"/>
  <c r="C454" i="21"/>
  <c r="C455" i="21"/>
  <c r="C456" i="21"/>
  <c r="C457" i="21"/>
  <c r="C458" i="21"/>
  <c r="C366" i="21"/>
  <c r="C460" i="21"/>
  <c r="C461" i="21"/>
  <c r="C462" i="21"/>
  <c r="C463" i="21"/>
  <c r="C464" i="21"/>
  <c r="C465" i="21"/>
  <c r="C466" i="21"/>
  <c r="C467" i="21"/>
  <c r="C468" i="21"/>
  <c r="C469" i="21"/>
  <c r="C470" i="21"/>
  <c r="C471" i="21"/>
  <c r="C472" i="21"/>
  <c r="C473" i="21"/>
  <c r="C368" i="21"/>
  <c r="C369" i="21"/>
  <c r="C370" i="21"/>
  <c r="C371" i="21"/>
  <c r="C372" i="21"/>
  <c r="C373" i="21"/>
  <c r="C374" i="21"/>
  <c r="C375" i="21"/>
  <c r="C376" i="21"/>
  <c r="C377" i="21"/>
  <c r="C379" i="21"/>
  <c r="C380" i="21"/>
  <c r="C381" i="21"/>
  <c r="C459" i="21"/>
  <c r="C474" i="21"/>
  <c r="AE468" i="61"/>
  <c r="Q468" i="61"/>
  <c r="K383" i="11" l="1"/>
  <c r="K324" i="11"/>
  <c r="K406" i="11"/>
  <c r="K468" i="11"/>
  <c r="K479" i="11"/>
  <c r="K481" i="11"/>
  <c r="K477" i="11"/>
  <c r="K473" i="11"/>
  <c r="K469" i="11"/>
  <c r="K465" i="11"/>
  <c r="K413" i="11"/>
  <c r="K409" i="11"/>
  <c r="K405" i="11"/>
  <c r="K401" i="11"/>
  <c r="K397" i="11"/>
  <c r="K480" i="11"/>
  <c r="K476" i="11"/>
  <c r="K472" i="11"/>
  <c r="K416" i="11"/>
  <c r="K412" i="11"/>
  <c r="K408" i="11"/>
  <c r="K404" i="11"/>
  <c r="K400" i="11"/>
  <c r="K396" i="11"/>
  <c r="K384" i="11"/>
  <c r="K332" i="11"/>
  <c r="K475" i="11"/>
  <c r="K471" i="11"/>
  <c r="K415" i="11"/>
  <c r="K411" i="11"/>
  <c r="K407" i="11"/>
  <c r="K403" i="11"/>
  <c r="K399" i="11"/>
  <c r="K325" i="11"/>
  <c r="K478" i="11"/>
  <c r="K474" i="11"/>
  <c r="K470" i="11"/>
  <c r="K414" i="11"/>
  <c r="K410" i="11"/>
  <c r="K402" i="11"/>
  <c r="K398" i="11"/>
  <c r="AA439" i="61"/>
  <c r="AA320" i="61"/>
  <c r="AA329" i="61"/>
  <c r="AA118" i="61"/>
  <c r="AA468" i="61"/>
  <c r="AA21" i="61"/>
  <c r="AA198" i="61"/>
  <c r="AA345" i="61"/>
  <c r="AA14" i="61"/>
  <c r="AA13" i="61"/>
  <c r="AE14" i="61"/>
  <c r="AE13" i="61"/>
  <c r="AE388" i="61"/>
  <c r="AH468" i="61"/>
  <c r="AH41" i="61"/>
  <c r="Z445" i="61" l="1"/>
  <c r="Z446" i="61"/>
  <c r="Z430" i="61"/>
  <c r="Z41" i="61"/>
  <c r="R115" i="61"/>
  <c r="R273" i="61"/>
  <c r="R315" i="61"/>
  <c r="R85" i="61"/>
  <c r="R122" i="61"/>
  <c r="R285" i="61"/>
  <c r="R308" i="61"/>
  <c r="R309" i="61"/>
  <c r="R419" i="61"/>
  <c r="R118" i="61"/>
  <c r="Q136" i="61"/>
  <c r="Q93" i="61"/>
  <c r="Q14" i="61"/>
  <c r="Q13" i="61"/>
  <c r="Q338" i="61"/>
  <c r="Q285" i="61"/>
  <c r="Q109" i="61"/>
  <c r="M446" i="61" l="1"/>
  <c r="M468" i="61"/>
  <c r="D139" i="60" l="1"/>
  <c r="K314" i="60"/>
  <c r="K154" i="60"/>
  <c r="K338" i="60"/>
  <c r="K14" i="60"/>
  <c r="K337" i="60"/>
  <c r="K336" i="60"/>
  <c r="K331" i="60"/>
  <c r="M329" i="60" l="1"/>
  <c r="M118" i="60"/>
  <c r="M21" i="60"/>
  <c r="M468" i="60"/>
  <c r="M205" i="60"/>
  <c r="M226" i="60"/>
  <c r="M228" i="60"/>
  <c r="M227" i="60"/>
  <c r="M18" i="60"/>
  <c r="AC41" i="45" l="1"/>
  <c r="N197" i="45"/>
  <c r="N93" i="45"/>
  <c r="N118" i="45"/>
  <c r="N345" i="45"/>
  <c r="N14" i="45"/>
  <c r="N13" i="45"/>
  <c r="N136" i="45"/>
  <c r="N468" i="45"/>
  <c r="N115" i="45"/>
  <c r="N338" i="45"/>
  <c r="J253" i="45" l="1"/>
  <c r="E165" i="61" l="1"/>
  <c r="J11" i="61"/>
  <c r="Z468" i="60"/>
  <c r="Z459" i="60"/>
  <c r="Z456" i="60"/>
  <c r="Z345" i="60"/>
  <c r="Z198" i="60"/>
  <c r="Z187" i="60"/>
  <c r="Z109" i="60"/>
  <c r="Z58" i="60"/>
  <c r="Z21" i="60"/>
  <c r="Z14" i="60"/>
  <c r="Z13" i="60"/>
  <c r="Z11" i="60"/>
  <c r="F474" i="12" l="1"/>
  <c r="F475" i="12"/>
  <c r="F476" i="12"/>
  <c r="F477" i="12"/>
  <c r="F478" i="12"/>
  <c r="F479" i="12"/>
  <c r="F480" i="12"/>
  <c r="F481" i="12"/>
  <c r="F482" i="12"/>
  <c r="F483" i="12"/>
  <c r="F484" i="12"/>
  <c r="F485" i="12"/>
  <c r="F486" i="12"/>
  <c r="F487" i="12"/>
  <c r="F488" i="12"/>
  <c r="F489" i="12"/>
  <c r="F490" i="12"/>
  <c r="F491" i="12"/>
  <c r="F492" i="12"/>
  <c r="F493" i="12"/>
  <c r="F494" i="12"/>
  <c r="F495" i="12"/>
  <c r="F496" i="12"/>
  <c r="F497" i="12"/>
  <c r="F498" i="12"/>
  <c r="F499" i="12"/>
  <c r="F500" i="12"/>
  <c r="F501" i="12"/>
  <c r="F502" i="12"/>
  <c r="F503" i="12"/>
  <c r="F504" i="12"/>
  <c r="F505" i="12"/>
  <c r="E474" i="12"/>
  <c r="E475" i="12"/>
  <c r="E476" i="12"/>
  <c r="E477" i="12"/>
  <c r="E478" i="12"/>
  <c r="E479" i="12"/>
  <c r="E480" i="12"/>
  <c r="E481" i="12"/>
  <c r="E482" i="12"/>
  <c r="E483" i="12"/>
  <c r="E484" i="12"/>
  <c r="E485" i="12"/>
  <c r="E486" i="12"/>
  <c r="E487" i="12"/>
  <c r="E488" i="12"/>
  <c r="E489" i="12"/>
  <c r="E490" i="12"/>
  <c r="E491" i="12"/>
  <c r="E492" i="12"/>
  <c r="E493" i="12"/>
  <c r="E494" i="12"/>
  <c r="E495" i="12"/>
  <c r="E496" i="12"/>
  <c r="E497" i="12"/>
  <c r="E498" i="12"/>
  <c r="E499" i="12"/>
  <c r="E500" i="12"/>
  <c r="E501" i="12"/>
  <c r="E502" i="12"/>
  <c r="E503" i="12"/>
  <c r="E504" i="12"/>
  <c r="E505" i="12"/>
  <c r="D474" i="12"/>
  <c r="D475" i="12"/>
  <c r="D476" i="12"/>
  <c r="D477" i="12"/>
  <c r="D478" i="12"/>
  <c r="D479" i="12"/>
  <c r="D480" i="12"/>
  <c r="D481" i="12"/>
  <c r="D482" i="12"/>
  <c r="D483" i="12"/>
  <c r="D484" i="12"/>
  <c r="D485" i="12"/>
  <c r="D486" i="12"/>
  <c r="D487" i="12"/>
  <c r="D488" i="12"/>
  <c r="D489" i="12"/>
  <c r="D490" i="12"/>
  <c r="D491" i="12"/>
  <c r="D492" i="12"/>
  <c r="D493" i="12"/>
  <c r="D494" i="12"/>
  <c r="D495" i="12"/>
  <c r="D496" i="12"/>
  <c r="D497" i="12"/>
  <c r="D498" i="12"/>
  <c r="D499" i="12"/>
  <c r="D500" i="12"/>
  <c r="D501" i="12"/>
  <c r="D502" i="12"/>
  <c r="D503" i="12"/>
  <c r="D504" i="12"/>
  <c r="D505" i="12"/>
  <c r="C608" i="61" l="1"/>
  <c r="C607" i="61"/>
  <c r="C606" i="61"/>
  <c r="C605" i="61"/>
  <c r="C604" i="61"/>
  <c r="C603" i="61"/>
  <c r="C602" i="61"/>
  <c r="C601" i="61"/>
  <c r="C600" i="61"/>
  <c r="C599" i="61"/>
  <c r="C598" i="61"/>
  <c r="C597" i="61"/>
  <c r="C596" i="61"/>
  <c r="C595" i="61"/>
  <c r="C594" i="61"/>
  <c r="C593" i="61"/>
  <c r="C592" i="61"/>
  <c r="C591" i="61"/>
  <c r="C590" i="61"/>
  <c r="C589" i="61"/>
  <c r="C588" i="61"/>
  <c r="C587" i="61"/>
  <c r="C586" i="61"/>
  <c r="C585" i="61"/>
  <c r="C584" i="61"/>
  <c r="C583" i="61"/>
  <c r="C582" i="61"/>
  <c r="C581" i="61"/>
  <c r="C580" i="61"/>
  <c r="C579" i="61"/>
  <c r="C578" i="61"/>
  <c r="C577" i="61"/>
  <c r="C576" i="61"/>
  <c r="C575" i="61"/>
  <c r="C574" i="61"/>
  <c r="C573" i="61"/>
  <c r="C572" i="61"/>
  <c r="C571" i="61"/>
  <c r="C570" i="61"/>
  <c r="C569" i="61"/>
  <c r="C568" i="61"/>
  <c r="C567" i="61"/>
  <c r="C566" i="61"/>
  <c r="C565" i="61"/>
  <c r="C564" i="61"/>
  <c r="C563" i="61"/>
  <c r="C562" i="61"/>
  <c r="C561" i="61"/>
  <c r="C560" i="61"/>
  <c r="C559" i="61"/>
  <c r="C558" i="61"/>
  <c r="C557" i="61"/>
  <c r="C556" i="61"/>
  <c r="C555" i="61"/>
  <c r="C554" i="61"/>
  <c r="C553" i="61"/>
  <c r="C552" i="61"/>
  <c r="C551" i="61"/>
  <c r="C550" i="61"/>
  <c r="C549" i="61"/>
  <c r="C548" i="61"/>
  <c r="C547" i="61"/>
  <c r="C546" i="61"/>
  <c r="C545" i="61"/>
  <c r="C544" i="61"/>
  <c r="C543" i="61"/>
  <c r="C542" i="61"/>
  <c r="C541" i="61"/>
  <c r="C540" i="61"/>
  <c r="C539" i="61"/>
  <c r="C538" i="61"/>
  <c r="C537" i="61"/>
  <c r="C536" i="61"/>
  <c r="C535" i="61"/>
  <c r="C534" i="61"/>
  <c r="C533" i="61"/>
  <c r="C532" i="61"/>
  <c r="C531" i="61"/>
  <c r="C530" i="61"/>
  <c r="C529" i="61"/>
  <c r="C528" i="61"/>
  <c r="C527" i="61"/>
  <c r="C526" i="61"/>
  <c r="C525" i="61"/>
  <c r="C524" i="61"/>
  <c r="C523" i="61"/>
  <c r="C522" i="61"/>
  <c r="C521" i="61"/>
  <c r="C520" i="61"/>
  <c r="C519" i="61"/>
  <c r="C518" i="61"/>
  <c r="C517" i="61"/>
  <c r="C516" i="61"/>
  <c r="C515" i="61"/>
  <c r="C514" i="61"/>
  <c r="C513" i="61"/>
  <c r="C512" i="61"/>
  <c r="C511" i="61"/>
  <c r="C510" i="61"/>
  <c r="C509" i="61"/>
  <c r="C508" i="61"/>
  <c r="C507" i="61"/>
  <c r="C506" i="61"/>
  <c r="C505" i="61"/>
  <c r="C504" i="61"/>
  <c r="C503" i="61"/>
  <c r="C502" i="61"/>
  <c r="C501" i="61"/>
  <c r="C500" i="61"/>
  <c r="C499" i="61"/>
  <c r="C498" i="61"/>
  <c r="C497" i="61"/>
  <c r="C496" i="61"/>
  <c r="C495" i="61"/>
  <c r="C494" i="61"/>
  <c r="C493" i="61"/>
  <c r="C492" i="61"/>
  <c r="C491" i="61"/>
  <c r="C490" i="61"/>
  <c r="C489" i="61"/>
  <c r="C488" i="61"/>
  <c r="C487" i="61"/>
  <c r="C486" i="61"/>
  <c r="C485" i="61"/>
  <c r="C484" i="61"/>
  <c r="C483" i="61"/>
  <c r="C482" i="61"/>
  <c r="C481" i="61"/>
  <c r="C480" i="61"/>
  <c r="C479" i="61"/>
  <c r="C478" i="61"/>
  <c r="C477" i="61"/>
  <c r="C476" i="61"/>
  <c r="C475" i="61"/>
  <c r="C474" i="61"/>
  <c r="C381" i="61"/>
  <c r="C380" i="61"/>
  <c r="C379" i="61"/>
  <c r="C377" i="61"/>
  <c r="C376" i="61"/>
  <c r="C375" i="61"/>
  <c r="C374" i="61"/>
  <c r="C373" i="61"/>
  <c r="C372" i="61"/>
  <c r="C371" i="61"/>
  <c r="C370" i="61"/>
  <c r="C369" i="61"/>
  <c r="C368" i="61"/>
  <c r="C366" i="61"/>
  <c r="C45" i="61"/>
  <c r="F45" i="12" s="1"/>
  <c r="C44" i="61"/>
  <c r="F44" i="12" s="1"/>
  <c r="C365" i="61"/>
  <c r="C364" i="61"/>
  <c r="F364" i="12" s="1"/>
  <c r="C363" i="61"/>
  <c r="F363" i="12" s="1"/>
  <c r="C362" i="61"/>
  <c r="F362" i="12" s="1"/>
  <c r="C361" i="61"/>
  <c r="F361" i="12" s="1"/>
  <c r="C360" i="61"/>
  <c r="F360" i="12" s="1"/>
  <c r="C359" i="61"/>
  <c r="F359" i="12" s="1"/>
  <c r="C358" i="61"/>
  <c r="F358" i="12" s="1"/>
  <c r="C357" i="61"/>
  <c r="F357" i="12" s="1"/>
  <c r="C355" i="61"/>
  <c r="F355" i="12" s="1"/>
  <c r="C354" i="61"/>
  <c r="F354" i="12" s="1"/>
  <c r="C353" i="61"/>
  <c r="F353" i="12" s="1"/>
  <c r="C352" i="61"/>
  <c r="F352" i="12" s="1"/>
  <c r="C351" i="61"/>
  <c r="F351" i="12" s="1"/>
  <c r="C350" i="61"/>
  <c r="F350" i="12" s="1"/>
  <c r="C349" i="61"/>
  <c r="F349" i="12" s="1"/>
  <c r="C348" i="61"/>
  <c r="F348" i="12" s="1"/>
  <c r="C347" i="61"/>
  <c r="F347" i="12" s="1"/>
  <c r="C346" i="61"/>
  <c r="F346" i="12" s="1"/>
  <c r="C473" i="61"/>
  <c r="F473" i="12" s="1"/>
  <c r="C472" i="61"/>
  <c r="F472" i="12" s="1"/>
  <c r="C471" i="61"/>
  <c r="F471" i="12" s="1"/>
  <c r="C470" i="61"/>
  <c r="F470" i="12" s="1"/>
  <c r="C469" i="61"/>
  <c r="F469" i="12" s="1"/>
  <c r="C468" i="61"/>
  <c r="F468" i="12" s="1"/>
  <c r="C467" i="61"/>
  <c r="F467" i="12" s="1"/>
  <c r="C466" i="61"/>
  <c r="F466" i="12" s="1"/>
  <c r="C465" i="61"/>
  <c r="F465" i="12" s="1"/>
  <c r="C464" i="61"/>
  <c r="F464" i="12" s="1"/>
  <c r="C463" i="61"/>
  <c r="F463" i="12" s="1"/>
  <c r="C462" i="61"/>
  <c r="F462" i="12" s="1"/>
  <c r="C461" i="61"/>
  <c r="F461" i="12" s="1"/>
  <c r="C460" i="61"/>
  <c r="F460" i="12" s="1"/>
  <c r="C459" i="61"/>
  <c r="F459" i="12" s="1"/>
  <c r="C458" i="61"/>
  <c r="F458" i="12" s="1"/>
  <c r="C457" i="61"/>
  <c r="F457" i="12" s="1"/>
  <c r="C456" i="61"/>
  <c r="F456" i="12" s="1"/>
  <c r="C455" i="61"/>
  <c r="F455" i="12" s="1"/>
  <c r="C454" i="61"/>
  <c r="F454" i="12" s="1"/>
  <c r="C453" i="61"/>
  <c r="F453" i="12" s="1"/>
  <c r="C452" i="61"/>
  <c r="F452" i="12" s="1"/>
  <c r="C451" i="61"/>
  <c r="F451" i="12" s="1"/>
  <c r="C450" i="61"/>
  <c r="F450" i="12" s="1"/>
  <c r="C449" i="61"/>
  <c r="F449" i="12" s="1"/>
  <c r="C448" i="61"/>
  <c r="F448" i="12" s="1"/>
  <c r="C447" i="61"/>
  <c r="F447" i="12" s="1"/>
  <c r="C446" i="61"/>
  <c r="F446" i="12" s="1"/>
  <c r="C445" i="61"/>
  <c r="F445" i="12" s="1"/>
  <c r="C444" i="61"/>
  <c r="F444" i="12" s="1"/>
  <c r="C443" i="61"/>
  <c r="F443" i="12" s="1"/>
  <c r="C442" i="61"/>
  <c r="F442" i="12" s="1"/>
  <c r="C441" i="61"/>
  <c r="F441" i="12" s="1"/>
  <c r="C440" i="61"/>
  <c r="F440" i="12" s="1"/>
  <c r="C439" i="61"/>
  <c r="F439" i="12" s="1"/>
  <c r="C382" i="61"/>
  <c r="C438" i="61"/>
  <c r="C437" i="61"/>
  <c r="F437" i="12" s="1"/>
  <c r="C436" i="61"/>
  <c r="F436" i="12" s="1"/>
  <c r="C435" i="61"/>
  <c r="F435" i="12" s="1"/>
  <c r="C434" i="61"/>
  <c r="F434" i="12" s="1"/>
  <c r="C433" i="61"/>
  <c r="F433" i="12" s="1"/>
  <c r="C432" i="61"/>
  <c r="F432" i="12" s="1"/>
  <c r="C431" i="61"/>
  <c r="F431" i="12" s="1"/>
  <c r="C430" i="61"/>
  <c r="F430" i="12" s="1"/>
  <c r="C429" i="61"/>
  <c r="F429" i="12" s="1"/>
  <c r="C428" i="61"/>
  <c r="F428" i="12" s="1"/>
  <c r="C427" i="61"/>
  <c r="F427" i="12" s="1"/>
  <c r="C426" i="61"/>
  <c r="F426" i="12" s="1"/>
  <c r="C425" i="61"/>
  <c r="F425" i="12" s="1"/>
  <c r="C424" i="61"/>
  <c r="F424" i="12" s="1"/>
  <c r="C423" i="61"/>
  <c r="F423" i="12" s="1"/>
  <c r="C422" i="61"/>
  <c r="F422" i="12" s="1"/>
  <c r="C421" i="61"/>
  <c r="F421" i="12" s="1"/>
  <c r="C420" i="61"/>
  <c r="F420" i="12" s="1"/>
  <c r="C419" i="61"/>
  <c r="F419" i="12" s="1"/>
  <c r="C418" i="61"/>
  <c r="F418" i="12" s="1"/>
  <c r="C417" i="61"/>
  <c r="F417" i="12" s="1"/>
  <c r="C416" i="61"/>
  <c r="F416" i="12" s="1"/>
  <c r="C415" i="61"/>
  <c r="F415" i="12" s="1"/>
  <c r="C414" i="61"/>
  <c r="F414" i="12" s="1"/>
  <c r="C413" i="61"/>
  <c r="F413" i="12" s="1"/>
  <c r="C412" i="61"/>
  <c r="F412" i="12" s="1"/>
  <c r="C411" i="61"/>
  <c r="F411" i="12" s="1"/>
  <c r="C410" i="61"/>
  <c r="F410" i="12" s="1"/>
  <c r="C409" i="61"/>
  <c r="F409" i="12" s="1"/>
  <c r="C408" i="61"/>
  <c r="F408" i="12" s="1"/>
  <c r="C407" i="61"/>
  <c r="F407" i="12" s="1"/>
  <c r="C406" i="61"/>
  <c r="F406" i="12" s="1"/>
  <c r="C405" i="61"/>
  <c r="F405" i="12" s="1"/>
  <c r="C404" i="61"/>
  <c r="F404" i="12" s="1"/>
  <c r="C403" i="61"/>
  <c r="F403" i="12" s="1"/>
  <c r="C402" i="61"/>
  <c r="F402" i="12" s="1"/>
  <c r="C401" i="61"/>
  <c r="F401" i="12" s="1"/>
  <c r="C400" i="61"/>
  <c r="F400" i="12" s="1"/>
  <c r="C399" i="61"/>
  <c r="F399" i="12" s="1"/>
  <c r="C398" i="61"/>
  <c r="F398" i="12" s="1"/>
  <c r="C397" i="61"/>
  <c r="F397" i="12" s="1"/>
  <c r="C396" i="61"/>
  <c r="F396" i="12" s="1"/>
  <c r="C395" i="61"/>
  <c r="F395" i="12" s="1"/>
  <c r="C394" i="61"/>
  <c r="F394" i="12" s="1"/>
  <c r="C393" i="61"/>
  <c r="F393" i="12" s="1"/>
  <c r="C392" i="61"/>
  <c r="F392" i="12" s="1"/>
  <c r="C391" i="61"/>
  <c r="F391" i="12" s="1"/>
  <c r="C390" i="61"/>
  <c r="F390" i="12" s="1"/>
  <c r="C389" i="61"/>
  <c r="F389" i="12" s="1"/>
  <c r="C388" i="61"/>
  <c r="F388" i="12" s="1"/>
  <c r="C387" i="61"/>
  <c r="F387" i="12" s="1"/>
  <c r="C386" i="61"/>
  <c r="F386" i="12" s="1"/>
  <c r="C385" i="61"/>
  <c r="F385" i="12" s="1"/>
  <c r="C384" i="61"/>
  <c r="F384" i="12" s="1"/>
  <c r="C383" i="61"/>
  <c r="F383" i="12" s="1"/>
  <c r="C378" i="61"/>
  <c r="C367" i="61"/>
  <c r="C356" i="61"/>
  <c r="F356" i="12" s="1"/>
  <c r="C345" i="61"/>
  <c r="F345" i="12" s="1"/>
  <c r="C344" i="61"/>
  <c r="F344" i="12" s="1"/>
  <c r="C343" i="61"/>
  <c r="F343" i="12" s="1"/>
  <c r="C342" i="61"/>
  <c r="F342" i="12" s="1"/>
  <c r="C341" i="61"/>
  <c r="F341" i="12" s="1"/>
  <c r="C340" i="61"/>
  <c r="F340" i="12" s="1"/>
  <c r="C339" i="61"/>
  <c r="F339" i="12" s="1"/>
  <c r="C338" i="61"/>
  <c r="F338" i="12" s="1"/>
  <c r="C337" i="61"/>
  <c r="F337" i="12" s="1"/>
  <c r="C336" i="61"/>
  <c r="F336" i="12" s="1"/>
  <c r="C335" i="61"/>
  <c r="F335" i="12" s="1"/>
  <c r="C334" i="61"/>
  <c r="F334" i="12" s="1"/>
  <c r="C333" i="61"/>
  <c r="F333" i="12" s="1"/>
  <c r="C332" i="61"/>
  <c r="F332" i="12" s="1"/>
  <c r="C331" i="61"/>
  <c r="F331" i="12" s="1"/>
  <c r="C330" i="61"/>
  <c r="F330" i="12" s="1"/>
  <c r="C329" i="61"/>
  <c r="F329" i="12" s="1"/>
  <c r="C328" i="61"/>
  <c r="F328" i="12" s="1"/>
  <c r="C327" i="61"/>
  <c r="F327" i="12" s="1"/>
  <c r="C326" i="61"/>
  <c r="F326" i="12" s="1"/>
  <c r="C325" i="61"/>
  <c r="F325" i="12" s="1"/>
  <c r="C324" i="61"/>
  <c r="F324" i="12" s="1"/>
  <c r="C323" i="61"/>
  <c r="F323" i="12" s="1"/>
  <c r="C322" i="61"/>
  <c r="F322" i="12" s="1"/>
  <c r="C321" i="61"/>
  <c r="F321" i="12" s="1"/>
  <c r="C320" i="61"/>
  <c r="F320" i="12" s="1"/>
  <c r="C319" i="61"/>
  <c r="F319" i="12" s="1"/>
  <c r="C318" i="61"/>
  <c r="F318" i="12" s="1"/>
  <c r="C317" i="61"/>
  <c r="F317" i="12" s="1"/>
  <c r="C316" i="61"/>
  <c r="F316" i="12" s="1"/>
  <c r="C315" i="61"/>
  <c r="F315" i="12" s="1"/>
  <c r="C314" i="61"/>
  <c r="F314" i="12" s="1"/>
  <c r="C313" i="61"/>
  <c r="F313" i="12" s="1"/>
  <c r="C312" i="61"/>
  <c r="F312" i="12" s="1"/>
  <c r="C311" i="61"/>
  <c r="F311" i="12" s="1"/>
  <c r="C310" i="61"/>
  <c r="F310" i="12" s="1"/>
  <c r="C309" i="61"/>
  <c r="F309" i="12" s="1"/>
  <c r="C308" i="61"/>
  <c r="F308" i="12" s="1"/>
  <c r="C307" i="61"/>
  <c r="F307" i="12" s="1"/>
  <c r="C306" i="61"/>
  <c r="F306" i="12" s="1"/>
  <c r="C305" i="61"/>
  <c r="F305" i="12" s="1"/>
  <c r="C304" i="61"/>
  <c r="F304" i="12" s="1"/>
  <c r="C303" i="61"/>
  <c r="F303" i="12" s="1"/>
  <c r="C302" i="61"/>
  <c r="F302" i="12" s="1"/>
  <c r="C301" i="61"/>
  <c r="F301" i="12" s="1"/>
  <c r="C300" i="61"/>
  <c r="F300" i="12" s="1"/>
  <c r="C299" i="61"/>
  <c r="F299" i="12" s="1"/>
  <c r="C298" i="61"/>
  <c r="F298" i="12" s="1"/>
  <c r="C297" i="61"/>
  <c r="F297" i="12" s="1"/>
  <c r="C296" i="61"/>
  <c r="F296" i="12" s="1"/>
  <c r="C295" i="61"/>
  <c r="F295" i="12" s="1"/>
  <c r="C294" i="61"/>
  <c r="F294" i="12" s="1"/>
  <c r="C293" i="61"/>
  <c r="F293" i="12" s="1"/>
  <c r="C292" i="61"/>
  <c r="F292" i="12" s="1"/>
  <c r="C291" i="61"/>
  <c r="F291" i="12" s="1"/>
  <c r="C290" i="61"/>
  <c r="F290" i="12" s="1"/>
  <c r="C289" i="61"/>
  <c r="F289" i="12" s="1"/>
  <c r="C288" i="61"/>
  <c r="F288" i="12" s="1"/>
  <c r="C287" i="61"/>
  <c r="F287" i="12" s="1"/>
  <c r="C286" i="61"/>
  <c r="F286" i="12" s="1"/>
  <c r="C285" i="61"/>
  <c r="F285" i="12" s="1"/>
  <c r="C284" i="61"/>
  <c r="F284" i="12" s="1"/>
  <c r="C283" i="61"/>
  <c r="F283" i="12" s="1"/>
  <c r="C282" i="61"/>
  <c r="F282" i="12" s="1"/>
  <c r="C281" i="61"/>
  <c r="F281" i="12" s="1"/>
  <c r="C280" i="61"/>
  <c r="F280" i="12" s="1"/>
  <c r="C279" i="61"/>
  <c r="F279" i="12" s="1"/>
  <c r="C278" i="61"/>
  <c r="F278" i="12" s="1"/>
  <c r="C277" i="61"/>
  <c r="F277" i="12" s="1"/>
  <c r="C276" i="61"/>
  <c r="F276" i="12" s="1"/>
  <c r="C275" i="61"/>
  <c r="F275" i="12" s="1"/>
  <c r="C274" i="61"/>
  <c r="F274" i="12" s="1"/>
  <c r="C273" i="61"/>
  <c r="F273" i="12" s="1"/>
  <c r="C272" i="61"/>
  <c r="F272" i="12" s="1"/>
  <c r="C271" i="61"/>
  <c r="F271" i="12" s="1"/>
  <c r="C270" i="61"/>
  <c r="F270" i="12" s="1"/>
  <c r="C269" i="61"/>
  <c r="F269" i="12" s="1"/>
  <c r="C268" i="61"/>
  <c r="F268" i="12" s="1"/>
  <c r="C267" i="61"/>
  <c r="F267" i="12" s="1"/>
  <c r="C266" i="61"/>
  <c r="F266" i="12" s="1"/>
  <c r="C265" i="61"/>
  <c r="F265" i="12" s="1"/>
  <c r="C264" i="61"/>
  <c r="F264" i="12" s="1"/>
  <c r="C263" i="61"/>
  <c r="F263" i="12" s="1"/>
  <c r="C262" i="61"/>
  <c r="F262" i="12" s="1"/>
  <c r="C261" i="61"/>
  <c r="F261" i="12" s="1"/>
  <c r="C260" i="61"/>
  <c r="F260" i="12" s="1"/>
  <c r="C259" i="61"/>
  <c r="F259" i="12" s="1"/>
  <c r="C258" i="61"/>
  <c r="F258" i="12" s="1"/>
  <c r="C257" i="61"/>
  <c r="F257" i="12" s="1"/>
  <c r="C256" i="61"/>
  <c r="F256" i="12" s="1"/>
  <c r="C255" i="61"/>
  <c r="F255" i="12" s="1"/>
  <c r="C254" i="61"/>
  <c r="F254" i="12" s="1"/>
  <c r="C253" i="61"/>
  <c r="F253" i="12" s="1"/>
  <c r="C252" i="61"/>
  <c r="F252" i="12" s="1"/>
  <c r="C251" i="61"/>
  <c r="F251" i="12" s="1"/>
  <c r="C250" i="61"/>
  <c r="F250" i="12" s="1"/>
  <c r="C249" i="61"/>
  <c r="F249" i="12" s="1"/>
  <c r="C248" i="61"/>
  <c r="F248" i="12" s="1"/>
  <c r="C247" i="61"/>
  <c r="F247" i="12" s="1"/>
  <c r="C246" i="61"/>
  <c r="F246" i="12" s="1"/>
  <c r="C245" i="61"/>
  <c r="F245" i="12" s="1"/>
  <c r="C244" i="61"/>
  <c r="F244" i="12" s="1"/>
  <c r="C243" i="61"/>
  <c r="F243" i="12" s="1"/>
  <c r="C242" i="61"/>
  <c r="F242" i="12" s="1"/>
  <c r="C241" i="61"/>
  <c r="F241" i="12" s="1"/>
  <c r="C240" i="61"/>
  <c r="F240" i="12" s="1"/>
  <c r="C239" i="61"/>
  <c r="F239" i="12" s="1"/>
  <c r="C238" i="61"/>
  <c r="F238" i="12" s="1"/>
  <c r="C237" i="61"/>
  <c r="F237" i="12" s="1"/>
  <c r="C236" i="61"/>
  <c r="F236" i="12" s="1"/>
  <c r="C235" i="61"/>
  <c r="F235" i="12" s="1"/>
  <c r="C234" i="61"/>
  <c r="F234" i="12" s="1"/>
  <c r="C233" i="61"/>
  <c r="F233" i="12" s="1"/>
  <c r="C232" i="61"/>
  <c r="F232" i="12" s="1"/>
  <c r="C231" i="61"/>
  <c r="F231" i="12" s="1"/>
  <c r="C230" i="61"/>
  <c r="F230" i="12" s="1"/>
  <c r="C229" i="61"/>
  <c r="F229" i="12" s="1"/>
  <c r="C228" i="61"/>
  <c r="F228" i="12" s="1"/>
  <c r="C227" i="61"/>
  <c r="F227" i="12" s="1"/>
  <c r="C226" i="61"/>
  <c r="F226" i="12" s="1"/>
  <c r="C225" i="61"/>
  <c r="F225" i="12" s="1"/>
  <c r="C224" i="61"/>
  <c r="F224" i="12" s="1"/>
  <c r="C223" i="61"/>
  <c r="F223" i="12" s="1"/>
  <c r="C222" i="61"/>
  <c r="F222" i="12" s="1"/>
  <c r="C221" i="61"/>
  <c r="F221" i="12" s="1"/>
  <c r="C220" i="61"/>
  <c r="F220" i="12" s="1"/>
  <c r="C219" i="61"/>
  <c r="F219" i="12" s="1"/>
  <c r="C218" i="61"/>
  <c r="F218" i="12" s="1"/>
  <c r="C217" i="61"/>
  <c r="F217" i="12" s="1"/>
  <c r="C216" i="61"/>
  <c r="F216" i="12" s="1"/>
  <c r="C215" i="61"/>
  <c r="F215" i="12" s="1"/>
  <c r="C214" i="61"/>
  <c r="F214" i="12" s="1"/>
  <c r="C213" i="61"/>
  <c r="F213" i="12" s="1"/>
  <c r="C212" i="61"/>
  <c r="F212" i="12" s="1"/>
  <c r="C211" i="61"/>
  <c r="F211" i="12" s="1"/>
  <c r="C210" i="61"/>
  <c r="F210" i="12" s="1"/>
  <c r="C209" i="61"/>
  <c r="F209" i="12" s="1"/>
  <c r="C208" i="61"/>
  <c r="F208" i="12" s="1"/>
  <c r="C207" i="61"/>
  <c r="F207" i="12" s="1"/>
  <c r="C206" i="61"/>
  <c r="F206" i="12" s="1"/>
  <c r="C205" i="61"/>
  <c r="F205" i="12" s="1"/>
  <c r="C204" i="61"/>
  <c r="F204" i="12" s="1"/>
  <c r="C203" i="61"/>
  <c r="F203" i="12" s="1"/>
  <c r="C202" i="61"/>
  <c r="F202" i="12" s="1"/>
  <c r="C201" i="61"/>
  <c r="F201" i="12" s="1"/>
  <c r="C200" i="61"/>
  <c r="F200" i="12" s="1"/>
  <c r="C199" i="61"/>
  <c r="F199" i="12" s="1"/>
  <c r="C198" i="61"/>
  <c r="F198" i="12" s="1"/>
  <c r="C197" i="61"/>
  <c r="F197" i="12" s="1"/>
  <c r="C196" i="61"/>
  <c r="F196" i="12" s="1"/>
  <c r="C195" i="61"/>
  <c r="F195" i="12" s="1"/>
  <c r="C194" i="61"/>
  <c r="F194" i="12" s="1"/>
  <c r="C193" i="61"/>
  <c r="F193" i="12" s="1"/>
  <c r="C192" i="61"/>
  <c r="F192" i="12" s="1"/>
  <c r="C191" i="61"/>
  <c r="F191" i="12" s="1"/>
  <c r="C190" i="61"/>
  <c r="F190" i="12" s="1"/>
  <c r="C189" i="61"/>
  <c r="F189" i="12" s="1"/>
  <c r="C188" i="61"/>
  <c r="F188" i="12" s="1"/>
  <c r="C187" i="61"/>
  <c r="F187" i="12" s="1"/>
  <c r="C186" i="61"/>
  <c r="F186" i="12" s="1"/>
  <c r="C185" i="61"/>
  <c r="F185" i="12" s="1"/>
  <c r="C184" i="61"/>
  <c r="F184" i="12" s="1"/>
  <c r="C183" i="61"/>
  <c r="F183" i="12" s="1"/>
  <c r="C182" i="61"/>
  <c r="F182" i="12" s="1"/>
  <c r="C181" i="61"/>
  <c r="F181" i="12" s="1"/>
  <c r="C180" i="61"/>
  <c r="F180" i="12" s="1"/>
  <c r="C179" i="61"/>
  <c r="F179" i="12" s="1"/>
  <c r="C178" i="61"/>
  <c r="F178" i="12" s="1"/>
  <c r="C177" i="61"/>
  <c r="F177" i="12" s="1"/>
  <c r="C176" i="61"/>
  <c r="F176" i="12" s="1"/>
  <c r="C175" i="61"/>
  <c r="F175" i="12" s="1"/>
  <c r="C174" i="61"/>
  <c r="F174" i="12" s="1"/>
  <c r="C173" i="61"/>
  <c r="F173" i="12" s="1"/>
  <c r="C172" i="61"/>
  <c r="F172" i="12" s="1"/>
  <c r="C171" i="61"/>
  <c r="F171" i="12" s="1"/>
  <c r="C170" i="61"/>
  <c r="F170" i="12" s="1"/>
  <c r="C169" i="61"/>
  <c r="F169" i="12" s="1"/>
  <c r="C168" i="61"/>
  <c r="F168" i="12" s="1"/>
  <c r="C167" i="61"/>
  <c r="F167" i="12" s="1"/>
  <c r="C166" i="61"/>
  <c r="F166" i="12" s="1"/>
  <c r="C165" i="61"/>
  <c r="F165" i="12" s="1"/>
  <c r="C164" i="61"/>
  <c r="F164" i="12" s="1"/>
  <c r="C163" i="61"/>
  <c r="F163" i="12" s="1"/>
  <c r="C162" i="61"/>
  <c r="F162" i="12" s="1"/>
  <c r="C161" i="61"/>
  <c r="F161" i="12" s="1"/>
  <c r="C160" i="61"/>
  <c r="F160" i="12" s="1"/>
  <c r="C159" i="61"/>
  <c r="F159" i="12" s="1"/>
  <c r="C158" i="61"/>
  <c r="F158" i="12" s="1"/>
  <c r="C157" i="61"/>
  <c r="F157" i="12" s="1"/>
  <c r="C156" i="61"/>
  <c r="F156" i="12" s="1"/>
  <c r="C155" i="61"/>
  <c r="F155" i="12" s="1"/>
  <c r="C154" i="61"/>
  <c r="F154" i="12" s="1"/>
  <c r="C153" i="61"/>
  <c r="F153" i="12" s="1"/>
  <c r="C152" i="61"/>
  <c r="F152" i="12" s="1"/>
  <c r="C151" i="61"/>
  <c r="F151" i="12" s="1"/>
  <c r="C150" i="61"/>
  <c r="F150" i="12" s="1"/>
  <c r="C149" i="61"/>
  <c r="F149" i="12" s="1"/>
  <c r="C148" i="61"/>
  <c r="F148" i="12" s="1"/>
  <c r="C147" i="61"/>
  <c r="F147" i="12" s="1"/>
  <c r="C146" i="61"/>
  <c r="F146" i="12" s="1"/>
  <c r="C145" i="61"/>
  <c r="F145" i="12" s="1"/>
  <c r="C144" i="61"/>
  <c r="F144" i="12" s="1"/>
  <c r="C143" i="61"/>
  <c r="F143" i="12" s="1"/>
  <c r="C142" i="61"/>
  <c r="F142" i="12" s="1"/>
  <c r="C141" i="61"/>
  <c r="F141" i="12" s="1"/>
  <c r="C140" i="61"/>
  <c r="F140" i="12" s="1"/>
  <c r="C139" i="61"/>
  <c r="F139" i="12" s="1"/>
  <c r="C138" i="61"/>
  <c r="F138" i="12" s="1"/>
  <c r="C137" i="61"/>
  <c r="F137" i="12" s="1"/>
  <c r="C136" i="61"/>
  <c r="F136" i="12" s="1"/>
  <c r="C135" i="61"/>
  <c r="F135" i="12" s="1"/>
  <c r="C134" i="61"/>
  <c r="F134" i="12" s="1"/>
  <c r="C133" i="61"/>
  <c r="F133" i="12" s="1"/>
  <c r="C132" i="61"/>
  <c r="F132" i="12" s="1"/>
  <c r="C131" i="61"/>
  <c r="F131" i="12" s="1"/>
  <c r="C130" i="61"/>
  <c r="F130" i="12" s="1"/>
  <c r="C129" i="61"/>
  <c r="F129" i="12" s="1"/>
  <c r="C128" i="61"/>
  <c r="F128" i="12" s="1"/>
  <c r="C127" i="61"/>
  <c r="F127" i="12" s="1"/>
  <c r="C126" i="61"/>
  <c r="F126" i="12" s="1"/>
  <c r="C125" i="61"/>
  <c r="F125" i="12" s="1"/>
  <c r="C124" i="61"/>
  <c r="F124" i="12" s="1"/>
  <c r="C123" i="61"/>
  <c r="F123" i="12" s="1"/>
  <c r="C122" i="61"/>
  <c r="F122" i="12" s="1"/>
  <c r="C121" i="61"/>
  <c r="F121" i="12" s="1"/>
  <c r="C120" i="61"/>
  <c r="F120" i="12" s="1"/>
  <c r="C119" i="61"/>
  <c r="F119" i="12" s="1"/>
  <c r="C118" i="61"/>
  <c r="F118" i="12" s="1"/>
  <c r="C117" i="61"/>
  <c r="F117" i="12" s="1"/>
  <c r="C116" i="61"/>
  <c r="F116" i="12" s="1"/>
  <c r="C115" i="61"/>
  <c r="F115" i="12" s="1"/>
  <c r="C114" i="61"/>
  <c r="F114" i="12" s="1"/>
  <c r="C113" i="61"/>
  <c r="F113" i="12" s="1"/>
  <c r="C112" i="61"/>
  <c r="F112" i="12" s="1"/>
  <c r="C111" i="61"/>
  <c r="F111" i="12" s="1"/>
  <c r="C110" i="61"/>
  <c r="F110" i="12" s="1"/>
  <c r="C109" i="61"/>
  <c r="F109" i="12" s="1"/>
  <c r="C108" i="61"/>
  <c r="F108" i="12" s="1"/>
  <c r="C107" i="61"/>
  <c r="F107" i="12" s="1"/>
  <c r="C106" i="61"/>
  <c r="F106" i="12" s="1"/>
  <c r="C105" i="61"/>
  <c r="F105" i="12" s="1"/>
  <c r="C104" i="61"/>
  <c r="F104" i="12" s="1"/>
  <c r="C103" i="61"/>
  <c r="F103" i="12" s="1"/>
  <c r="C102" i="61"/>
  <c r="F102" i="12" s="1"/>
  <c r="C101" i="61"/>
  <c r="F101" i="12" s="1"/>
  <c r="C100" i="61"/>
  <c r="F100" i="12" s="1"/>
  <c r="C99" i="61"/>
  <c r="F99" i="12" s="1"/>
  <c r="C98" i="61"/>
  <c r="F98" i="12" s="1"/>
  <c r="C97" i="61"/>
  <c r="F97" i="12" s="1"/>
  <c r="C96" i="61"/>
  <c r="F96" i="12" s="1"/>
  <c r="C95" i="61"/>
  <c r="F95" i="12" s="1"/>
  <c r="C94" i="61"/>
  <c r="F94" i="12" s="1"/>
  <c r="C93" i="61"/>
  <c r="F93" i="12" s="1"/>
  <c r="C92" i="61"/>
  <c r="F92" i="12" s="1"/>
  <c r="C91" i="61"/>
  <c r="F91" i="12" s="1"/>
  <c r="C90" i="61"/>
  <c r="F90" i="12" s="1"/>
  <c r="C89" i="61"/>
  <c r="F89" i="12" s="1"/>
  <c r="C88" i="61"/>
  <c r="F88" i="12" s="1"/>
  <c r="C87" i="61"/>
  <c r="F87" i="12" s="1"/>
  <c r="C86" i="61"/>
  <c r="F86" i="12" s="1"/>
  <c r="C85" i="61"/>
  <c r="F85" i="12" s="1"/>
  <c r="C84" i="61"/>
  <c r="F84" i="12" s="1"/>
  <c r="C83" i="61"/>
  <c r="F83" i="12" s="1"/>
  <c r="C82" i="61"/>
  <c r="F82" i="12" s="1"/>
  <c r="C81" i="61"/>
  <c r="F81" i="12" s="1"/>
  <c r="C80" i="61"/>
  <c r="F80" i="12" s="1"/>
  <c r="C79" i="61"/>
  <c r="F79" i="12" s="1"/>
  <c r="C78" i="61"/>
  <c r="F78" i="12" s="1"/>
  <c r="C77" i="61"/>
  <c r="F77" i="12" s="1"/>
  <c r="C76" i="61"/>
  <c r="F76" i="12" s="1"/>
  <c r="C75" i="61"/>
  <c r="F75" i="12" s="1"/>
  <c r="C74" i="61"/>
  <c r="F74" i="12" s="1"/>
  <c r="C73" i="61"/>
  <c r="F73" i="12" s="1"/>
  <c r="C72" i="61"/>
  <c r="F72" i="12" s="1"/>
  <c r="C71" i="61"/>
  <c r="F71" i="12" s="1"/>
  <c r="C70" i="61"/>
  <c r="F70" i="12" s="1"/>
  <c r="C69" i="61"/>
  <c r="F69" i="12" s="1"/>
  <c r="C68" i="61"/>
  <c r="F68" i="12" s="1"/>
  <c r="C67" i="61"/>
  <c r="F67" i="12" s="1"/>
  <c r="C66" i="61"/>
  <c r="F66" i="12" s="1"/>
  <c r="C65" i="61"/>
  <c r="F65" i="12" s="1"/>
  <c r="C64" i="61"/>
  <c r="F64" i="12" s="1"/>
  <c r="C63" i="61"/>
  <c r="F63" i="12" s="1"/>
  <c r="C62" i="61"/>
  <c r="F62" i="12" s="1"/>
  <c r="C61" i="61"/>
  <c r="F61" i="12" s="1"/>
  <c r="C60" i="61"/>
  <c r="F60" i="12" s="1"/>
  <c r="C59" i="61"/>
  <c r="F59" i="12" s="1"/>
  <c r="C58" i="61"/>
  <c r="F58" i="12" s="1"/>
  <c r="C57" i="61"/>
  <c r="F57" i="12" s="1"/>
  <c r="C56" i="61"/>
  <c r="F56" i="12" s="1"/>
  <c r="C55" i="61"/>
  <c r="F55" i="12" s="1"/>
  <c r="C54" i="61"/>
  <c r="F54" i="12" s="1"/>
  <c r="C53" i="61"/>
  <c r="F53" i="12" s="1"/>
  <c r="C52" i="61"/>
  <c r="F52" i="12" s="1"/>
  <c r="C51" i="61"/>
  <c r="F51" i="12" s="1"/>
  <c r="C50" i="61"/>
  <c r="F50" i="12" s="1"/>
  <c r="C49" i="61"/>
  <c r="F49" i="12" s="1"/>
  <c r="C48" i="61"/>
  <c r="F48" i="12" s="1"/>
  <c r="C47" i="61"/>
  <c r="F47" i="12" s="1"/>
  <c r="C46" i="61"/>
  <c r="F46" i="12" s="1"/>
  <c r="C43" i="61"/>
  <c r="F43" i="12" s="1"/>
  <c r="C42" i="61"/>
  <c r="F42" i="12" s="1"/>
  <c r="C41" i="61"/>
  <c r="F41" i="12" s="1"/>
  <c r="C40" i="61"/>
  <c r="F40" i="12" s="1"/>
  <c r="C39" i="61"/>
  <c r="F39" i="12" s="1"/>
  <c r="C38" i="61"/>
  <c r="F38" i="12" s="1"/>
  <c r="C37" i="61"/>
  <c r="F37" i="12" s="1"/>
  <c r="C36" i="61"/>
  <c r="F36" i="12" s="1"/>
  <c r="C35" i="61"/>
  <c r="F35" i="12" s="1"/>
  <c r="C34" i="61"/>
  <c r="F34" i="12" s="1"/>
  <c r="C33" i="61"/>
  <c r="F33" i="12" s="1"/>
  <c r="C32" i="61"/>
  <c r="F32" i="12" s="1"/>
  <c r="C31" i="61"/>
  <c r="F31" i="12" s="1"/>
  <c r="C30" i="61"/>
  <c r="F30" i="12" s="1"/>
  <c r="C29" i="61"/>
  <c r="F29" i="12" s="1"/>
  <c r="C28" i="61"/>
  <c r="F28" i="12" s="1"/>
  <c r="C27" i="61"/>
  <c r="F27" i="12" s="1"/>
  <c r="C26" i="61"/>
  <c r="F26" i="12" s="1"/>
  <c r="C25" i="61"/>
  <c r="F25" i="12" s="1"/>
  <c r="C24" i="61"/>
  <c r="F24" i="12" s="1"/>
  <c r="C23" i="61"/>
  <c r="F23" i="12" s="1"/>
  <c r="C22" i="61"/>
  <c r="F22" i="12" s="1"/>
  <c r="C21" i="61"/>
  <c r="F21" i="12" s="1"/>
  <c r="C20" i="61"/>
  <c r="F20" i="12" s="1"/>
  <c r="C19" i="61"/>
  <c r="F19" i="12" s="1"/>
  <c r="C18" i="61"/>
  <c r="F18" i="12" s="1"/>
  <c r="C17" i="61"/>
  <c r="F17" i="12" s="1"/>
  <c r="C16" i="61"/>
  <c r="F16" i="12" s="1"/>
  <c r="C15" i="61"/>
  <c r="F15" i="12" s="1"/>
  <c r="C14" i="61"/>
  <c r="F14" i="12" s="1"/>
  <c r="C13" i="61"/>
  <c r="F13" i="12" s="1"/>
  <c r="C12" i="61"/>
  <c r="F12" i="12" s="1"/>
  <c r="C11" i="61"/>
  <c r="F11" i="12" s="1"/>
  <c r="C10" i="61"/>
  <c r="F10" i="12" s="1"/>
  <c r="C9" i="61"/>
  <c r="F9" i="12" s="1"/>
  <c r="C8" i="61"/>
  <c r="F8" i="12" s="1"/>
  <c r="C7" i="61"/>
  <c r="F7" i="12" s="1"/>
  <c r="C6" i="61"/>
  <c r="F6" i="12" s="1"/>
  <c r="C5" i="61"/>
  <c r="F5" i="12" s="1"/>
  <c r="C4" i="61"/>
  <c r="F4" i="12" s="1"/>
  <c r="C3" i="61"/>
  <c r="F3" i="12" s="1"/>
  <c r="C2" i="61"/>
  <c r="F2" i="12" s="1"/>
  <c r="C608" i="60"/>
  <c r="C607" i="60"/>
  <c r="C606" i="60"/>
  <c r="C605" i="60"/>
  <c r="C604" i="60"/>
  <c r="C603" i="60"/>
  <c r="C602" i="60"/>
  <c r="C601" i="60"/>
  <c r="C600" i="60"/>
  <c r="C599" i="60"/>
  <c r="C598" i="60"/>
  <c r="C597" i="60"/>
  <c r="C596" i="60"/>
  <c r="C595" i="60"/>
  <c r="C594" i="60"/>
  <c r="C593" i="60"/>
  <c r="C592" i="60"/>
  <c r="C591" i="60"/>
  <c r="C590" i="60"/>
  <c r="C589" i="60"/>
  <c r="C588" i="60"/>
  <c r="C587" i="60"/>
  <c r="C586" i="60"/>
  <c r="C585" i="60"/>
  <c r="C584" i="60"/>
  <c r="C583" i="60"/>
  <c r="C582" i="60"/>
  <c r="C581" i="60"/>
  <c r="C580" i="60"/>
  <c r="C579" i="60"/>
  <c r="C578" i="60"/>
  <c r="C577" i="60"/>
  <c r="C576" i="60"/>
  <c r="C575" i="60"/>
  <c r="C574" i="60"/>
  <c r="C573" i="60"/>
  <c r="C572" i="60"/>
  <c r="C571" i="60"/>
  <c r="C570" i="60"/>
  <c r="C569" i="60"/>
  <c r="C568" i="60"/>
  <c r="C567" i="60"/>
  <c r="C566" i="60"/>
  <c r="C565" i="60"/>
  <c r="C564" i="60"/>
  <c r="C563" i="60"/>
  <c r="C562" i="60"/>
  <c r="C561" i="60"/>
  <c r="C560" i="60"/>
  <c r="C559" i="60"/>
  <c r="C558" i="60"/>
  <c r="C557" i="60"/>
  <c r="C556" i="60"/>
  <c r="C555" i="60"/>
  <c r="C554" i="60"/>
  <c r="C553" i="60"/>
  <c r="C552" i="60"/>
  <c r="C551" i="60"/>
  <c r="C550" i="60"/>
  <c r="C549" i="60"/>
  <c r="C548" i="60"/>
  <c r="C547" i="60"/>
  <c r="C546" i="60"/>
  <c r="C545" i="60"/>
  <c r="C544" i="60"/>
  <c r="C543" i="60"/>
  <c r="C542" i="60"/>
  <c r="C541" i="60"/>
  <c r="C540" i="60"/>
  <c r="C539" i="60"/>
  <c r="C538" i="60"/>
  <c r="C537" i="60"/>
  <c r="C536" i="60"/>
  <c r="C535" i="60"/>
  <c r="C534" i="60"/>
  <c r="C533" i="60"/>
  <c r="C532" i="60"/>
  <c r="C531" i="60"/>
  <c r="C530" i="60"/>
  <c r="C529" i="60"/>
  <c r="C528" i="60"/>
  <c r="C527" i="60"/>
  <c r="C526" i="60"/>
  <c r="C525" i="60"/>
  <c r="C524" i="60"/>
  <c r="C523" i="60"/>
  <c r="C522" i="60"/>
  <c r="C521" i="60"/>
  <c r="C520" i="60"/>
  <c r="C519" i="60"/>
  <c r="C518" i="60"/>
  <c r="C517" i="60"/>
  <c r="C516" i="60"/>
  <c r="C515" i="60"/>
  <c r="C514" i="60"/>
  <c r="C513" i="60"/>
  <c r="C512" i="60"/>
  <c r="C511" i="60"/>
  <c r="C510" i="60"/>
  <c r="C509" i="60"/>
  <c r="C508" i="60"/>
  <c r="C507" i="60"/>
  <c r="C506" i="60"/>
  <c r="C505" i="60"/>
  <c r="C504" i="60"/>
  <c r="C503" i="60"/>
  <c r="C502" i="60"/>
  <c r="C501" i="60"/>
  <c r="C500" i="60"/>
  <c r="C499" i="60"/>
  <c r="C498" i="60"/>
  <c r="C497" i="60"/>
  <c r="C496" i="60"/>
  <c r="C495" i="60"/>
  <c r="C494" i="60"/>
  <c r="C493" i="60"/>
  <c r="C492" i="60"/>
  <c r="C491" i="60"/>
  <c r="C490" i="60"/>
  <c r="C489" i="60"/>
  <c r="C488" i="60"/>
  <c r="C487" i="60"/>
  <c r="C486" i="60"/>
  <c r="C485" i="60"/>
  <c r="C484" i="60"/>
  <c r="C483" i="60"/>
  <c r="C482" i="60"/>
  <c r="C481" i="60"/>
  <c r="C480" i="60"/>
  <c r="C479" i="60"/>
  <c r="C478" i="60"/>
  <c r="C477" i="60"/>
  <c r="C476" i="60"/>
  <c r="C475" i="60"/>
  <c r="C474" i="60"/>
  <c r="C381" i="60"/>
  <c r="E381" i="12" s="1"/>
  <c r="C380" i="60"/>
  <c r="E380" i="12" s="1"/>
  <c r="C379" i="60"/>
  <c r="E379" i="12" s="1"/>
  <c r="C377" i="60"/>
  <c r="E377" i="12" s="1"/>
  <c r="C376" i="60"/>
  <c r="E376" i="12" s="1"/>
  <c r="C375" i="60"/>
  <c r="E375" i="12" s="1"/>
  <c r="C374" i="60"/>
  <c r="E374" i="12" s="1"/>
  <c r="C373" i="60"/>
  <c r="E373" i="12" s="1"/>
  <c r="C372" i="60"/>
  <c r="E372" i="12" s="1"/>
  <c r="C371" i="60"/>
  <c r="E371" i="12" s="1"/>
  <c r="C370" i="60"/>
  <c r="E370" i="12" s="1"/>
  <c r="C369" i="60"/>
  <c r="E369" i="12" s="1"/>
  <c r="C368" i="60"/>
  <c r="E368" i="12" s="1"/>
  <c r="C366" i="60"/>
  <c r="E366" i="12" s="1"/>
  <c r="C45" i="60"/>
  <c r="E45" i="12" s="1"/>
  <c r="C44" i="60"/>
  <c r="E44" i="12" s="1"/>
  <c r="C365" i="60"/>
  <c r="E365" i="12" s="1"/>
  <c r="C364" i="60"/>
  <c r="E364" i="12" s="1"/>
  <c r="C363" i="60"/>
  <c r="E363" i="12" s="1"/>
  <c r="C362" i="60"/>
  <c r="E362" i="12" s="1"/>
  <c r="C361" i="60"/>
  <c r="E361" i="12" s="1"/>
  <c r="C360" i="60"/>
  <c r="E360" i="12" s="1"/>
  <c r="C359" i="60"/>
  <c r="E359" i="12" s="1"/>
  <c r="C358" i="60"/>
  <c r="E358" i="12" s="1"/>
  <c r="C357" i="60"/>
  <c r="E357" i="12" s="1"/>
  <c r="C355" i="60"/>
  <c r="E355" i="12" s="1"/>
  <c r="C354" i="60"/>
  <c r="E354" i="12" s="1"/>
  <c r="C353" i="60"/>
  <c r="E353" i="12" s="1"/>
  <c r="C352" i="60"/>
  <c r="E352" i="12" s="1"/>
  <c r="C351" i="60"/>
  <c r="E351" i="12" s="1"/>
  <c r="C350" i="60"/>
  <c r="E350" i="12" s="1"/>
  <c r="C349" i="60"/>
  <c r="E349" i="12" s="1"/>
  <c r="C348" i="60"/>
  <c r="E348" i="12" s="1"/>
  <c r="C347" i="60"/>
  <c r="E347" i="12" s="1"/>
  <c r="C346" i="60"/>
  <c r="E346" i="12" s="1"/>
  <c r="C344" i="60"/>
  <c r="E344" i="12" s="1"/>
  <c r="C343" i="60"/>
  <c r="E343" i="12" s="1"/>
  <c r="C342" i="60"/>
  <c r="E342" i="12" s="1"/>
  <c r="C341" i="60"/>
  <c r="E341" i="12" s="1"/>
  <c r="C340" i="60"/>
  <c r="E340" i="12" s="1"/>
  <c r="C339" i="60"/>
  <c r="E339" i="12" s="1"/>
  <c r="C338" i="60"/>
  <c r="E338" i="12" s="1"/>
  <c r="C337" i="60"/>
  <c r="E337" i="12" s="1"/>
  <c r="C336" i="60"/>
  <c r="E336" i="12" s="1"/>
  <c r="C335" i="60"/>
  <c r="E335" i="12" s="1"/>
  <c r="C333" i="60"/>
  <c r="E333" i="12" s="1"/>
  <c r="C332" i="60"/>
  <c r="E332" i="12" s="1"/>
  <c r="C331" i="60"/>
  <c r="E331" i="12" s="1"/>
  <c r="C330" i="60"/>
  <c r="E330" i="12" s="1"/>
  <c r="C329" i="60"/>
  <c r="E329" i="12" s="1"/>
  <c r="C328" i="60"/>
  <c r="E328" i="12" s="1"/>
  <c r="C327" i="60"/>
  <c r="E327" i="12" s="1"/>
  <c r="C326" i="60"/>
  <c r="E326" i="12" s="1"/>
  <c r="C325" i="60"/>
  <c r="E325" i="12" s="1"/>
  <c r="C324" i="60"/>
  <c r="E324" i="12" s="1"/>
  <c r="C322" i="60"/>
  <c r="E322" i="12" s="1"/>
  <c r="C321" i="60"/>
  <c r="E321" i="12" s="1"/>
  <c r="C320" i="60"/>
  <c r="E320" i="12" s="1"/>
  <c r="C319" i="60"/>
  <c r="E319" i="12" s="1"/>
  <c r="C318" i="60"/>
  <c r="E318" i="12" s="1"/>
  <c r="C317" i="60"/>
  <c r="E317" i="12" s="1"/>
  <c r="C316" i="60"/>
  <c r="E316" i="12" s="1"/>
  <c r="C315" i="60"/>
  <c r="E315" i="12" s="1"/>
  <c r="C314" i="60"/>
  <c r="E314" i="12" s="1"/>
  <c r="C313" i="60"/>
  <c r="E313" i="12" s="1"/>
  <c r="C473" i="60"/>
  <c r="E473" i="12" s="1"/>
  <c r="C472" i="60"/>
  <c r="E472" i="12" s="1"/>
  <c r="C471" i="60"/>
  <c r="E471" i="12" s="1"/>
  <c r="C470" i="60"/>
  <c r="E470" i="12" s="1"/>
  <c r="C469" i="60"/>
  <c r="E469" i="12" s="1"/>
  <c r="C468" i="60"/>
  <c r="E468" i="12" s="1"/>
  <c r="C467" i="60"/>
  <c r="E467" i="12" s="1"/>
  <c r="C466" i="60"/>
  <c r="E466" i="12" s="1"/>
  <c r="C465" i="60"/>
  <c r="E465" i="12" s="1"/>
  <c r="C464" i="60"/>
  <c r="E464" i="12" s="1"/>
  <c r="C462" i="60"/>
  <c r="E462" i="12" s="1"/>
  <c r="C461" i="60"/>
  <c r="E461" i="12" s="1"/>
  <c r="C460" i="60"/>
  <c r="E460" i="12" s="1"/>
  <c r="C459" i="60"/>
  <c r="E459" i="12" s="1"/>
  <c r="C458" i="60"/>
  <c r="E458" i="12" s="1"/>
  <c r="C457" i="60"/>
  <c r="E457" i="12" s="1"/>
  <c r="C456" i="60"/>
  <c r="E456" i="12" s="1"/>
  <c r="C455" i="60"/>
  <c r="E455" i="12" s="1"/>
  <c r="C454" i="60"/>
  <c r="E454" i="12" s="1"/>
  <c r="C453" i="60"/>
  <c r="E453" i="12" s="1"/>
  <c r="C451" i="60"/>
  <c r="E451" i="12" s="1"/>
  <c r="C450" i="60"/>
  <c r="E450" i="12" s="1"/>
  <c r="C449" i="60"/>
  <c r="E449" i="12" s="1"/>
  <c r="C448" i="60"/>
  <c r="E448" i="12" s="1"/>
  <c r="C447" i="60"/>
  <c r="E447" i="12" s="1"/>
  <c r="C446" i="60"/>
  <c r="E446" i="12" s="1"/>
  <c r="C445" i="60"/>
  <c r="E445" i="12" s="1"/>
  <c r="C444" i="60"/>
  <c r="E444" i="12" s="1"/>
  <c r="C443" i="60"/>
  <c r="E443" i="12" s="1"/>
  <c r="C442" i="60"/>
  <c r="E442" i="12" s="1"/>
  <c r="C440" i="60"/>
  <c r="E440" i="12" s="1"/>
  <c r="C439" i="60"/>
  <c r="E439" i="12" s="1"/>
  <c r="C382" i="60"/>
  <c r="C438" i="60"/>
  <c r="C437" i="60"/>
  <c r="E437" i="12" s="1"/>
  <c r="C436" i="60"/>
  <c r="E436" i="12" s="1"/>
  <c r="C435" i="60"/>
  <c r="E435" i="12" s="1"/>
  <c r="C434" i="60"/>
  <c r="E434" i="12" s="1"/>
  <c r="C433" i="60"/>
  <c r="E433" i="12" s="1"/>
  <c r="C432" i="60"/>
  <c r="E432" i="12" s="1"/>
  <c r="C431" i="60"/>
  <c r="E431" i="12" s="1"/>
  <c r="C429" i="60"/>
  <c r="E429" i="12" s="1"/>
  <c r="C428" i="60"/>
  <c r="E428" i="12" s="1"/>
  <c r="C427" i="60"/>
  <c r="E427" i="12" s="1"/>
  <c r="C426" i="60"/>
  <c r="E426" i="12" s="1"/>
  <c r="C425" i="60"/>
  <c r="E425" i="12" s="1"/>
  <c r="C424" i="60"/>
  <c r="E424" i="12" s="1"/>
  <c r="C423" i="60"/>
  <c r="E423" i="12" s="1"/>
  <c r="C422" i="60"/>
  <c r="E422" i="12" s="1"/>
  <c r="C421" i="60"/>
  <c r="E421" i="12" s="1"/>
  <c r="C420" i="60"/>
  <c r="E420" i="12" s="1"/>
  <c r="C418" i="60"/>
  <c r="E418" i="12" s="1"/>
  <c r="C417" i="60"/>
  <c r="E417" i="12" s="1"/>
  <c r="C416" i="60"/>
  <c r="E416" i="12" s="1"/>
  <c r="C415" i="60"/>
  <c r="E415" i="12" s="1"/>
  <c r="C414" i="60"/>
  <c r="E414" i="12" s="1"/>
  <c r="C413" i="60"/>
  <c r="E413" i="12" s="1"/>
  <c r="C412" i="60"/>
  <c r="E412" i="12" s="1"/>
  <c r="C411" i="60"/>
  <c r="E411" i="12" s="1"/>
  <c r="C410" i="60"/>
  <c r="E410" i="12" s="1"/>
  <c r="C409" i="60"/>
  <c r="E409" i="12" s="1"/>
  <c r="C407" i="60"/>
  <c r="E407" i="12" s="1"/>
  <c r="C406" i="60"/>
  <c r="E406" i="12" s="1"/>
  <c r="C405" i="60"/>
  <c r="E405" i="12" s="1"/>
  <c r="C404" i="60"/>
  <c r="E404" i="12" s="1"/>
  <c r="C403" i="60"/>
  <c r="E403" i="12" s="1"/>
  <c r="C402" i="60"/>
  <c r="E402" i="12" s="1"/>
  <c r="C401" i="60"/>
  <c r="E401" i="12" s="1"/>
  <c r="C400" i="60"/>
  <c r="E400" i="12" s="1"/>
  <c r="C399" i="60"/>
  <c r="E399" i="12" s="1"/>
  <c r="C398" i="60"/>
  <c r="E398" i="12" s="1"/>
  <c r="C396" i="60"/>
  <c r="E396" i="12" s="1"/>
  <c r="C395" i="60"/>
  <c r="E395" i="12" s="1"/>
  <c r="C394" i="60"/>
  <c r="E394" i="12" s="1"/>
  <c r="C393" i="60"/>
  <c r="E393" i="12" s="1"/>
  <c r="C392" i="60"/>
  <c r="E392" i="12" s="1"/>
  <c r="C391" i="60"/>
  <c r="E391" i="12" s="1"/>
  <c r="C390" i="60"/>
  <c r="E390" i="12" s="1"/>
  <c r="C389" i="60"/>
  <c r="E389" i="12" s="1"/>
  <c r="C388" i="60"/>
  <c r="E388" i="12" s="1"/>
  <c r="C387" i="60"/>
  <c r="E387" i="12" s="1"/>
  <c r="C385" i="60"/>
  <c r="E385" i="12" s="1"/>
  <c r="C384" i="60"/>
  <c r="E384" i="12" s="1"/>
  <c r="C383" i="60"/>
  <c r="E383" i="12" s="1"/>
  <c r="C378" i="60"/>
  <c r="E378" i="12" s="1"/>
  <c r="C367" i="60"/>
  <c r="E367" i="12" s="1"/>
  <c r="C356" i="60"/>
  <c r="E356" i="12" s="1"/>
  <c r="C345" i="60"/>
  <c r="E345" i="12" s="1"/>
  <c r="C334" i="60"/>
  <c r="E334" i="12" s="1"/>
  <c r="C323" i="60"/>
  <c r="E323" i="12" s="1"/>
  <c r="C312" i="60"/>
  <c r="E312" i="12" s="1"/>
  <c r="C463" i="60"/>
  <c r="E463" i="12" s="1"/>
  <c r="C452" i="60"/>
  <c r="E452" i="12" s="1"/>
  <c r="C86" i="60"/>
  <c r="E86" i="12" s="1"/>
  <c r="C236" i="60"/>
  <c r="E236" i="12" s="1"/>
  <c r="C115" i="60"/>
  <c r="E115" i="12" s="1"/>
  <c r="C184" i="60"/>
  <c r="E184" i="12" s="1"/>
  <c r="C183" i="60"/>
  <c r="E183" i="12" s="1"/>
  <c r="C182" i="60"/>
  <c r="E182" i="12" s="1"/>
  <c r="C181" i="60"/>
  <c r="E181" i="12" s="1"/>
  <c r="C7" i="60"/>
  <c r="E7" i="12" s="1"/>
  <c r="C8" i="60"/>
  <c r="E8" i="12" s="1"/>
  <c r="C273" i="60"/>
  <c r="E273" i="12" s="1"/>
  <c r="C104" i="60"/>
  <c r="E104" i="12" s="1"/>
  <c r="C243" i="60"/>
  <c r="E243" i="12" s="1"/>
  <c r="C43" i="60"/>
  <c r="E43" i="12" s="1"/>
  <c r="C5" i="60"/>
  <c r="E5" i="12" s="1"/>
  <c r="C6" i="60"/>
  <c r="E6" i="12" s="1"/>
  <c r="C4" i="60"/>
  <c r="E4" i="12" s="1"/>
  <c r="C286" i="60"/>
  <c r="E286" i="12" s="1"/>
  <c r="C159" i="60"/>
  <c r="E159" i="12" s="1"/>
  <c r="C110" i="60"/>
  <c r="E110" i="12" s="1"/>
  <c r="C279" i="60"/>
  <c r="E279" i="12" s="1"/>
  <c r="C278" i="60"/>
  <c r="E278" i="12" s="1"/>
  <c r="C68" i="60"/>
  <c r="E68" i="12" s="1"/>
  <c r="C67" i="60"/>
  <c r="E67" i="12" s="1"/>
  <c r="C202" i="60"/>
  <c r="E202" i="12" s="1"/>
  <c r="C75" i="60"/>
  <c r="E75" i="12" s="1"/>
  <c r="C74" i="60"/>
  <c r="E74" i="12" s="1"/>
  <c r="C272" i="60"/>
  <c r="E272" i="12" s="1"/>
  <c r="C271" i="60"/>
  <c r="E271" i="12" s="1"/>
  <c r="C238" i="60"/>
  <c r="E238" i="12" s="1"/>
  <c r="C441" i="60"/>
  <c r="E441" i="12" s="1"/>
  <c r="C165" i="60"/>
  <c r="E165" i="12" s="1"/>
  <c r="C157" i="60"/>
  <c r="E157" i="12" s="1"/>
  <c r="C228" i="60"/>
  <c r="E228" i="12" s="1"/>
  <c r="C81" i="60"/>
  <c r="E81" i="12" s="1"/>
  <c r="C151" i="60"/>
  <c r="E151" i="12" s="1"/>
  <c r="C297" i="60"/>
  <c r="E297" i="12" s="1"/>
  <c r="C11" i="60"/>
  <c r="E11" i="12" s="1"/>
  <c r="C223" i="60"/>
  <c r="E223" i="12" s="1"/>
  <c r="C88" i="60"/>
  <c r="E88" i="12" s="1"/>
  <c r="C143" i="60"/>
  <c r="E143" i="12" s="1"/>
  <c r="C107" i="60"/>
  <c r="E107" i="12" s="1"/>
  <c r="C241" i="60"/>
  <c r="E241" i="12" s="1"/>
  <c r="C222" i="60"/>
  <c r="E222" i="12" s="1"/>
  <c r="C180" i="60"/>
  <c r="E180" i="12" s="1"/>
  <c r="C189" i="60"/>
  <c r="E189" i="12" s="1"/>
  <c r="C134" i="60"/>
  <c r="E134" i="12" s="1"/>
  <c r="C179" i="60"/>
  <c r="E179" i="12" s="1"/>
  <c r="C244" i="60"/>
  <c r="E244" i="12" s="1"/>
  <c r="C288" i="60"/>
  <c r="E288" i="12" s="1"/>
  <c r="C42" i="60"/>
  <c r="E42" i="12" s="1"/>
  <c r="C9" i="60"/>
  <c r="E9" i="12" s="1"/>
  <c r="C10" i="60"/>
  <c r="E10" i="12" s="1"/>
  <c r="C60" i="60"/>
  <c r="E60" i="12" s="1"/>
  <c r="C96" i="60"/>
  <c r="E96" i="12" s="1"/>
  <c r="C283" i="60"/>
  <c r="E283" i="12" s="1"/>
  <c r="C221" i="60"/>
  <c r="E221" i="12" s="1"/>
  <c r="C40" i="60"/>
  <c r="E40" i="12" s="1"/>
  <c r="C39" i="60"/>
  <c r="E39" i="12" s="1"/>
  <c r="C41" i="60"/>
  <c r="E41" i="12" s="1"/>
  <c r="C267" i="60"/>
  <c r="E267" i="12" s="1"/>
  <c r="C37" i="60"/>
  <c r="E37" i="12" s="1"/>
  <c r="C38" i="60"/>
  <c r="E38" i="12" s="1"/>
  <c r="C66" i="60"/>
  <c r="E66" i="12" s="1"/>
  <c r="C36" i="60"/>
  <c r="E36" i="12" s="1"/>
  <c r="C305" i="60"/>
  <c r="E305" i="12" s="1"/>
  <c r="C100" i="60"/>
  <c r="E100" i="12" s="1"/>
  <c r="C101" i="60"/>
  <c r="E101" i="12" s="1"/>
  <c r="C65" i="60"/>
  <c r="E65" i="12" s="1"/>
  <c r="C89" i="60"/>
  <c r="E89" i="12" s="1"/>
  <c r="C280" i="60"/>
  <c r="E280" i="12" s="1"/>
  <c r="C70" i="60"/>
  <c r="E70" i="12" s="1"/>
  <c r="C108" i="60"/>
  <c r="E108" i="12" s="1"/>
  <c r="C281" i="60"/>
  <c r="E281" i="12" s="1"/>
  <c r="C135" i="60"/>
  <c r="E135" i="12" s="1"/>
  <c r="C248" i="60"/>
  <c r="E248" i="12" s="1"/>
  <c r="C227" i="60"/>
  <c r="E227" i="12" s="1"/>
  <c r="C282" i="60"/>
  <c r="E282" i="12" s="1"/>
  <c r="C300" i="60"/>
  <c r="E300" i="12" s="1"/>
  <c r="C18" i="60"/>
  <c r="E18" i="12" s="1"/>
  <c r="C142" i="60"/>
  <c r="E142" i="12" s="1"/>
  <c r="C51" i="60"/>
  <c r="E51" i="12" s="1"/>
  <c r="C35" i="60"/>
  <c r="E35" i="12" s="1"/>
  <c r="C55" i="60"/>
  <c r="E55" i="12" s="1"/>
  <c r="C13" i="60"/>
  <c r="E13" i="12" s="1"/>
  <c r="C144" i="60"/>
  <c r="E144" i="12" s="1"/>
  <c r="C64" i="60"/>
  <c r="E64" i="12" s="1"/>
  <c r="C93" i="60"/>
  <c r="E93" i="12" s="1"/>
  <c r="C198" i="60"/>
  <c r="E198" i="12" s="1"/>
  <c r="C295" i="60"/>
  <c r="E295" i="12" s="1"/>
  <c r="C220" i="60"/>
  <c r="E220" i="12" s="1"/>
  <c r="C109" i="60"/>
  <c r="E109" i="12" s="1"/>
  <c r="C14" i="60"/>
  <c r="E14" i="12" s="1"/>
  <c r="C430" i="60"/>
  <c r="E430" i="12" s="1"/>
  <c r="C12" i="60"/>
  <c r="E12" i="12" s="1"/>
  <c r="C139" i="60"/>
  <c r="E139" i="12" s="1"/>
  <c r="C85" i="60"/>
  <c r="E85" i="12" s="1"/>
  <c r="C34" i="60"/>
  <c r="E34" i="12" s="1"/>
  <c r="C33" i="60"/>
  <c r="E33" i="12" s="1"/>
  <c r="C146" i="60"/>
  <c r="E146" i="12" s="1"/>
  <c r="C32" i="60"/>
  <c r="E32" i="12" s="1"/>
  <c r="C264" i="60"/>
  <c r="E264" i="12" s="1"/>
  <c r="C263" i="60"/>
  <c r="E263" i="12" s="1"/>
  <c r="C219" i="60"/>
  <c r="E219" i="12" s="1"/>
  <c r="C31" i="60"/>
  <c r="E31" i="12" s="1"/>
  <c r="C239" i="60"/>
  <c r="E239" i="12" s="1"/>
  <c r="C111" i="60"/>
  <c r="E111" i="12" s="1"/>
  <c r="C266" i="60"/>
  <c r="E266" i="12" s="1"/>
  <c r="C29" i="60"/>
  <c r="E29" i="12" s="1"/>
  <c r="C30" i="60"/>
  <c r="E30" i="12" s="1"/>
  <c r="C125" i="60"/>
  <c r="E125" i="12" s="1"/>
  <c r="C28" i="60"/>
  <c r="E28" i="12" s="1"/>
  <c r="C78" i="60"/>
  <c r="E78" i="12" s="1"/>
  <c r="C59" i="60"/>
  <c r="E59" i="12" s="1"/>
  <c r="C62" i="60"/>
  <c r="E62" i="12" s="1"/>
  <c r="C79" i="60"/>
  <c r="E79" i="12" s="1"/>
  <c r="C253" i="60"/>
  <c r="E253" i="12" s="1"/>
  <c r="C306" i="60"/>
  <c r="E306" i="12" s="1"/>
  <c r="C3" i="60"/>
  <c r="E3" i="12" s="1"/>
  <c r="C92" i="60"/>
  <c r="E92" i="12" s="1"/>
  <c r="C133" i="60"/>
  <c r="E133" i="12" s="1"/>
  <c r="C260" i="60"/>
  <c r="E260" i="12" s="1"/>
  <c r="C147" i="60"/>
  <c r="E147" i="12" s="1"/>
  <c r="C233" i="60"/>
  <c r="E233" i="12" s="1"/>
  <c r="C123" i="60"/>
  <c r="E123" i="12" s="1"/>
  <c r="C118" i="60"/>
  <c r="E118" i="12" s="1"/>
  <c r="C309" i="60"/>
  <c r="E309" i="12" s="1"/>
  <c r="C308" i="60"/>
  <c r="E308" i="12" s="1"/>
  <c r="C261" i="60"/>
  <c r="E261" i="12" s="1"/>
  <c r="C232" i="60"/>
  <c r="E232" i="12" s="1"/>
  <c r="C231" i="60"/>
  <c r="E231" i="12" s="1"/>
  <c r="C268" i="60"/>
  <c r="E268" i="12" s="1"/>
  <c r="C126" i="60"/>
  <c r="E126" i="12" s="1"/>
  <c r="C419" i="60"/>
  <c r="E419" i="12" s="1"/>
  <c r="C262" i="60"/>
  <c r="E262" i="12" s="1"/>
  <c r="C251" i="60"/>
  <c r="E251" i="12" s="1"/>
  <c r="C303" i="60"/>
  <c r="E303" i="12" s="1"/>
  <c r="C117" i="60"/>
  <c r="E117" i="12" s="1"/>
  <c r="C106" i="60"/>
  <c r="E106" i="12" s="1"/>
  <c r="C141" i="60"/>
  <c r="E141" i="12" s="1"/>
  <c r="C226" i="60"/>
  <c r="E226" i="12" s="1"/>
  <c r="C208" i="60"/>
  <c r="E208" i="12" s="1"/>
  <c r="C191" i="60"/>
  <c r="E191" i="12" s="1"/>
  <c r="C27" i="60"/>
  <c r="E27" i="12" s="1"/>
  <c r="C116" i="60"/>
  <c r="E116" i="12" s="1"/>
  <c r="C26" i="60"/>
  <c r="E26" i="12" s="1"/>
  <c r="C25" i="60"/>
  <c r="E25" i="12" s="1"/>
  <c r="C24" i="60"/>
  <c r="E24" i="12" s="1"/>
  <c r="C23" i="60"/>
  <c r="E23" i="12" s="1"/>
  <c r="C152" i="60"/>
  <c r="E152" i="12" s="1"/>
  <c r="C127" i="60"/>
  <c r="E127" i="12" s="1"/>
  <c r="C224" i="60"/>
  <c r="E224" i="12" s="1"/>
  <c r="C140" i="60"/>
  <c r="E140" i="12" s="1"/>
  <c r="C105" i="60"/>
  <c r="E105" i="12" s="1"/>
  <c r="C149" i="60"/>
  <c r="E149" i="12" s="1"/>
  <c r="C210" i="60"/>
  <c r="E210" i="12" s="1"/>
  <c r="C52" i="60"/>
  <c r="E52" i="12" s="1"/>
  <c r="C112" i="60"/>
  <c r="E112" i="12" s="1"/>
  <c r="C128" i="60"/>
  <c r="E128" i="12" s="1"/>
  <c r="C294" i="60"/>
  <c r="E294" i="12" s="1"/>
  <c r="C293" i="60"/>
  <c r="E293" i="12" s="1"/>
  <c r="C289" i="60"/>
  <c r="E289" i="12" s="1"/>
  <c r="C156" i="60"/>
  <c r="E156" i="12" s="1"/>
  <c r="C148" i="60"/>
  <c r="E148" i="12" s="1"/>
  <c r="C120" i="60"/>
  <c r="E120" i="12" s="1"/>
  <c r="C71" i="60"/>
  <c r="E71" i="12" s="1"/>
  <c r="C22" i="60"/>
  <c r="E22" i="12" s="1"/>
  <c r="C91" i="60"/>
  <c r="E91" i="12" s="1"/>
  <c r="C218" i="60"/>
  <c r="E218" i="12" s="1"/>
  <c r="C242" i="60"/>
  <c r="E242" i="12" s="1"/>
  <c r="C102" i="60"/>
  <c r="E102" i="12" s="1"/>
  <c r="C98" i="60"/>
  <c r="E98" i="12" s="1"/>
  <c r="C99" i="60"/>
  <c r="E99" i="12" s="1"/>
  <c r="C216" i="60"/>
  <c r="E216" i="12" s="1"/>
  <c r="C97" i="60"/>
  <c r="E97" i="12" s="1"/>
  <c r="C95" i="60"/>
  <c r="E95" i="12" s="1"/>
  <c r="C94" i="60"/>
  <c r="E94" i="12" s="1"/>
  <c r="C103" i="60"/>
  <c r="E103" i="12" s="1"/>
  <c r="C217" i="60"/>
  <c r="E217" i="12" s="1"/>
  <c r="C291" i="60"/>
  <c r="E291" i="12" s="1"/>
  <c r="C131" i="60"/>
  <c r="E131" i="12" s="1"/>
  <c r="C205" i="60"/>
  <c r="E205" i="12" s="1"/>
  <c r="C203" i="60"/>
  <c r="E203" i="12" s="1"/>
  <c r="C47" i="60"/>
  <c r="E47" i="12" s="1"/>
  <c r="C166" i="60"/>
  <c r="E166" i="12" s="1"/>
  <c r="C290" i="60"/>
  <c r="E290" i="12" s="1"/>
  <c r="C73" i="60"/>
  <c r="E73" i="12" s="1"/>
  <c r="C114" i="60"/>
  <c r="E114" i="12" s="1"/>
  <c r="C124" i="60"/>
  <c r="E124" i="12" s="1"/>
  <c r="C136" i="60"/>
  <c r="E136" i="12" s="1"/>
  <c r="C21" i="60"/>
  <c r="E21" i="12" s="1"/>
  <c r="C153" i="60"/>
  <c r="E153" i="12" s="1"/>
  <c r="C158" i="60"/>
  <c r="E158" i="12" s="1"/>
  <c r="C20" i="60"/>
  <c r="E20" i="12" s="1"/>
  <c r="C270" i="60"/>
  <c r="E270" i="12" s="1"/>
  <c r="C90" i="60"/>
  <c r="E90" i="12" s="1"/>
  <c r="C215" i="60"/>
  <c r="E215" i="12" s="1"/>
  <c r="C284" i="60"/>
  <c r="E284" i="12" s="1"/>
  <c r="C201" i="60"/>
  <c r="E201" i="12" s="1"/>
  <c r="C200" i="60"/>
  <c r="E200" i="12" s="1"/>
  <c r="C163" i="60"/>
  <c r="E163" i="12" s="1"/>
  <c r="C19" i="60"/>
  <c r="E19" i="12" s="1"/>
  <c r="C15" i="60"/>
  <c r="E15" i="12" s="1"/>
  <c r="C304" i="60"/>
  <c r="E304" i="12" s="1"/>
  <c r="C167" i="60"/>
  <c r="E167" i="12" s="1"/>
  <c r="C172" i="60"/>
  <c r="E172" i="12" s="1"/>
  <c r="C171" i="60"/>
  <c r="E171" i="12" s="1"/>
  <c r="C82" i="60"/>
  <c r="E82" i="12" s="1"/>
  <c r="C194" i="60"/>
  <c r="E194" i="12" s="1"/>
  <c r="C190" i="60"/>
  <c r="E190" i="12" s="1"/>
  <c r="C170" i="60"/>
  <c r="E170" i="12" s="1"/>
  <c r="C164" i="60"/>
  <c r="E164" i="12" s="1"/>
  <c r="C77" i="60"/>
  <c r="E77" i="12" s="1"/>
  <c r="C113" i="60"/>
  <c r="E113" i="12" s="1"/>
  <c r="C129" i="60"/>
  <c r="E129" i="12" s="1"/>
  <c r="C17" i="60"/>
  <c r="E17" i="12" s="1"/>
  <c r="C76" i="60"/>
  <c r="E76" i="12" s="1"/>
  <c r="C177" i="60"/>
  <c r="E177" i="12" s="1"/>
  <c r="C214" i="60"/>
  <c r="E214" i="12" s="1"/>
  <c r="C46" i="60"/>
  <c r="E46" i="12" s="1"/>
  <c r="C193" i="60"/>
  <c r="E193" i="12" s="1"/>
  <c r="C80" i="60"/>
  <c r="E80" i="12" s="1"/>
  <c r="C119" i="60"/>
  <c r="E119" i="12" s="1"/>
  <c r="C53" i="60"/>
  <c r="E53" i="12" s="1"/>
  <c r="C150" i="60"/>
  <c r="E150" i="12" s="1"/>
  <c r="C160" i="60"/>
  <c r="E160" i="12" s="1"/>
  <c r="C176" i="60"/>
  <c r="E176" i="12" s="1"/>
  <c r="C175" i="60"/>
  <c r="E175" i="12" s="1"/>
  <c r="C87" i="60"/>
  <c r="E87" i="12" s="1"/>
  <c r="C154" i="60"/>
  <c r="E154" i="12" s="1"/>
  <c r="C292" i="60"/>
  <c r="E292" i="12" s="1"/>
  <c r="C48" i="60"/>
  <c r="E48" i="12" s="1"/>
  <c r="C49" i="60"/>
  <c r="E49" i="12" s="1"/>
  <c r="C50" i="60"/>
  <c r="E50" i="12" s="1"/>
  <c r="C204" i="60"/>
  <c r="E204" i="12" s="1"/>
  <c r="C296" i="60"/>
  <c r="E296" i="12" s="1"/>
  <c r="C245" i="60"/>
  <c r="E245" i="12" s="1"/>
  <c r="C84" i="60"/>
  <c r="E84" i="12" s="1"/>
  <c r="C192" i="60"/>
  <c r="E192" i="12" s="1"/>
  <c r="C213" i="60"/>
  <c r="E213" i="12" s="1"/>
  <c r="C69" i="60"/>
  <c r="E69" i="12" s="1"/>
  <c r="C276" i="60"/>
  <c r="E276" i="12" s="1"/>
  <c r="C122" i="60"/>
  <c r="E122" i="12" s="1"/>
  <c r="C54" i="60"/>
  <c r="E54" i="12" s="1"/>
  <c r="C168" i="60"/>
  <c r="E168" i="12" s="1"/>
  <c r="C169" i="60"/>
  <c r="E169" i="12" s="1"/>
  <c r="C285" i="60"/>
  <c r="E285" i="12" s="1"/>
  <c r="C16" i="60"/>
  <c r="E16" i="12" s="1"/>
  <c r="C2" i="60"/>
  <c r="E2" i="12" s="1"/>
  <c r="C246" i="60"/>
  <c r="E246" i="12" s="1"/>
  <c r="C162" i="60"/>
  <c r="E162" i="12" s="1"/>
  <c r="C249" i="60"/>
  <c r="E249" i="12" s="1"/>
  <c r="C161" i="60"/>
  <c r="E161" i="12" s="1"/>
  <c r="C237" i="60"/>
  <c r="E237" i="12" s="1"/>
  <c r="C83" i="60"/>
  <c r="E83" i="12" s="1"/>
  <c r="C408" i="60"/>
  <c r="E408" i="12" s="1"/>
  <c r="C188" i="60"/>
  <c r="E188" i="12" s="1"/>
  <c r="C187" i="60"/>
  <c r="E187" i="12" s="1"/>
  <c r="C186" i="60"/>
  <c r="E186" i="12" s="1"/>
  <c r="C275" i="60"/>
  <c r="E275" i="12" s="1"/>
  <c r="C274" i="60"/>
  <c r="E274" i="12" s="1"/>
  <c r="C58" i="60"/>
  <c r="E58" i="12" s="1"/>
  <c r="C57" i="60"/>
  <c r="E57" i="12" s="1"/>
  <c r="C254" i="60"/>
  <c r="E254" i="12" s="1"/>
  <c r="C299" i="60"/>
  <c r="E299" i="12" s="1"/>
  <c r="C63" i="60"/>
  <c r="E63" i="12" s="1"/>
  <c r="C178" i="60"/>
  <c r="E178" i="12" s="1"/>
  <c r="C209" i="60"/>
  <c r="E209" i="12" s="1"/>
  <c r="C155" i="60"/>
  <c r="E155" i="12" s="1"/>
  <c r="C212" i="60"/>
  <c r="E212" i="12" s="1"/>
  <c r="C397" i="60"/>
  <c r="E397" i="12" s="1"/>
  <c r="C265" i="60"/>
  <c r="E265" i="12" s="1"/>
  <c r="C132" i="60"/>
  <c r="E132" i="12" s="1"/>
  <c r="C307" i="60"/>
  <c r="E307" i="12" s="1"/>
  <c r="C287" i="60"/>
  <c r="E287" i="12" s="1"/>
  <c r="C298" i="60"/>
  <c r="E298" i="12" s="1"/>
  <c r="C211" i="60"/>
  <c r="E211" i="12" s="1"/>
  <c r="C302" i="60"/>
  <c r="E302" i="12" s="1"/>
  <c r="C121" i="60"/>
  <c r="E121" i="12" s="1"/>
  <c r="C185" i="60"/>
  <c r="E185" i="12" s="1"/>
  <c r="C234" i="60"/>
  <c r="E234" i="12" s="1"/>
  <c r="C235" i="60"/>
  <c r="E235" i="12" s="1"/>
  <c r="C137" i="60"/>
  <c r="E137" i="12" s="1"/>
  <c r="C72" i="60"/>
  <c r="E72" i="12" s="1"/>
  <c r="C196" i="60"/>
  <c r="E196" i="12" s="1"/>
  <c r="C250" i="60"/>
  <c r="E250" i="12" s="1"/>
  <c r="C229" i="60"/>
  <c r="E229" i="12" s="1"/>
  <c r="C197" i="60"/>
  <c r="E197" i="12" s="1"/>
  <c r="C174" i="60"/>
  <c r="E174" i="12" s="1"/>
  <c r="C173" i="60"/>
  <c r="E173" i="12" s="1"/>
  <c r="C225" i="60"/>
  <c r="E225" i="12" s="1"/>
  <c r="C195" i="60"/>
  <c r="E195" i="12" s="1"/>
  <c r="C56" i="60"/>
  <c r="E56" i="12" s="1"/>
  <c r="C259" i="60"/>
  <c r="E259" i="12" s="1"/>
  <c r="C255" i="60"/>
  <c r="E255" i="12" s="1"/>
  <c r="C257" i="60"/>
  <c r="E257" i="12" s="1"/>
  <c r="C256" i="60"/>
  <c r="E256" i="12" s="1"/>
  <c r="C258" i="60"/>
  <c r="E258" i="12" s="1"/>
  <c r="C230" i="60"/>
  <c r="E230" i="12" s="1"/>
  <c r="C145" i="60"/>
  <c r="E145" i="12" s="1"/>
  <c r="C310" i="60"/>
  <c r="E310" i="12" s="1"/>
  <c r="C269" i="60"/>
  <c r="E269" i="12" s="1"/>
  <c r="C277" i="60"/>
  <c r="E277" i="12" s="1"/>
  <c r="C199" i="60"/>
  <c r="E199" i="12" s="1"/>
  <c r="C130" i="60"/>
  <c r="E130" i="12" s="1"/>
  <c r="C61" i="60"/>
  <c r="E61" i="12" s="1"/>
  <c r="C301" i="60"/>
  <c r="E301" i="12" s="1"/>
  <c r="C386" i="60"/>
  <c r="E386" i="12" s="1"/>
  <c r="C247" i="60"/>
  <c r="E247" i="12" s="1"/>
  <c r="C311" i="60"/>
  <c r="E311" i="12" s="1"/>
  <c r="C252" i="60"/>
  <c r="E252" i="12" s="1"/>
  <c r="C206" i="60"/>
  <c r="E206" i="12" s="1"/>
  <c r="C240" i="60"/>
  <c r="E240" i="12" s="1"/>
  <c r="C207" i="60"/>
  <c r="E207" i="12" s="1"/>
  <c r="C138" i="60"/>
  <c r="E138" i="12" s="1"/>
  <c r="C608" i="59"/>
  <c r="C607" i="59"/>
  <c r="C606" i="59"/>
  <c r="C605" i="59"/>
  <c r="C604" i="59"/>
  <c r="C603" i="59"/>
  <c r="C602" i="59"/>
  <c r="C601" i="59"/>
  <c r="C600" i="59"/>
  <c r="C599" i="59"/>
  <c r="C598" i="59"/>
  <c r="C597" i="59"/>
  <c r="C596" i="59"/>
  <c r="C595" i="59"/>
  <c r="C594" i="59"/>
  <c r="C593" i="59"/>
  <c r="C592" i="59"/>
  <c r="C591" i="59"/>
  <c r="C590" i="59"/>
  <c r="C589" i="59"/>
  <c r="C588" i="59"/>
  <c r="C587" i="59"/>
  <c r="C586" i="59"/>
  <c r="C585" i="59"/>
  <c r="C584" i="59"/>
  <c r="C583" i="59"/>
  <c r="C582" i="59"/>
  <c r="C581" i="59"/>
  <c r="C580" i="59"/>
  <c r="C579" i="59"/>
  <c r="C578" i="59"/>
  <c r="C577" i="59"/>
  <c r="C576" i="59"/>
  <c r="C575" i="59"/>
  <c r="C574" i="59"/>
  <c r="C573" i="59"/>
  <c r="C572" i="59"/>
  <c r="C571" i="59"/>
  <c r="C570" i="59"/>
  <c r="C569" i="59"/>
  <c r="C568" i="59"/>
  <c r="C567" i="59"/>
  <c r="C566" i="59"/>
  <c r="C565" i="59"/>
  <c r="C564" i="59"/>
  <c r="C563" i="59"/>
  <c r="C562" i="59"/>
  <c r="C561" i="59"/>
  <c r="C560" i="59"/>
  <c r="C559" i="59"/>
  <c r="C558" i="59"/>
  <c r="C557" i="59"/>
  <c r="C556" i="59"/>
  <c r="C555" i="59"/>
  <c r="C554" i="59"/>
  <c r="C553" i="59"/>
  <c r="C552" i="59"/>
  <c r="C551" i="59"/>
  <c r="C550" i="59"/>
  <c r="C549" i="59"/>
  <c r="C548" i="59"/>
  <c r="C547" i="59"/>
  <c r="C546" i="59"/>
  <c r="C545" i="59"/>
  <c r="C544" i="59"/>
  <c r="C543" i="59"/>
  <c r="C542" i="59"/>
  <c r="C541" i="59"/>
  <c r="C540" i="59"/>
  <c r="C539" i="59"/>
  <c r="C538" i="59"/>
  <c r="C537" i="59"/>
  <c r="C536" i="59"/>
  <c r="C535" i="59"/>
  <c r="C534" i="59"/>
  <c r="C533" i="59"/>
  <c r="C532" i="59"/>
  <c r="C531" i="59"/>
  <c r="C530" i="59"/>
  <c r="C529" i="59"/>
  <c r="C528" i="59"/>
  <c r="C527" i="59"/>
  <c r="C526" i="59"/>
  <c r="C525" i="59"/>
  <c r="C524" i="59"/>
  <c r="C523" i="59"/>
  <c r="C522" i="59"/>
  <c r="C521" i="59"/>
  <c r="C520" i="59"/>
  <c r="C519" i="59"/>
  <c r="C518" i="59"/>
  <c r="C517" i="59"/>
  <c r="C516" i="59"/>
  <c r="C515" i="59"/>
  <c r="C514" i="59"/>
  <c r="C513" i="59"/>
  <c r="C512" i="59"/>
  <c r="C511" i="59"/>
  <c r="C510" i="59"/>
  <c r="C509" i="59"/>
  <c r="C508" i="59"/>
  <c r="C507" i="59"/>
  <c r="C506" i="59"/>
  <c r="C505" i="59"/>
  <c r="C504" i="59"/>
  <c r="C503" i="59"/>
  <c r="C502" i="59"/>
  <c r="C501" i="59"/>
  <c r="C500" i="59"/>
  <c r="C499" i="59"/>
  <c r="C498" i="59"/>
  <c r="C497" i="59"/>
  <c r="C496" i="59"/>
  <c r="C495" i="59"/>
  <c r="C494" i="59"/>
  <c r="C493" i="59"/>
  <c r="C492" i="59"/>
  <c r="C491" i="59"/>
  <c r="C490" i="59"/>
  <c r="C489" i="59"/>
  <c r="C488" i="59"/>
  <c r="C487" i="59"/>
  <c r="C486" i="59"/>
  <c r="C485" i="59"/>
  <c r="C484" i="59"/>
  <c r="C483" i="59"/>
  <c r="C482" i="59"/>
  <c r="C481" i="59"/>
  <c r="C480" i="59"/>
  <c r="C479" i="59"/>
  <c r="C478" i="59"/>
  <c r="C477" i="59"/>
  <c r="C476" i="59"/>
  <c r="C475" i="59"/>
  <c r="C474" i="59"/>
  <c r="C473" i="59"/>
  <c r="C472" i="59"/>
  <c r="C471" i="59"/>
  <c r="C470" i="59"/>
  <c r="C469" i="59"/>
  <c r="C468" i="59"/>
  <c r="C467" i="59"/>
  <c r="C466" i="59"/>
  <c r="C465" i="59"/>
  <c r="C464" i="59"/>
  <c r="C463" i="59"/>
  <c r="C462" i="59"/>
  <c r="C461" i="59"/>
  <c r="C460" i="59"/>
  <c r="C459" i="59"/>
  <c r="C458" i="59"/>
  <c r="C457" i="59"/>
  <c r="C456" i="59"/>
  <c r="C455" i="59"/>
  <c r="C454" i="59"/>
  <c r="C453" i="59"/>
  <c r="C452" i="59"/>
  <c r="C451" i="59"/>
  <c r="C450" i="59"/>
  <c r="C449" i="59"/>
  <c r="C448" i="59"/>
  <c r="C447" i="59"/>
  <c r="C446" i="59"/>
  <c r="C445" i="59"/>
  <c r="C444" i="59"/>
  <c r="C443" i="59"/>
  <c r="C442" i="59"/>
  <c r="C441" i="59"/>
  <c r="C440" i="59"/>
  <c r="C439" i="59"/>
  <c r="C438" i="59"/>
  <c r="C437" i="59"/>
  <c r="C436" i="59"/>
  <c r="C435" i="59"/>
  <c r="C434" i="59"/>
  <c r="C433" i="59"/>
  <c r="C432" i="59"/>
  <c r="C431" i="59"/>
  <c r="C430" i="59"/>
  <c r="C429" i="59"/>
  <c r="C428" i="59"/>
  <c r="C427" i="59"/>
  <c r="C426" i="59"/>
  <c r="C425" i="59"/>
  <c r="C424" i="59"/>
  <c r="C423" i="59"/>
  <c r="C422" i="59"/>
  <c r="C421" i="59"/>
  <c r="C420" i="59"/>
  <c r="C419" i="59"/>
  <c r="C418" i="59"/>
  <c r="C417" i="59"/>
  <c r="C416" i="59"/>
  <c r="C415" i="59"/>
  <c r="C414" i="59"/>
  <c r="C413" i="59"/>
  <c r="C412" i="59"/>
  <c r="C411" i="59"/>
  <c r="C410" i="59"/>
  <c r="C409" i="59"/>
  <c r="C408" i="59"/>
  <c r="C407" i="59"/>
  <c r="C406" i="59"/>
  <c r="C405" i="59"/>
  <c r="C404" i="59"/>
  <c r="C403" i="59"/>
  <c r="C402" i="59"/>
  <c r="C401" i="59"/>
  <c r="C400" i="59"/>
  <c r="C399" i="59"/>
  <c r="C398" i="59"/>
  <c r="C397" i="59"/>
  <c r="C396" i="59"/>
  <c r="C395" i="59"/>
  <c r="C394" i="59"/>
  <c r="C393" i="59"/>
  <c r="C392" i="59"/>
  <c r="C391" i="59"/>
  <c r="C390" i="59"/>
  <c r="C389" i="59"/>
  <c r="C388" i="59"/>
  <c r="C387" i="59"/>
  <c r="C386" i="59"/>
  <c r="C385" i="59"/>
  <c r="C384" i="59"/>
  <c r="C383" i="59"/>
  <c r="C382" i="59"/>
  <c r="C381" i="59"/>
  <c r="C380" i="59"/>
  <c r="C379" i="59"/>
  <c r="C378" i="59"/>
  <c r="C377" i="59"/>
  <c r="C376" i="59"/>
  <c r="C375" i="59"/>
  <c r="C374" i="59"/>
  <c r="C373" i="59"/>
  <c r="C372" i="59"/>
  <c r="C371" i="59"/>
  <c r="C370" i="59"/>
  <c r="C369" i="59"/>
  <c r="C368" i="59"/>
  <c r="C367" i="59"/>
  <c r="C366" i="59"/>
  <c r="C365" i="59"/>
  <c r="C364" i="59"/>
  <c r="C363" i="59"/>
  <c r="C362" i="59"/>
  <c r="C361" i="59"/>
  <c r="C360" i="59"/>
  <c r="C359" i="59"/>
  <c r="C358" i="59"/>
  <c r="C357" i="59"/>
  <c r="C356" i="59"/>
  <c r="C355" i="59"/>
  <c r="C354" i="59"/>
  <c r="C353" i="59"/>
  <c r="C352" i="59"/>
  <c r="C351" i="59"/>
  <c r="C350" i="59"/>
  <c r="C349" i="59"/>
  <c r="C348" i="59"/>
  <c r="C347" i="59"/>
  <c r="C346" i="59"/>
  <c r="C345" i="59"/>
  <c r="C344" i="59"/>
  <c r="C343" i="59"/>
  <c r="C342" i="59"/>
  <c r="C341" i="59"/>
  <c r="C340" i="59"/>
  <c r="C339" i="59"/>
  <c r="C338" i="59"/>
  <c r="C337" i="59"/>
  <c r="C336" i="59"/>
  <c r="C335" i="59"/>
  <c r="C334" i="59"/>
  <c r="C333" i="59"/>
  <c r="C332" i="59"/>
  <c r="C331" i="59"/>
  <c r="C330" i="59"/>
  <c r="C329" i="59"/>
  <c r="C328" i="59"/>
  <c r="C327" i="59"/>
  <c r="C326" i="59"/>
  <c r="C325" i="59"/>
  <c r="C324" i="59"/>
  <c r="C323" i="59"/>
  <c r="C322" i="59"/>
  <c r="C321" i="59"/>
  <c r="C320" i="59"/>
  <c r="C319" i="59"/>
  <c r="C318" i="59"/>
  <c r="C317" i="59"/>
  <c r="C316" i="59"/>
  <c r="C315" i="59"/>
  <c r="C314" i="59"/>
  <c r="C313" i="59"/>
  <c r="C312" i="59"/>
  <c r="C311" i="59"/>
  <c r="C310" i="59"/>
  <c r="C309" i="59"/>
  <c r="C308" i="59"/>
  <c r="C307" i="59"/>
  <c r="C306" i="59"/>
  <c r="C305" i="59"/>
  <c r="C304" i="59"/>
  <c r="C303" i="59"/>
  <c r="C302" i="59"/>
  <c r="C301" i="59"/>
  <c r="C300" i="59"/>
  <c r="C299" i="59"/>
  <c r="C298" i="59"/>
  <c r="C297" i="59"/>
  <c r="C296" i="59"/>
  <c r="C295" i="59"/>
  <c r="C294" i="59"/>
  <c r="C293" i="59"/>
  <c r="C292" i="59"/>
  <c r="C291" i="59"/>
  <c r="C290" i="59"/>
  <c r="C289" i="59"/>
  <c r="C288" i="59"/>
  <c r="C287" i="59"/>
  <c r="C286" i="59"/>
  <c r="C285" i="59"/>
  <c r="C284" i="59"/>
  <c r="C283" i="59"/>
  <c r="C282" i="59"/>
  <c r="C281" i="59"/>
  <c r="C280" i="59"/>
  <c r="C279" i="59"/>
  <c r="C278" i="59"/>
  <c r="C277" i="59"/>
  <c r="C276" i="59"/>
  <c r="C275" i="59"/>
  <c r="C274" i="59"/>
  <c r="C273" i="59"/>
  <c r="C272" i="59"/>
  <c r="C271" i="59"/>
  <c r="C270" i="59"/>
  <c r="C269" i="59"/>
  <c r="C268" i="59"/>
  <c r="C267" i="59"/>
  <c r="C266" i="59"/>
  <c r="C265" i="59"/>
  <c r="C264" i="59"/>
  <c r="C263" i="59"/>
  <c r="C262" i="59"/>
  <c r="C261" i="59"/>
  <c r="C260" i="59"/>
  <c r="C259" i="59"/>
  <c r="C258" i="59"/>
  <c r="C257" i="59"/>
  <c r="C256" i="59"/>
  <c r="C255" i="59"/>
  <c r="C254" i="59"/>
  <c r="C253" i="59"/>
  <c r="C252" i="59"/>
  <c r="C251" i="59"/>
  <c r="C250" i="59"/>
  <c r="C249" i="59"/>
  <c r="C248" i="59"/>
  <c r="C247" i="59"/>
  <c r="C246" i="59"/>
  <c r="C245" i="59"/>
  <c r="C244" i="59"/>
  <c r="C243" i="59"/>
  <c r="C242" i="59"/>
  <c r="C241" i="59"/>
  <c r="C240" i="59"/>
  <c r="C239" i="59"/>
  <c r="C238" i="59"/>
  <c r="C237" i="59"/>
  <c r="C236" i="59"/>
  <c r="C235" i="59"/>
  <c r="C234" i="59"/>
  <c r="C233" i="59"/>
  <c r="C232" i="59"/>
  <c r="C231" i="59"/>
  <c r="C230" i="59"/>
  <c r="C229" i="59"/>
  <c r="C228" i="59"/>
  <c r="C227" i="59"/>
  <c r="C226" i="59"/>
  <c r="C225" i="59"/>
  <c r="C224" i="59"/>
  <c r="C223" i="59"/>
  <c r="C222" i="59"/>
  <c r="C221" i="59"/>
  <c r="C220" i="59"/>
  <c r="C219" i="59"/>
  <c r="C218" i="59"/>
  <c r="C217" i="59"/>
  <c r="C216" i="59"/>
  <c r="C215" i="59"/>
  <c r="C214" i="59"/>
  <c r="C213" i="59"/>
  <c r="C212" i="59"/>
  <c r="C211" i="59"/>
  <c r="C210" i="59"/>
  <c r="C209" i="59"/>
  <c r="C208" i="59"/>
  <c r="C207" i="59"/>
  <c r="C206" i="59"/>
  <c r="C205" i="59"/>
  <c r="C204" i="59"/>
  <c r="C203" i="59"/>
  <c r="C202" i="59"/>
  <c r="C201" i="59"/>
  <c r="C200" i="59"/>
  <c r="C199" i="59"/>
  <c r="C198" i="59"/>
  <c r="C197" i="59"/>
  <c r="C196" i="59"/>
  <c r="C195" i="59"/>
  <c r="C194" i="59"/>
  <c r="C193" i="59"/>
  <c r="C192" i="59"/>
  <c r="C191" i="59"/>
  <c r="C190" i="59"/>
  <c r="C189" i="59"/>
  <c r="C188" i="59"/>
  <c r="C187" i="59"/>
  <c r="C186" i="59"/>
  <c r="C185" i="59"/>
  <c r="C184" i="59"/>
  <c r="C183" i="59"/>
  <c r="C182" i="59"/>
  <c r="C181" i="59"/>
  <c r="C180" i="59"/>
  <c r="C179" i="59"/>
  <c r="C178" i="59"/>
  <c r="C177" i="59"/>
  <c r="C176" i="59"/>
  <c r="C175" i="59"/>
  <c r="C174" i="59"/>
  <c r="C173" i="59"/>
  <c r="C172" i="59"/>
  <c r="C171" i="59"/>
  <c r="C170" i="59"/>
  <c r="C169" i="59"/>
  <c r="C168" i="59"/>
  <c r="C167" i="59"/>
  <c r="C166" i="59"/>
  <c r="C165" i="59"/>
  <c r="C164" i="59"/>
  <c r="C163" i="59"/>
  <c r="C162" i="59"/>
  <c r="C161" i="59"/>
  <c r="C160" i="59"/>
  <c r="C159" i="59"/>
  <c r="C158" i="59"/>
  <c r="C157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C134" i="59"/>
  <c r="C133" i="59"/>
  <c r="C132" i="59"/>
  <c r="C131" i="59"/>
  <c r="C130" i="59"/>
  <c r="C129" i="59"/>
  <c r="C128" i="59"/>
  <c r="C127" i="59"/>
  <c r="C126" i="59"/>
  <c r="C125" i="59"/>
  <c r="C124" i="59"/>
  <c r="C123" i="59"/>
  <c r="C122" i="59"/>
  <c r="C121" i="59"/>
  <c r="C120" i="59"/>
  <c r="C119" i="59"/>
  <c r="C118" i="59"/>
  <c r="C117" i="59"/>
  <c r="C116" i="59"/>
  <c r="C115" i="59"/>
  <c r="C114" i="59"/>
  <c r="C113" i="59"/>
  <c r="C112" i="59"/>
  <c r="C111" i="59"/>
  <c r="C110" i="59"/>
  <c r="C109" i="59"/>
  <c r="C108" i="59"/>
  <c r="C107" i="59"/>
  <c r="C106" i="59"/>
  <c r="C105" i="59"/>
  <c r="C104" i="59"/>
  <c r="C103" i="59"/>
  <c r="C102" i="59"/>
  <c r="C101" i="59"/>
  <c r="C100" i="59"/>
  <c r="C99" i="59"/>
  <c r="C98" i="59"/>
  <c r="C97" i="59"/>
  <c r="C96" i="59"/>
  <c r="C95" i="59"/>
  <c r="C94" i="59"/>
  <c r="C93" i="59"/>
  <c r="C92" i="59"/>
  <c r="C91" i="59"/>
  <c r="C90" i="59"/>
  <c r="C89" i="59"/>
  <c r="C88" i="59"/>
  <c r="C87" i="59"/>
  <c r="C86" i="59"/>
  <c r="C85" i="59"/>
  <c r="C84" i="59"/>
  <c r="C83" i="59"/>
  <c r="C82" i="59"/>
  <c r="C81" i="59"/>
  <c r="C80" i="59"/>
  <c r="C79" i="59"/>
  <c r="C78" i="59"/>
  <c r="C77" i="59"/>
  <c r="C76" i="59"/>
  <c r="C75" i="59"/>
  <c r="C74" i="59"/>
  <c r="C73" i="59"/>
  <c r="C72" i="59"/>
  <c r="C71" i="59"/>
  <c r="C70" i="59"/>
  <c r="C69" i="59"/>
  <c r="C68" i="59"/>
  <c r="C67" i="59"/>
  <c r="C66" i="59"/>
  <c r="C65" i="59"/>
  <c r="C64" i="59"/>
  <c r="C63" i="59"/>
  <c r="C62" i="59"/>
  <c r="C61" i="59"/>
  <c r="C60" i="59"/>
  <c r="C59" i="59"/>
  <c r="C58" i="59"/>
  <c r="C57" i="59"/>
  <c r="C56" i="59"/>
  <c r="C55" i="59"/>
  <c r="C54" i="59"/>
  <c r="C53" i="59"/>
  <c r="C52" i="59"/>
  <c r="C51" i="59"/>
  <c r="C50" i="59"/>
  <c r="C49" i="59"/>
  <c r="C48" i="59"/>
  <c r="C47" i="59"/>
  <c r="C46" i="59"/>
  <c r="C45" i="59"/>
  <c r="C44" i="59"/>
  <c r="C43" i="59"/>
  <c r="C42" i="59"/>
  <c r="C41" i="59"/>
  <c r="C40" i="59"/>
  <c r="C39" i="59"/>
  <c r="C38" i="59"/>
  <c r="C37" i="59"/>
  <c r="C36" i="59"/>
  <c r="C35" i="59"/>
  <c r="C34" i="59"/>
  <c r="C33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C9" i="59"/>
  <c r="C8" i="59"/>
  <c r="C7" i="59"/>
  <c r="C6" i="59"/>
  <c r="C5" i="59"/>
  <c r="C4" i="59"/>
  <c r="C3" i="59"/>
  <c r="C2" i="59"/>
  <c r="F365" i="12" l="1"/>
  <c r="F366" i="12"/>
  <c r="F378" i="12"/>
  <c r="F380" i="12"/>
  <c r="F381" i="12"/>
  <c r="F379" i="12"/>
  <c r="F367" i="12"/>
  <c r="F371" i="12"/>
  <c r="F375" i="12"/>
  <c r="F370" i="12"/>
  <c r="F368" i="12"/>
  <c r="F372" i="12"/>
  <c r="F376" i="12"/>
  <c r="F369" i="12"/>
  <c r="F373" i="12"/>
  <c r="F377" i="12"/>
  <c r="F374" i="12"/>
  <c r="F382" i="12"/>
  <c r="F438" i="12"/>
  <c r="E438" i="12"/>
  <c r="E382" i="12"/>
  <c r="M431" i="12"/>
  <c r="M432" i="12"/>
  <c r="M433" i="12"/>
  <c r="M434" i="12"/>
  <c r="M435" i="12"/>
  <c r="M436" i="12"/>
  <c r="M437" i="12"/>
  <c r="M438" i="12"/>
  <c r="M382" i="12"/>
  <c r="M439" i="12"/>
  <c r="M440" i="12"/>
  <c r="M442" i="12"/>
  <c r="M443" i="12"/>
  <c r="M444" i="12"/>
  <c r="M445" i="12"/>
  <c r="M446" i="12"/>
  <c r="M447" i="12"/>
  <c r="M448" i="12"/>
  <c r="M449" i="12"/>
  <c r="M450" i="12"/>
  <c r="M451" i="12"/>
  <c r="M453" i="12"/>
  <c r="M454" i="12"/>
  <c r="M455" i="12"/>
  <c r="M456" i="12"/>
  <c r="M457" i="12"/>
  <c r="M458" i="12"/>
  <c r="M459" i="12"/>
  <c r="M460" i="12"/>
  <c r="M461" i="12"/>
  <c r="M462" i="12"/>
  <c r="M464" i="12"/>
  <c r="M465" i="12"/>
  <c r="M466" i="12"/>
  <c r="M467" i="12"/>
  <c r="M468" i="12"/>
  <c r="M469" i="12"/>
  <c r="M470" i="12"/>
  <c r="M471" i="12"/>
  <c r="M472" i="12"/>
  <c r="M473" i="12"/>
  <c r="M313" i="12"/>
  <c r="M314" i="12"/>
  <c r="M315" i="12"/>
  <c r="M316" i="12"/>
  <c r="M317" i="12"/>
  <c r="M318" i="12"/>
  <c r="M319" i="12"/>
  <c r="M320" i="12"/>
  <c r="M321" i="12"/>
  <c r="M322" i="12"/>
  <c r="M324" i="12"/>
  <c r="M325" i="12"/>
  <c r="M326" i="12"/>
  <c r="M327" i="12"/>
  <c r="M328" i="12"/>
  <c r="M329" i="12"/>
  <c r="M330" i="12"/>
  <c r="M331" i="12"/>
  <c r="M332" i="12"/>
  <c r="M333" i="12"/>
  <c r="M335" i="12"/>
  <c r="M336" i="12"/>
  <c r="M337" i="12"/>
  <c r="M338" i="12"/>
  <c r="M339" i="12"/>
  <c r="M340" i="12"/>
  <c r="M341" i="12"/>
  <c r="M342" i="12"/>
  <c r="M343" i="12"/>
  <c r="M344" i="12"/>
  <c r="M346" i="12"/>
  <c r="M347" i="12"/>
  <c r="M348" i="12"/>
  <c r="M349" i="12"/>
  <c r="M350" i="12"/>
  <c r="M351" i="12"/>
  <c r="M352" i="12"/>
  <c r="M353" i="12"/>
  <c r="M354" i="12"/>
  <c r="M355" i="12"/>
  <c r="M357" i="12"/>
  <c r="M358" i="12"/>
  <c r="M359" i="12"/>
  <c r="M360" i="12"/>
  <c r="M361" i="12"/>
  <c r="M362" i="12"/>
  <c r="M363" i="12"/>
  <c r="M364" i="12"/>
  <c r="M365" i="12"/>
  <c r="M44" i="12"/>
  <c r="M45" i="12"/>
  <c r="M366" i="12"/>
  <c r="M368" i="12"/>
  <c r="M369" i="12"/>
  <c r="M370" i="12"/>
  <c r="M371" i="12"/>
  <c r="M372" i="12"/>
  <c r="M373" i="12"/>
  <c r="M374" i="12"/>
  <c r="M375" i="12"/>
  <c r="M376" i="12"/>
  <c r="O431" i="12" l="1"/>
  <c r="O432" i="12"/>
  <c r="O433" i="12"/>
  <c r="O434" i="12"/>
  <c r="O435" i="12"/>
  <c r="O436" i="12"/>
  <c r="O437" i="12"/>
  <c r="O438" i="12"/>
  <c r="O382" i="12"/>
  <c r="O439" i="12"/>
  <c r="O440" i="12"/>
  <c r="O442" i="12"/>
  <c r="O443" i="12"/>
  <c r="O444" i="12"/>
  <c r="O445" i="12"/>
  <c r="O446" i="12"/>
  <c r="O447" i="12"/>
  <c r="O448" i="12"/>
  <c r="O449" i="12"/>
  <c r="O450" i="12"/>
  <c r="O451" i="12"/>
  <c r="O453" i="12"/>
  <c r="O454" i="12"/>
  <c r="O455" i="12"/>
  <c r="O456" i="12"/>
  <c r="O457" i="12"/>
  <c r="O458" i="12"/>
  <c r="O459" i="12"/>
  <c r="O460" i="12"/>
  <c r="O461" i="12"/>
  <c r="O462" i="12"/>
  <c r="O464" i="12"/>
  <c r="O465" i="12"/>
  <c r="O466" i="12"/>
  <c r="O467" i="12"/>
  <c r="O468" i="12"/>
  <c r="O469" i="12"/>
  <c r="O470" i="12"/>
  <c r="O471" i="12"/>
  <c r="O472" i="12"/>
  <c r="O473" i="12"/>
  <c r="O313" i="12"/>
  <c r="O314" i="12"/>
  <c r="O315" i="12"/>
  <c r="O316" i="12"/>
  <c r="O317" i="12"/>
  <c r="O318" i="12"/>
  <c r="O319" i="12"/>
  <c r="O320" i="12"/>
  <c r="O321" i="12"/>
  <c r="O322" i="12"/>
  <c r="O324" i="12"/>
  <c r="O325" i="12"/>
  <c r="O326" i="12"/>
  <c r="O327" i="12"/>
  <c r="O328" i="12"/>
  <c r="O329" i="12"/>
  <c r="O330" i="12"/>
  <c r="O331" i="12"/>
  <c r="O332" i="12"/>
  <c r="O333" i="12"/>
  <c r="O335" i="12"/>
  <c r="O336" i="12"/>
  <c r="O337" i="12"/>
  <c r="O338" i="12"/>
  <c r="O339" i="12"/>
  <c r="O340" i="12"/>
  <c r="O341" i="12"/>
  <c r="O342" i="12"/>
  <c r="O343" i="12"/>
  <c r="O344" i="12"/>
  <c r="O346" i="12"/>
  <c r="O347" i="12"/>
  <c r="O348" i="12"/>
  <c r="O349" i="12"/>
  <c r="O350" i="12"/>
  <c r="O351" i="12"/>
  <c r="O352" i="12"/>
  <c r="O353" i="12"/>
  <c r="O354" i="12"/>
  <c r="O355" i="12"/>
  <c r="O357" i="12"/>
  <c r="O358" i="12"/>
  <c r="O359" i="12"/>
  <c r="O360" i="12"/>
  <c r="O361" i="12"/>
  <c r="O362" i="12"/>
  <c r="O363" i="12"/>
  <c r="O364" i="12"/>
  <c r="O365" i="12"/>
  <c r="O44" i="12"/>
  <c r="O45" i="12"/>
  <c r="O366" i="12"/>
  <c r="O368" i="12"/>
  <c r="O369" i="12"/>
  <c r="O370" i="12"/>
  <c r="O371" i="12"/>
  <c r="O372" i="12"/>
  <c r="O373" i="12"/>
  <c r="O374" i="12"/>
  <c r="O375" i="12"/>
  <c r="O376" i="12"/>
  <c r="O377" i="12"/>
  <c r="O379" i="12"/>
  <c r="O380" i="12"/>
  <c r="O381" i="12"/>
  <c r="O474" i="12"/>
  <c r="O475" i="12"/>
  <c r="O476" i="12"/>
  <c r="O477" i="12"/>
  <c r="O478" i="12"/>
  <c r="O479" i="12"/>
  <c r="O480" i="12"/>
  <c r="O481" i="12"/>
  <c r="O482" i="12"/>
  <c r="O483" i="12"/>
  <c r="O484" i="12"/>
  <c r="O485" i="12"/>
  <c r="O486" i="12"/>
  <c r="O487" i="12"/>
  <c r="O488" i="12"/>
  <c r="O489" i="12"/>
  <c r="O490" i="12"/>
  <c r="O491" i="12"/>
  <c r="O492" i="12"/>
  <c r="O493" i="12"/>
  <c r="O494" i="12"/>
  <c r="O495" i="12"/>
  <c r="O496" i="12"/>
  <c r="O497" i="12"/>
  <c r="O498" i="12"/>
  <c r="O499" i="12"/>
  <c r="O500" i="12"/>
  <c r="O501" i="12"/>
  <c r="O502" i="12"/>
  <c r="O503" i="12"/>
  <c r="O504" i="12"/>
  <c r="O505" i="12"/>
  <c r="N431" i="12"/>
  <c r="N432" i="12"/>
  <c r="N433" i="12"/>
  <c r="N434" i="12"/>
  <c r="N435" i="12"/>
  <c r="N436" i="12"/>
  <c r="N437" i="12"/>
  <c r="N438" i="12"/>
  <c r="N382" i="12"/>
  <c r="N439" i="12"/>
  <c r="N440" i="12"/>
  <c r="N442" i="12"/>
  <c r="N443" i="12"/>
  <c r="N444" i="12"/>
  <c r="N445" i="12"/>
  <c r="N446" i="12"/>
  <c r="N447" i="12"/>
  <c r="N448" i="12"/>
  <c r="N449" i="12"/>
  <c r="N450" i="12"/>
  <c r="N451" i="12"/>
  <c r="N453" i="12"/>
  <c r="N454" i="12"/>
  <c r="N455" i="12"/>
  <c r="N456" i="12"/>
  <c r="N457" i="12"/>
  <c r="N458" i="12"/>
  <c r="N459" i="12"/>
  <c r="N460" i="12"/>
  <c r="N461" i="12"/>
  <c r="N462" i="12"/>
  <c r="N464" i="12"/>
  <c r="N465" i="12"/>
  <c r="N466" i="12"/>
  <c r="N467" i="12"/>
  <c r="N468" i="12"/>
  <c r="N469" i="12"/>
  <c r="N470" i="12"/>
  <c r="N471" i="12"/>
  <c r="N472" i="12"/>
  <c r="N473" i="12"/>
  <c r="N313" i="12"/>
  <c r="N314" i="12"/>
  <c r="N315" i="12"/>
  <c r="N316" i="12"/>
  <c r="N317" i="12"/>
  <c r="N318" i="12"/>
  <c r="N319" i="12"/>
  <c r="N320" i="12"/>
  <c r="N321" i="12"/>
  <c r="N322" i="12"/>
  <c r="N324" i="12"/>
  <c r="N325" i="12"/>
  <c r="N326" i="12"/>
  <c r="N327" i="12"/>
  <c r="N328" i="12"/>
  <c r="N329" i="12"/>
  <c r="N330" i="12"/>
  <c r="N331" i="12"/>
  <c r="N332" i="12"/>
  <c r="N333" i="12"/>
  <c r="N335" i="12"/>
  <c r="N336" i="12"/>
  <c r="N337" i="12"/>
  <c r="N338" i="12"/>
  <c r="N339" i="12"/>
  <c r="N340" i="12"/>
  <c r="N341" i="12"/>
  <c r="N342" i="12"/>
  <c r="N343" i="12"/>
  <c r="N344" i="12"/>
  <c r="N346" i="12"/>
  <c r="N347" i="12"/>
  <c r="N348" i="12"/>
  <c r="N349" i="12"/>
  <c r="N350" i="12"/>
  <c r="N351" i="12"/>
  <c r="N352" i="12"/>
  <c r="N353" i="12"/>
  <c r="N354" i="12"/>
  <c r="N355" i="12"/>
  <c r="N357" i="12"/>
  <c r="N358" i="12"/>
  <c r="N359" i="12"/>
  <c r="N360" i="12"/>
  <c r="N361" i="12"/>
  <c r="N362" i="12"/>
  <c r="N363" i="12"/>
  <c r="N364" i="12"/>
  <c r="N365" i="12"/>
  <c r="N44" i="12"/>
  <c r="N45" i="12"/>
  <c r="N366" i="12"/>
  <c r="N368" i="12"/>
  <c r="N369" i="12"/>
  <c r="N370" i="12"/>
  <c r="N371" i="12"/>
  <c r="N372" i="12"/>
  <c r="N373" i="12"/>
  <c r="N374" i="12"/>
  <c r="N375" i="12"/>
  <c r="N376" i="12"/>
  <c r="N377" i="12"/>
  <c r="N379" i="12"/>
  <c r="N380" i="12"/>
  <c r="N381" i="12"/>
  <c r="N474" i="12"/>
  <c r="N475" i="12"/>
  <c r="N476" i="12"/>
  <c r="N477" i="12"/>
  <c r="N478" i="12"/>
  <c r="N479" i="12"/>
  <c r="N480" i="12"/>
  <c r="N481" i="12"/>
  <c r="N482" i="12"/>
  <c r="N483" i="12"/>
  <c r="N484" i="12"/>
  <c r="N485" i="12"/>
  <c r="N486" i="12"/>
  <c r="N487" i="12"/>
  <c r="N488" i="12"/>
  <c r="N489" i="12"/>
  <c r="N490" i="12"/>
  <c r="N491" i="12"/>
  <c r="N492" i="12"/>
  <c r="N493" i="12"/>
  <c r="N494" i="12"/>
  <c r="N495" i="12"/>
  <c r="N496" i="12"/>
  <c r="N497" i="12"/>
  <c r="N498" i="12"/>
  <c r="N499" i="12"/>
  <c r="N500" i="12"/>
  <c r="N501" i="12"/>
  <c r="N502" i="12"/>
  <c r="N503" i="12"/>
  <c r="N504" i="12"/>
  <c r="N505" i="12"/>
  <c r="M377" i="12"/>
  <c r="M379" i="12"/>
  <c r="M380" i="12"/>
  <c r="M381" i="12"/>
  <c r="M474" i="12"/>
  <c r="M475" i="12"/>
  <c r="M476" i="12"/>
  <c r="M477" i="12"/>
  <c r="M478" i="12"/>
  <c r="M479" i="12"/>
  <c r="M480" i="12"/>
  <c r="M481" i="12"/>
  <c r="M482" i="12"/>
  <c r="M483" i="12"/>
  <c r="M484" i="12"/>
  <c r="M485" i="12"/>
  <c r="M486" i="12"/>
  <c r="M487" i="12"/>
  <c r="M488" i="12"/>
  <c r="M489" i="12"/>
  <c r="M490" i="12"/>
  <c r="M491" i="12"/>
  <c r="M492" i="12"/>
  <c r="M493" i="12"/>
  <c r="M494" i="12"/>
  <c r="M495" i="12"/>
  <c r="M496" i="12"/>
  <c r="M497" i="12"/>
  <c r="M498" i="12"/>
  <c r="M499" i="12"/>
  <c r="M500" i="12"/>
  <c r="M501" i="12"/>
  <c r="M502" i="12"/>
  <c r="M503" i="12"/>
  <c r="M504" i="12"/>
  <c r="M505" i="12"/>
  <c r="L431" i="12"/>
  <c r="L432" i="12"/>
  <c r="L433" i="12"/>
  <c r="L434" i="12"/>
  <c r="L435" i="12"/>
  <c r="L436" i="12"/>
  <c r="L437" i="12"/>
  <c r="L438" i="12"/>
  <c r="L382" i="12"/>
  <c r="L439" i="12"/>
  <c r="L440" i="12"/>
  <c r="L442" i="12"/>
  <c r="L443" i="12"/>
  <c r="L444" i="12"/>
  <c r="L445" i="12"/>
  <c r="L446" i="12"/>
  <c r="L447" i="12"/>
  <c r="L448" i="12"/>
  <c r="L449" i="12"/>
  <c r="L450" i="12"/>
  <c r="L451" i="12"/>
  <c r="L453" i="12"/>
  <c r="L454" i="12"/>
  <c r="L455" i="12"/>
  <c r="L456" i="12"/>
  <c r="L457" i="12"/>
  <c r="L458" i="12"/>
  <c r="L459" i="12"/>
  <c r="L460" i="12"/>
  <c r="L461" i="12"/>
  <c r="L462" i="12"/>
  <c r="L464" i="12"/>
  <c r="L465" i="12"/>
  <c r="L466" i="12"/>
  <c r="L467" i="12"/>
  <c r="L468" i="12"/>
  <c r="L469" i="12"/>
  <c r="L470" i="12"/>
  <c r="L471" i="12"/>
  <c r="L472" i="12"/>
  <c r="L473" i="12"/>
  <c r="L313" i="12"/>
  <c r="L314" i="12"/>
  <c r="L315" i="12"/>
  <c r="L316" i="12"/>
  <c r="L317" i="12"/>
  <c r="L318" i="12"/>
  <c r="L319" i="12"/>
  <c r="L320" i="12"/>
  <c r="L321" i="12"/>
  <c r="L322" i="12"/>
  <c r="L324" i="12"/>
  <c r="L325" i="12"/>
  <c r="L326" i="12"/>
  <c r="L327" i="12"/>
  <c r="L328" i="12"/>
  <c r="L329" i="12"/>
  <c r="L330" i="12"/>
  <c r="L331" i="12"/>
  <c r="L332" i="12"/>
  <c r="L333" i="12"/>
  <c r="L335" i="12"/>
  <c r="L336" i="12"/>
  <c r="L337" i="12"/>
  <c r="L338" i="12"/>
  <c r="L339" i="12"/>
  <c r="L340" i="12"/>
  <c r="L341" i="12"/>
  <c r="L342" i="12"/>
  <c r="L343" i="12"/>
  <c r="L344" i="12"/>
  <c r="L346" i="12"/>
  <c r="L347" i="12"/>
  <c r="L348" i="12"/>
  <c r="L349" i="12"/>
  <c r="L350" i="12"/>
  <c r="L351" i="12"/>
  <c r="L352" i="12"/>
  <c r="L353" i="12"/>
  <c r="L354" i="12"/>
  <c r="L355" i="12"/>
  <c r="L357" i="12"/>
  <c r="L358" i="12"/>
  <c r="L359" i="12"/>
  <c r="L360" i="12"/>
  <c r="L361" i="12"/>
  <c r="L362" i="12"/>
  <c r="L363" i="12"/>
  <c r="L364" i="12"/>
  <c r="L365" i="12"/>
  <c r="L44" i="12"/>
  <c r="L45" i="12"/>
  <c r="L366" i="12"/>
  <c r="L368" i="12"/>
  <c r="L369" i="12"/>
  <c r="L370" i="12"/>
  <c r="L371" i="12"/>
  <c r="L372" i="12"/>
  <c r="L373" i="12"/>
  <c r="L374" i="12"/>
  <c r="L375" i="12"/>
  <c r="L376" i="12"/>
  <c r="L377" i="12"/>
  <c r="L379" i="12"/>
  <c r="L380" i="12"/>
  <c r="L381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C608" i="55"/>
  <c r="C607" i="55"/>
  <c r="C606" i="55"/>
  <c r="C605" i="55"/>
  <c r="C604" i="55"/>
  <c r="C603" i="55"/>
  <c r="C602" i="55"/>
  <c r="C601" i="55"/>
  <c r="C600" i="55"/>
  <c r="C599" i="55"/>
  <c r="C598" i="55"/>
  <c r="C597" i="55"/>
  <c r="C596" i="55"/>
  <c r="C595" i="55"/>
  <c r="C594" i="55"/>
  <c r="C593" i="55"/>
  <c r="C592" i="55"/>
  <c r="C591" i="55"/>
  <c r="C590" i="55"/>
  <c r="C589" i="55"/>
  <c r="C588" i="55"/>
  <c r="C587" i="55"/>
  <c r="C586" i="55"/>
  <c r="C585" i="55"/>
  <c r="C584" i="55"/>
  <c r="C583" i="55"/>
  <c r="C582" i="55"/>
  <c r="C581" i="55"/>
  <c r="C580" i="55"/>
  <c r="C579" i="55"/>
  <c r="C578" i="55"/>
  <c r="C577" i="55"/>
  <c r="C576" i="55"/>
  <c r="C575" i="55"/>
  <c r="C574" i="55"/>
  <c r="C573" i="55"/>
  <c r="C572" i="55"/>
  <c r="C571" i="55"/>
  <c r="C570" i="55"/>
  <c r="C569" i="55"/>
  <c r="C568" i="55"/>
  <c r="C567" i="55"/>
  <c r="C566" i="55"/>
  <c r="C565" i="55"/>
  <c r="C564" i="55"/>
  <c r="C563" i="55"/>
  <c r="C562" i="55"/>
  <c r="C561" i="55"/>
  <c r="C560" i="55"/>
  <c r="C559" i="55"/>
  <c r="C558" i="55"/>
  <c r="C557" i="55"/>
  <c r="C556" i="55"/>
  <c r="C555" i="55"/>
  <c r="C554" i="55"/>
  <c r="C553" i="55"/>
  <c r="C552" i="55"/>
  <c r="C551" i="55"/>
  <c r="C550" i="55"/>
  <c r="C549" i="55"/>
  <c r="C548" i="55"/>
  <c r="C547" i="55"/>
  <c r="C546" i="55"/>
  <c r="C545" i="55"/>
  <c r="C544" i="55"/>
  <c r="C543" i="55"/>
  <c r="C542" i="55"/>
  <c r="C541" i="55"/>
  <c r="C540" i="55"/>
  <c r="C539" i="55"/>
  <c r="C538" i="55"/>
  <c r="C537" i="55"/>
  <c r="C536" i="55"/>
  <c r="C535" i="55"/>
  <c r="C534" i="55"/>
  <c r="C533" i="55"/>
  <c r="C532" i="55"/>
  <c r="C531" i="55"/>
  <c r="C530" i="55"/>
  <c r="C529" i="55"/>
  <c r="C528" i="55"/>
  <c r="C527" i="55"/>
  <c r="C526" i="55"/>
  <c r="C525" i="55"/>
  <c r="C524" i="55"/>
  <c r="C523" i="55"/>
  <c r="C522" i="55"/>
  <c r="C521" i="55"/>
  <c r="C520" i="55"/>
  <c r="C519" i="55"/>
  <c r="C518" i="55"/>
  <c r="C517" i="55"/>
  <c r="C516" i="55"/>
  <c r="C515" i="55"/>
  <c r="C514" i="55"/>
  <c r="C513" i="55"/>
  <c r="C512" i="55"/>
  <c r="C511" i="55"/>
  <c r="C510" i="55"/>
  <c r="C509" i="55"/>
  <c r="C508" i="55"/>
  <c r="C507" i="55"/>
  <c r="C506" i="55"/>
  <c r="C505" i="55"/>
  <c r="C504" i="55"/>
  <c r="C503" i="55"/>
  <c r="C502" i="55"/>
  <c r="C501" i="55"/>
  <c r="C500" i="55"/>
  <c r="C499" i="55"/>
  <c r="C498" i="55"/>
  <c r="C497" i="55"/>
  <c r="C496" i="55"/>
  <c r="C495" i="55"/>
  <c r="C494" i="55"/>
  <c r="C493" i="55"/>
  <c r="C492" i="55"/>
  <c r="C491" i="55"/>
  <c r="C490" i="55"/>
  <c r="C489" i="55"/>
  <c r="C488" i="55"/>
  <c r="C487" i="55"/>
  <c r="C486" i="55"/>
  <c r="C485" i="55"/>
  <c r="C484" i="55"/>
  <c r="C483" i="55"/>
  <c r="C482" i="55"/>
  <c r="C481" i="55"/>
  <c r="C480" i="55"/>
  <c r="C479" i="55"/>
  <c r="C478" i="55"/>
  <c r="C477" i="55"/>
  <c r="C476" i="55"/>
  <c r="C475" i="55"/>
  <c r="C474" i="55"/>
  <c r="C473" i="55"/>
  <c r="C472" i="55"/>
  <c r="C471" i="55"/>
  <c r="C470" i="55"/>
  <c r="C469" i="55"/>
  <c r="C468" i="55"/>
  <c r="C467" i="55"/>
  <c r="C466" i="55"/>
  <c r="C465" i="55"/>
  <c r="C464" i="55"/>
  <c r="C463" i="55"/>
  <c r="C462" i="55"/>
  <c r="C461" i="55"/>
  <c r="C460" i="55"/>
  <c r="C459" i="55"/>
  <c r="C458" i="55"/>
  <c r="C457" i="55"/>
  <c r="C456" i="55"/>
  <c r="C455" i="55"/>
  <c r="C454" i="55"/>
  <c r="C453" i="55"/>
  <c r="C452" i="55"/>
  <c r="C451" i="55"/>
  <c r="C450" i="55"/>
  <c r="C449" i="55"/>
  <c r="C448" i="55"/>
  <c r="C447" i="55"/>
  <c r="C446" i="55"/>
  <c r="C445" i="55"/>
  <c r="C444" i="55"/>
  <c r="C443" i="55"/>
  <c r="C442" i="55"/>
  <c r="C441" i="55"/>
  <c r="C440" i="55"/>
  <c r="C439" i="55"/>
  <c r="C438" i="55"/>
  <c r="C437" i="55"/>
  <c r="C436" i="55"/>
  <c r="C435" i="55"/>
  <c r="C434" i="55"/>
  <c r="C433" i="55"/>
  <c r="C432" i="55"/>
  <c r="C431" i="55"/>
  <c r="C430" i="55"/>
  <c r="C429" i="55"/>
  <c r="C428" i="55"/>
  <c r="C427" i="55"/>
  <c r="C426" i="55"/>
  <c r="C425" i="55"/>
  <c r="C424" i="55"/>
  <c r="C423" i="55"/>
  <c r="C422" i="55"/>
  <c r="C421" i="55"/>
  <c r="C420" i="55"/>
  <c r="C419" i="55"/>
  <c r="C418" i="55"/>
  <c r="C417" i="55"/>
  <c r="C416" i="55"/>
  <c r="C415" i="55"/>
  <c r="C414" i="55"/>
  <c r="C413" i="55"/>
  <c r="C412" i="55"/>
  <c r="C411" i="55"/>
  <c r="C410" i="55"/>
  <c r="C409" i="55"/>
  <c r="C408" i="55"/>
  <c r="C407" i="55"/>
  <c r="C406" i="55"/>
  <c r="C405" i="55"/>
  <c r="C404" i="55"/>
  <c r="C403" i="55"/>
  <c r="C402" i="55"/>
  <c r="C401" i="55"/>
  <c r="C400" i="55"/>
  <c r="C399" i="55"/>
  <c r="C398" i="55"/>
  <c r="C397" i="55"/>
  <c r="C396" i="55"/>
  <c r="C395" i="55"/>
  <c r="C394" i="55"/>
  <c r="C393" i="55"/>
  <c r="C392" i="55"/>
  <c r="C391" i="55"/>
  <c r="C390" i="55"/>
  <c r="C389" i="55"/>
  <c r="C388" i="55"/>
  <c r="C387" i="55"/>
  <c r="C386" i="55"/>
  <c r="C385" i="55"/>
  <c r="C384" i="55"/>
  <c r="C383" i="55"/>
  <c r="C382" i="55"/>
  <c r="C381" i="55"/>
  <c r="C380" i="55"/>
  <c r="C379" i="55"/>
  <c r="C378" i="55"/>
  <c r="C377" i="55"/>
  <c r="C376" i="55"/>
  <c r="C375" i="55"/>
  <c r="C374" i="55"/>
  <c r="C373" i="55"/>
  <c r="C372" i="55"/>
  <c r="C371" i="55"/>
  <c r="C370" i="55"/>
  <c r="C369" i="55"/>
  <c r="C368" i="55"/>
  <c r="C367" i="55"/>
  <c r="C366" i="55"/>
  <c r="C365" i="55"/>
  <c r="C364" i="55"/>
  <c r="C363" i="55"/>
  <c r="C362" i="55"/>
  <c r="C361" i="55"/>
  <c r="C360" i="55"/>
  <c r="C359" i="55"/>
  <c r="C358" i="55"/>
  <c r="C357" i="55"/>
  <c r="C356" i="55"/>
  <c r="C355" i="55"/>
  <c r="C354" i="55"/>
  <c r="C353" i="55"/>
  <c r="C352" i="55"/>
  <c r="C351" i="55"/>
  <c r="C350" i="55"/>
  <c r="C349" i="55"/>
  <c r="C348" i="55"/>
  <c r="C347" i="55"/>
  <c r="C346" i="55"/>
  <c r="C345" i="55"/>
  <c r="C344" i="55"/>
  <c r="C343" i="55"/>
  <c r="C342" i="55"/>
  <c r="C341" i="55"/>
  <c r="C340" i="55"/>
  <c r="C339" i="55"/>
  <c r="C338" i="55"/>
  <c r="C337" i="55"/>
  <c r="C336" i="55"/>
  <c r="C335" i="55"/>
  <c r="C334" i="55"/>
  <c r="C333" i="55"/>
  <c r="C332" i="55"/>
  <c r="C331" i="55"/>
  <c r="C330" i="55"/>
  <c r="C329" i="55"/>
  <c r="C328" i="55"/>
  <c r="C327" i="55"/>
  <c r="C326" i="55"/>
  <c r="C325" i="55"/>
  <c r="C324" i="55"/>
  <c r="C323" i="55"/>
  <c r="C322" i="55"/>
  <c r="C321" i="55"/>
  <c r="C320" i="55"/>
  <c r="C319" i="55"/>
  <c r="C318" i="55"/>
  <c r="C317" i="55"/>
  <c r="C316" i="55"/>
  <c r="C315" i="55"/>
  <c r="C314" i="55"/>
  <c r="C313" i="55"/>
  <c r="C312" i="55"/>
  <c r="C311" i="55"/>
  <c r="C310" i="55"/>
  <c r="C309" i="55"/>
  <c r="C308" i="55"/>
  <c r="C307" i="55"/>
  <c r="C306" i="55"/>
  <c r="C305" i="55"/>
  <c r="C304" i="55"/>
  <c r="C303" i="55"/>
  <c r="C302" i="55"/>
  <c r="C301" i="55"/>
  <c r="C300" i="55"/>
  <c r="C299" i="55"/>
  <c r="C298" i="55"/>
  <c r="C297" i="55"/>
  <c r="C296" i="55"/>
  <c r="C295" i="55"/>
  <c r="C294" i="55"/>
  <c r="C293" i="55"/>
  <c r="C292" i="55"/>
  <c r="C291" i="55"/>
  <c r="C290" i="55"/>
  <c r="C289" i="55"/>
  <c r="C288" i="55"/>
  <c r="C287" i="55"/>
  <c r="C286" i="55"/>
  <c r="C285" i="55"/>
  <c r="C284" i="55"/>
  <c r="C283" i="55"/>
  <c r="C282" i="55"/>
  <c r="C281" i="55"/>
  <c r="C280" i="55"/>
  <c r="C279" i="55"/>
  <c r="C278" i="55"/>
  <c r="C277" i="55"/>
  <c r="C276" i="55"/>
  <c r="C275" i="55"/>
  <c r="C274" i="55"/>
  <c r="C273" i="55"/>
  <c r="C272" i="55"/>
  <c r="C271" i="55"/>
  <c r="C270" i="55"/>
  <c r="C269" i="55"/>
  <c r="C268" i="55"/>
  <c r="C267" i="55"/>
  <c r="C266" i="55"/>
  <c r="C265" i="55"/>
  <c r="C264" i="55"/>
  <c r="C263" i="55"/>
  <c r="C262" i="55"/>
  <c r="C261" i="55"/>
  <c r="C260" i="55"/>
  <c r="C259" i="55"/>
  <c r="C258" i="55"/>
  <c r="C257" i="55"/>
  <c r="C256" i="55"/>
  <c r="C255" i="55"/>
  <c r="C254" i="55"/>
  <c r="C253" i="55"/>
  <c r="C252" i="55"/>
  <c r="C251" i="55"/>
  <c r="C250" i="55"/>
  <c r="C249" i="55"/>
  <c r="C248" i="55"/>
  <c r="C247" i="55"/>
  <c r="C246" i="55"/>
  <c r="C245" i="55"/>
  <c r="C244" i="55"/>
  <c r="C243" i="55"/>
  <c r="C242" i="55"/>
  <c r="C241" i="55"/>
  <c r="C240" i="55"/>
  <c r="C239" i="55"/>
  <c r="C238" i="55"/>
  <c r="C237" i="55"/>
  <c r="C236" i="55"/>
  <c r="C235" i="55"/>
  <c r="C234" i="55"/>
  <c r="C233" i="55"/>
  <c r="C232" i="55"/>
  <c r="C231" i="55"/>
  <c r="C230" i="55"/>
  <c r="C229" i="55"/>
  <c r="C228" i="55"/>
  <c r="C227" i="55"/>
  <c r="C226" i="55"/>
  <c r="C225" i="55"/>
  <c r="C224" i="55"/>
  <c r="C223" i="55"/>
  <c r="C222" i="55"/>
  <c r="C221" i="55"/>
  <c r="C220" i="55"/>
  <c r="C219" i="55"/>
  <c r="C218" i="55"/>
  <c r="C217" i="55"/>
  <c r="C216" i="55"/>
  <c r="C215" i="55"/>
  <c r="C214" i="55"/>
  <c r="C213" i="55"/>
  <c r="C212" i="55"/>
  <c r="C211" i="55"/>
  <c r="C210" i="55"/>
  <c r="C209" i="55"/>
  <c r="C208" i="55"/>
  <c r="C207" i="55"/>
  <c r="C206" i="55"/>
  <c r="C205" i="55"/>
  <c r="C204" i="55"/>
  <c r="C203" i="55"/>
  <c r="C202" i="55"/>
  <c r="C201" i="55"/>
  <c r="C200" i="55"/>
  <c r="C199" i="55"/>
  <c r="C198" i="55"/>
  <c r="C197" i="55"/>
  <c r="C196" i="55"/>
  <c r="C195" i="55"/>
  <c r="C194" i="55"/>
  <c r="C193" i="55"/>
  <c r="C192" i="55"/>
  <c r="C191" i="55"/>
  <c r="C190" i="55"/>
  <c r="C189" i="55"/>
  <c r="C188" i="55"/>
  <c r="C187" i="55"/>
  <c r="C186" i="55"/>
  <c r="C185" i="55"/>
  <c r="C184" i="55"/>
  <c r="C183" i="55"/>
  <c r="C182" i="55"/>
  <c r="C181" i="55"/>
  <c r="C180" i="55"/>
  <c r="C179" i="55"/>
  <c r="C178" i="55"/>
  <c r="C177" i="55"/>
  <c r="C176" i="55"/>
  <c r="C175" i="55"/>
  <c r="C174" i="55"/>
  <c r="C173" i="55"/>
  <c r="C172" i="55"/>
  <c r="C171" i="55"/>
  <c r="C170" i="55"/>
  <c r="C169" i="55"/>
  <c r="C168" i="55"/>
  <c r="C167" i="55"/>
  <c r="C166" i="55"/>
  <c r="C165" i="55"/>
  <c r="C164" i="55"/>
  <c r="C163" i="55"/>
  <c r="C162" i="55"/>
  <c r="C161" i="55"/>
  <c r="C160" i="55"/>
  <c r="C159" i="55"/>
  <c r="C158" i="55"/>
  <c r="C157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C134" i="55"/>
  <c r="C133" i="55"/>
  <c r="C132" i="55"/>
  <c r="C131" i="55"/>
  <c r="C130" i="55"/>
  <c r="C129" i="55"/>
  <c r="C128" i="55"/>
  <c r="C127" i="55"/>
  <c r="C126" i="55"/>
  <c r="C125" i="55"/>
  <c r="C124" i="55"/>
  <c r="C123" i="55"/>
  <c r="C122" i="55"/>
  <c r="C121" i="55"/>
  <c r="C120" i="55"/>
  <c r="C119" i="55"/>
  <c r="C118" i="55"/>
  <c r="C117" i="55"/>
  <c r="C116" i="55"/>
  <c r="C115" i="55"/>
  <c r="C114" i="55"/>
  <c r="C113" i="55"/>
  <c r="C112" i="55"/>
  <c r="C111" i="55"/>
  <c r="C110" i="55"/>
  <c r="C109" i="55"/>
  <c r="C108" i="55"/>
  <c r="C107" i="55"/>
  <c r="C106" i="55"/>
  <c r="C105" i="55"/>
  <c r="C104" i="55"/>
  <c r="C103" i="55"/>
  <c r="C102" i="55"/>
  <c r="C101" i="55"/>
  <c r="C100" i="55"/>
  <c r="C99" i="55"/>
  <c r="C98" i="55"/>
  <c r="C97" i="55"/>
  <c r="C96" i="55"/>
  <c r="C95" i="55"/>
  <c r="C94" i="55"/>
  <c r="C93" i="55"/>
  <c r="C92" i="55"/>
  <c r="C91" i="55"/>
  <c r="C90" i="55"/>
  <c r="C89" i="55"/>
  <c r="C88" i="55"/>
  <c r="C87" i="55"/>
  <c r="C86" i="55"/>
  <c r="C85" i="55"/>
  <c r="C84" i="55"/>
  <c r="C83" i="55"/>
  <c r="C82" i="55"/>
  <c r="C81" i="55"/>
  <c r="C80" i="55"/>
  <c r="C79" i="55"/>
  <c r="C78" i="55"/>
  <c r="C77" i="55"/>
  <c r="C76" i="55"/>
  <c r="C75" i="55"/>
  <c r="C74" i="55"/>
  <c r="C73" i="55"/>
  <c r="C72" i="55"/>
  <c r="C71" i="55"/>
  <c r="C70" i="55"/>
  <c r="C69" i="55"/>
  <c r="C68" i="55"/>
  <c r="C67" i="55"/>
  <c r="C66" i="55"/>
  <c r="C65" i="55"/>
  <c r="C64" i="55"/>
  <c r="C63" i="55"/>
  <c r="C61" i="55"/>
  <c r="C60" i="55"/>
  <c r="C59" i="55"/>
  <c r="C58" i="55"/>
  <c r="C57" i="55"/>
  <c r="C56" i="55"/>
  <c r="C55" i="55"/>
  <c r="C54" i="55"/>
  <c r="C53" i="55"/>
  <c r="C52" i="55"/>
  <c r="C51" i="55"/>
  <c r="C50" i="55"/>
  <c r="C49" i="55"/>
  <c r="C48" i="55"/>
  <c r="C47" i="55"/>
  <c r="C46" i="55"/>
  <c r="C45" i="55"/>
  <c r="C44" i="55"/>
  <c r="C43" i="55"/>
  <c r="C42" i="55"/>
  <c r="C41" i="55"/>
  <c r="C40" i="55"/>
  <c r="C39" i="55"/>
  <c r="C38" i="55"/>
  <c r="C37" i="55"/>
  <c r="C36" i="55"/>
  <c r="C35" i="55"/>
  <c r="C34" i="55"/>
  <c r="C33" i="55"/>
  <c r="C32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C9" i="55"/>
  <c r="C8" i="55"/>
  <c r="C7" i="55"/>
  <c r="C6" i="55"/>
  <c r="C5" i="55"/>
  <c r="C4" i="55"/>
  <c r="C3" i="55"/>
  <c r="C62" i="55"/>
  <c r="C2" i="55"/>
  <c r="C608" i="54"/>
  <c r="C607" i="54"/>
  <c r="C606" i="54"/>
  <c r="C605" i="54"/>
  <c r="C604" i="54"/>
  <c r="C603" i="54"/>
  <c r="C602" i="54"/>
  <c r="C601" i="54"/>
  <c r="C600" i="54"/>
  <c r="C599" i="54"/>
  <c r="C598" i="54"/>
  <c r="C597" i="54"/>
  <c r="C596" i="54"/>
  <c r="C595" i="54"/>
  <c r="C594" i="54"/>
  <c r="C593" i="54"/>
  <c r="C592" i="54"/>
  <c r="C591" i="54"/>
  <c r="C590" i="54"/>
  <c r="C589" i="54"/>
  <c r="C588" i="54"/>
  <c r="C587" i="54"/>
  <c r="C586" i="54"/>
  <c r="C585" i="54"/>
  <c r="C584" i="54"/>
  <c r="C583" i="54"/>
  <c r="C582" i="54"/>
  <c r="C581" i="54"/>
  <c r="C580" i="54"/>
  <c r="C579" i="54"/>
  <c r="C578" i="54"/>
  <c r="C577" i="54"/>
  <c r="C576" i="54"/>
  <c r="C575" i="54"/>
  <c r="C574" i="54"/>
  <c r="C573" i="54"/>
  <c r="C572" i="54"/>
  <c r="C571" i="54"/>
  <c r="C570" i="54"/>
  <c r="C569" i="54"/>
  <c r="C568" i="54"/>
  <c r="C567" i="54"/>
  <c r="C566" i="54"/>
  <c r="C565" i="54"/>
  <c r="C564" i="54"/>
  <c r="C563" i="54"/>
  <c r="C562" i="54"/>
  <c r="C561" i="54"/>
  <c r="C560" i="54"/>
  <c r="C559" i="54"/>
  <c r="C558" i="54"/>
  <c r="C557" i="54"/>
  <c r="C556" i="54"/>
  <c r="C555" i="54"/>
  <c r="C554" i="54"/>
  <c r="C553" i="54"/>
  <c r="C552" i="54"/>
  <c r="C551" i="54"/>
  <c r="C550" i="54"/>
  <c r="C549" i="54"/>
  <c r="C548" i="54"/>
  <c r="C547" i="54"/>
  <c r="C546" i="54"/>
  <c r="C545" i="54"/>
  <c r="C544" i="54"/>
  <c r="C543" i="54"/>
  <c r="C542" i="54"/>
  <c r="C541" i="54"/>
  <c r="C540" i="54"/>
  <c r="C539" i="54"/>
  <c r="C538" i="54"/>
  <c r="C537" i="54"/>
  <c r="C536" i="54"/>
  <c r="C535" i="54"/>
  <c r="C534" i="54"/>
  <c r="C533" i="54"/>
  <c r="C532" i="54"/>
  <c r="C531" i="54"/>
  <c r="C530" i="54"/>
  <c r="C529" i="54"/>
  <c r="C528" i="54"/>
  <c r="C527" i="54"/>
  <c r="C526" i="54"/>
  <c r="C525" i="54"/>
  <c r="C524" i="54"/>
  <c r="C523" i="54"/>
  <c r="C522" i="54"/>
  <c r="C521" i="54"/>
  <c r="C520" i="54"/>
  <c r="C519" i="54"/>
  <c r="C518" i="54"/>
  <c r="C517" i="54"/>
  <c r="C516" i="54"/>
  <c r="C515" i="54"/>
  <c r="C514" i="54"/>
  <c r="C513" i="54"/>
  <c r="C512" i="54"/>
  <c r="C511" i="54"/>
  <c r="C510" i="54"/>
  <c r="C509" i="54"/>
  <c r="C508" i="54"/>
  <c r="C507" i="54"/>
  <c r="C506" i="54"/>
  <c r="C505" i="54"/>
  <c r="C504" i="54"/>
  <c r="C503" i="54"/>
  <c r="C502" i="54"/>
  <c r="C501" i="54"/>
  <c r="C500" i="54"/>
  <c r="C499" i="54"/>
  <c r="C498" i="54"/>
  <c r="C497" i="54"/>
  <c r="C496" i="54"/>
  <c r="C495" i="54"/>
  <c r="C494" i="54"/>
  <c r="C493" i="54"/>
  <c r="C492" i="54"/>
  <c r="C491" i="54"/>
  <c r="C490" i="54"/>
  <c r="C489" i="54"/>
  <c r="C488" i="54"/>
  <c r="C487" i="54"/>
  <c r="C486" i="54"/>
  <c r="C485" i="54"/>
  <c r="C484" i="54"/>
  <c r="C483" i="54"/>
  <c r="C482" i="54"/>
  <c r="C481" i="54"/>
  <c r="C480" i="54"/>
  <c r="C479" i="54"/>
  <c r="C478" i="54"/>
  <c r="C477" i="54"/>
  <c r="C476" i="54"/>
  <c r="C475" i="54"/>
  <c r="C474" i="54"/>
  <c r="C473" i="54"/>
  <c r="C472" i="54"/>
  <c r="C471" i="54"/>
  <c r="C470" i="54"/>
  <c r="C469" i="54"/>
  <c r="C468" i="54"/>
  <c r="C467" i="54"/>
  <c r="C466" i="54"/>
  <c r="C465" i="54"/>
  <c r="C464" i="54"/>
  <c r="C463" i="54"/>
  <c r="C462" i="54"/>
  <c r="C461" i="54"/>
  <c r="C460" i="54"/>
  <c r="C459" i="54"/>
  <c r="C458" i="54"/>
  <c r="C457" i="54"/>
  <c r="C456" i="54"/>
  <c r="C455" i="54"/>
  <c r="C454" i="54"/>
  <c r="C453" i="54"/>
  <c r="C452" i="54"/>
  <c r="C451" i="54"/>
  <c r="C450" i="54"/>
  <c r="C449" i="54"/>
  <c r="C448" i="54"/>
  <c r="C447" i="54"/>
  <c r="C446" i="54"/>
  <c r="C445" i="54"/>
  <c r="C444" i="54"/>
  <c r="C443" i="54"/>
  <c r="C442" i="54"/>
  <c r="C441" i="54"/>
  <c r="C440" i="54"/>
  <c r="C439" i="54"/>
  <c r="C438" i="54"/>
  <c r="C437" i="54"/>
  <c r="C436" i="54"/>
  <c r="C435" i="54"/>
  <c r="C434" i="54"/>
  <c r="C433" i="54"/>
  <c r="C432" i="54"/>
  <c r="C431" i="54"/>
  <c r="C430" i="54"/>
  <c r="C429" i="54"/>
  <c r="C428" i="54"/>
  <c r="C427" i="54"/>
  <c r="C426" i="54"/>
  <c r="C425" i="54"/>
  <c r="C424" i="54"/>
  <c r="C423" i="54"/>
  <c r="C422" i="54"/>
  <c r="C421" i="54"/>
  <c r="C420" i="54"/>
  <c r="C419" i="54"/>
  <c r="C418" i="54"/>
  <c r="C417" i="54"/>
  <c r="C416" i="54"/>
  <c r="C415" i="54"/>
  <c r="C414" i="54"/>
  <c r="C413" i="54"/>
  <c r="C412" i="54"/>
  <c r="C411" i="54"/>
  <c r="C410" i="54"/>
  <c r="C409" i="54"/>
  <c r="C408" i="54"/>
  <c r="C407" i="54"/>
  <c r="C406" i="54"/>
  <c r="C405" i="54"/>
  <c r="C404" i="54"/>
  <c r="C403" i="54"/>
  <c r="C402" i="54"/>
  <c r="C401" i="54"/>
  <c r="C400" i="54"/>
  <c r="C399" i="54"/>
  <c r="C398" i="54"/>
  <c r="C397" i="54"/>
  <c r="C396" i="54"/>
  <c r="C395" i="54"/>
  <c r="C394" i="54"/>
  <c r="C393" i="54"/>
  <c r="C392" i="54"/>
  <c r="C391" i="54"/>
  <c r="C390" i="54"/>
  <c r="C389" i="54"/>
  <c r="C388" i="54"/>
  <c r="C387" i="54"/>
  <c r="C386" i="54"/>
  <c r="C385" i="54"/>
  <c r="C384" i="54"/>
  <c r="C383" i="54"/>
  <c r="C382" i="54"/>
  <c r="C381" i="54"/>
  <c r="C380" i="54"/>
  <c r="C379" i="54"/>
  <c r="C378" i="54"/>
  <c r="C377" i="54"/>
  <c r="C376" i="54"/>
  <c r="C375" i="54"/>
  <c r="C374" i="54"/>
  <c r="C373" i="54"/>
  <c r="C372" i="54"/>
  <c r="C371" i="54"/>
  <c r="C370" i="54"/>
  <c r="C369" i="54"/>
  <c r="C368" i="54"/>
  <c r="C367" i="54"/>
  <c r="C366" i="54"/>
  <c r="C365" i="54"/>
  <c r="C364" i="54"/>
  <c r="C363" i="54"/>
  <c r="C362" i="54"/>
  <c r="C361" i="54"/>
  <c r="C360" i="54"/>
  <c r="C359" i="54"/>
  <c r="C358" i="54"/>
  <c r="C357" i="54"/>
  <c r="C356" i="54"/>
  <c r="C355" i="54"/>
  <c r="C354" i="54"/>
  <c r="C353" i="54"/>
  <c r="C352" i="54"/>
  <c r="C351" i="54"/>
  <c r="C350" i="54"/>
  <c r="C349" i="54"/>
  <c r="C348" i="54"/>
  <c r="C347" i="54"/>
  <c r="C346" i="54"/>
  <c r="C345" i="54"/>
  <c r="C344" i="54"/>
  <c r="C343" i="54"/>
  <c r="C342" i="54"/>
  <c r="C341" i="54"/>
  <c r="C340" i="54"/>
  <c r="C339" i="54"/>
  <c r="C338" i="54"/>
  <c r="C337" i="54"/>
  <c r="C336" i="54"/>
  <c r="C335" i="54"/>
  <c r="C334" i="54"/>
  <c r="C333" i="54"/>
  <c r="C332" i="54"/>
  <c r="C331" i="54"/>
  <c r="C330" i="54"/>
  <c r="C329" i="54"/>
  <c r="C328" i="54"/>
  <c r="C327" i="54"/>
  <c r="C326" i="54"/>
  <c r="C325" i="54"/>
  <c r="C324" i="54"/>
  <c r="C323" i="54"/>
  <c r="C322" i="54"/>
  <c r="C321" i="54"/>
  <c r="C320" i="54"/>
  <c r="C319" i="54"/>
  <c r="C318" i="54"/>
  <c r="C317" i="54"/>
  <c r="C316" i="54"/>
  <c r="C315" i="54"/>
  <c r="C314" i="54"/>
  <c r="C313" i="54"/>
  <c r="C312" i="54"/>
  <c r="C311" i="54"/>
  <c r="C310" i="54"/>
  <c r="C309" i="54"/>
  <c r="C308" i="54"/>
  <c r="C307" i="54"/>
  <c r="C306" i="54"/>
  <c r="C305" i="54"/>
  <c r="C304" i="54"/>
  <c r="C303" i="54"/>
  <c r="C302" i="54"/>
  <c r="C301" i="54"/>
  <c r="C300" i="54"/>
  <c r="C299" i="54"/>
  <c r="C298" i="54"/>
  <c r="C297" i="54"/>
  <c r="C296" i="54"/>
  <c r="C295" i="54"/>
  <c r="C294" i="54"/>
  <c r="C293" i="54"/>
  <c r="C292" i="54"/>
  <c r="C291" i="54"/>
  <c r="C290" i="54"/>
  <c r="C289" i="54"/>
  <c r="C288" i="54"/>
  <c r="C287" i="54"/>
  <c r="C286" i="54"/>
  <c r="C285" i="54"/>
  <c r="C284" i="54"/>
  <c r="C283" i="54"/>
  <c r="C282" i="54"/>
  <c r="C281" i="54"/>
  <c r="C280" i="54"/>
  <c r="C279" i="54"/>
  <c r="C278" i="54"/>
  <c r="C277" i="54"/>
  <c r="C276" i="54"/>
  <c r="C275" i="54"/>
  <c r="C274" i="54"/>
  <c r="C273" i="54"/>
  <c r="C272" i="54"/>
  <c r="C271" i="54"/>
  <c r="C270" i="54"/>
  <c r="C269" i="54"/>
  <c r="C268" i="54"/>
  <c r="C267" i="54"/>
  <c r="C266" i="54"/>
  <c r="C265" i="54"/>
  <c r="C264" i="54"/>
  <c r="C263" i="54"/>
  <c r="C262" i="54"/>
  <c r="C261" i="54"/>
  <c r="C260" i="54"/>
  <c r="C259" i="54"/>
  <c r="C258" i="54"/>
  <c r="C257" i="54"/>
  <c r="C256" i="54"/>
  <c r="C255" i="54"/>
  <c r="C254" i="54"/>
  <c r="C253" i="54"/>
  <c r="C252" i="54"/>
  <c r="C251" i="54"/>
  <c r="C250" i="54"/>
  <c r="C249" i="54"/>
  <c r="C248" i="54"/>
  <c r="C247" i="54"/>
  <c r="C246" i="54"/>
  <c r="C245" i="54"/>
  <c r="C244" i="54"/>
  <c r="C243" i="54"/>
  <c r="C242" i="54"/>
  <c r="C241" i="54"/>
  <c r="C240" i="54"/>
  <c r="C239" i="54"/>
  <c r="C238" i="54"/>
  <c r="C237" i="54"/>
  <c r="C236" i="54"/>
  <c r="C235" i="54"/>
  <c r="C234" i="54"/>
  <c r="C233" i="54"/>
  <c r="C232" i="54"/>
  <c r="C231" i="54"/>
  <c r="C230" i="54"/>
  <c r="C229" i="54"/>
  <c r="C228" i="54"/>
  <c r="C227" i="54"/>
  <c r="C226" i="54"/>
  <c r="C225" i="54"/>
  <c r="C224" i="54"/>
  <c r="C223" i="54"/>
  <c r="C222" i="54"/>
  <c r="C221" i="54"/>
  <c r="C220" i="54"/>
  <c r="C219" i="54"/>
  <c r="C218" i="54"/>
  <c r="C217" i="54"/>
  <c r="C216" i="54"/>
  <c r="C215" i="54"/>
  <c r="C214" i="54"/>
  <c r="C213" i="54"/>
  <c r="C212" i="54"/>
  <c r="C211" i="54"/>
  <c r="C210" i="54"/>
  <c r="C209" i="54"/>
  <c r="C208" i="54"/>
  <c r="C207" i="54"/>
  <c r="C206" i="54"/>
  <c r="C205" i="54"/>
  <c r="C204" i="54"/>
  <c r="C203" i="54"/>
  <c r="C202" i="54"/>
  <c r="C201" i="54"/>
  <c r="C200" i="54"/>
  <c r="C199" i="54"/>
  <c r="C198" i="54"/>
  <c r="C197" i="54"/>
  <c r="C196" i="54"/>
  <c r="C195" i="54"/>
  <c r="C194" i="54"/>
  <c r="C193" i="54"/>
  <c r="C192" i="54"/>
  <c r="C191" i="54"/>
  <c r="C190" i="54"/>
  <c r="C189" i="54"/>
  <c r="C188" i="54"/>
  <c r="C187" i="54"/>
  <c r="C186" i="54"/>
  <c r="C185" i="54"/>
  <c r="C184" i="54"/>
  <c r="C183" i="54"/>
  <c r="C182" i="54"/>
  <c r="C181" i="54"/>
  <c r="C180" i="54"/>
  <c r="C179" i="54"/>
  <c r="C178" i="54"/>
  <c r="C177" i="54"/>
  <c r="C176" i="54"/>
  <c r="C175" i="54"/>
  <c r="C174" i="54"/>
  <c r="C173" i="54"/>
  <c r="C172" i="54"/>
  <c r="C171" i="54"/>
  <c r="C170" i="54"/>
  <c r="C169" i="54"/>
  <c r="C168" i="54"/>
  <c r="C167" i="54"/>
  <c r="C166" i="54"/>
  <c r="C165" i="54"/>
  <c r="C164" i="54"/>
  <c r="C163" i="54"/>
  <c r="C162" i="54"/>
  <c r="C161" i="54"/>
  <c r="C160" i="54"/>
  <c r="C159" i="54"/>
  <c r="C158" i="54"/>
  <c r="C157" i="54"/>
  <c r="C156" i="54"/>
  <c r="C155" i="54"/>
  <c r="C154" i="54"/>
  <c r="C153" i="54"/>
  <c r="C152" i="54"/>
  <c r="C151" i="54"/>
  <c r="C150" i="54"/>
  <c r="C149" i="54"/>
  <c r="C148" i="54"/>
  <c r="C147" i="54"/>
  <c r="C146" i="54"/>
  <c r="C145" i="54"/>
  <c r="C144" i="54"/>
  <c r="C143" i="54"/>
  <c r="C142" i="54"/>
  <c r="C141" i="54"/>
  <c r="C140" i="54"/>
  <c r="C139" i="54"/>
  <c r="C138" i="54"/>
  <c r="C137" i="54"/>
  <c r="C136" i="54"/>
  <c r="C135" i="54"/>
  <c r="C134" i="54"/>
  <c r="C133" i="54"/>
  <c r="C132" i="54"/>
  <c r="C131" i="54"/>
  <c r="C130" i="54"/>
  <c r="C129" i="54"/>
  <c r="C128" i="54"/>
  <c r="C127" i="54"/>
  <c r="C126" i="54"/>
  <c r="C125" i="54"/>
  <c r="C124" i="54"/>
  <c r="C123" i="54"/>
  <c r="C122" i="54"/>
  <c r="C121" i="54"/>
  <c r="C120" i="54"/>
  <c r="C119" i="54"/>
  <c r="C118" i="54"/>
  <c r="C117" i="54"/>
  <c r="C116" i="54"/>
  <c r="C115" i="54"/>
  <c r="C114" i="54"/>
  <c r="C113" i="54"/>
  <c r="C112" i="54"/>
  <c r="C111" i="54"/>
  <c r="C110" i="54"/>
  <c r="C109" i="54"/>
  <c r="C108" i="54"/>
  <c r="C107" i="54"/>
  <c r="C106" i="54"/>
  <c r="C105" i="54"/>
  <c r="C104" i="54"/>
  <c r="C103" i="54"/>
  <c r="C102" i="54"/>
  <c r="C101" i="54"/>
  <c r="C100" i="54"/>
  <c r="C99" i="54"/>
  <c r="C98" i="54"/>
  <c r="C97" i="54"/>
  <c r="C96" i="54"/>
  <c r="C95" i="54"/>
  <c r="C94" i="54"/>
  <c r="C93" i="54"/>
  <c r="C92" i="54"/>
  <c r="C91" i="54"/>
  <c r="C90" i="54"/>
  <c r="C89" i="54"/>
  <c r="C88" i="54"/>
  <c r="C87" i="54"/>
  <c r="C86" i="54"/>
  <c r="C85" i="54"/>
  <c r="C84" i="54"/>
  <c r="C83" i="54"/>
  <c r="C82" i="54"/>
  <c r="C81" i="54"/>
  <c r="C80" i="54"/>
  <c r="C79" i="54"/>
  <c r="C78" i="54"/>
  <c r="C77" i="54"/>
  <c r="C76" i="54"/>
  <c r="C75" i="54"/>
  <c r="C74" i="54"/>
  <c r="C73" i="54"/>
  <c r="C72" i="54"/>
  <c r="C71" i="54"/>
  <c r="C70" i="54"/>
  <c r="C69" i="54"/>
  <c r="C68" i="54"/>
  <c r="C67" i="54"/>
  <c r="C66" i="54"/>
  <c r="C65" i="54"/>
  <c r="C64" i="54"/>
  <c r="C63" i="54"/>
  <c r="C61" i="54"/>
  <c r="C60" i="54"/>
  <c r="C59" i="54"/>
  <c r="C58" i="54"/>
  <c r="C57" i="54"/>
  <c r="C56" i="54"/>
  <c r="C55" i="54"/>
  <c r="C54" i="54"/>
  <c r="C53" i="54"/>
  <c r="C52" i="54"/>
  <c r="C51" i="54"/>
  <c r="C50" i="54"/>
  <c r="C49" i="54"/>
  <c r="C48" i="54"/>
  <c r="C47" i="54"/>
  <c r="C46" i="54"/>
  <c r="C45" i="54"/>
  <c r="C44" i="54"/>
  <c r="C43" i="54"/>
  <c r="C42" i="54"/>
  <c r="C41" i="54"/>
  <c r="C40" i="54"/>
  <c r="C38" i="54"/>
  <c r="C37" i="54"/>
  <c r="C36" i="54"/>
  <c r="C35" i="54"/>
  <c r="C34" i="54"/>
  <c r="C33" i="54"/>
  <c r="C32" i="54"/>
  <c r="C31" i="54"/>
  <c r="C30" i="54"/>
  <c r="C29" i="54"/>
  <c r="C28" i="54"/>
  <c r="C27" i="54"/>
  <c r="C26" i="54"/>
  <c r="C25" i="54"/>
  <c r="C24" i="54"/>
  <c r="C23" i="54"/>
  <c r="C22" i="54"/>
  <c r="C21" i="54"/>
  <c r="C20" i="54"/>
  <c r="C19" i="54"/>
  <c r="C18" i="54"/>
  <c r="C17" i="54"/>
  <c r="C16" i="54"/>
  <c r="C15" i="54"/>
  <c r="C14" i="54"/>
  <c r="C13" i="54"/>
  <c r="C12" i="54"/>
  <c r="C11" i="54"/>
  <c r="C10" i="54"/>
  <c r="C9" i="54"/>
  <c r="C8" i="54"/>
  <c r="C7" i="54"/>
  <c r="C6" i="54"/>
  <c r="C5" i="54"/>
  <c r="C4" i="54"/>
  <c r="C3" i="54"/>
  <c r="C62" i="54"/>
  <c r="C2" i="54"/>
  <c r="C608" i="53"/>
  <c r="C607" i="53"/>
  <c r="C606" i="53"/>
  <c r="C605" i="53"/>
  <c r="C604" i="53"/>
  <c r="C603" i="53"/>
  <c r="C602" i="53"/>
  <c r="C601" i="53"/>
  <c r="C600" i="53"/>
  <c r="C599" i="53"/>
  <c r="C598" i="53"/>
  <c r="C597" i="53"/>
  <c r="C596" i="53"/>
  <c r="C595" i="53"/>
  <c r="C594" i="53"/>
  <c r="C593" i="53"/>
  <c r="C592" i="53"/>
  <c r="C591" i="53"/>
  <c r="C590" i="53"/>
  <c r="C589" i="53"/>
  <c r="C588" i="53"/>
  <c r="C587" i="53"/>
  <c r="C586" i="53"/>
  <c r="C585" i="53"/>
  <c r="C584" i="53"/>
  <c r="C583" i="53"/>
  <c r="C582" i="53"/>
  <c r="C581" i="53"/>
  <c r="C580" i="53"/>
  <c r="C579" i="53"/>
  <c r="C578" i="53"/>
  <c r="C577" i="53"/>
  <c r="C576" i="53"/>
  <c r="C575" i="53"/>
  <c r="C574" i="53"/>
  <c r="C573" i="53"/>
  <c r="C572" i="53"/>
  <c r="C571" i="53"/>
  <c r="C570" i="53"/>
  <c r="C569" i="53"/>
  <c r="C568" i="53"/>
  <c r="C567" i="53"/>
  <c r="C566" i="53"/>
  <c r="C565" i="53"/>
  <c r="C564" i="53"/>
  <c r="C563" i="53"/>
  <c r="C562" i="53"/>
  <c r="C561" i="53"/>
  <c r="C560" i="53"/>
  <c r="C559" i="53"/>
  <c r="C558" i="53"/>
  <c r="C557" i="53"/>
  <c r="C556" i="53"/>
  <c r="C555" i="53"/>
  <c r="C554" i="53"/>
  <c r="C553" i="53"/>
  <c r="C552" i="53"/>
  <c r="C551" i="53"/>
  <c r="C550" i="53"/>
  <c r="C549" i="53"/>
  <c r="C548" i="53"/>
  <c r="C547" i="53"/>
  <c r="C546" i="53"/>
  <c r="C545" i="53"/>
  <c r="C544" i="53"/>
  <c r="C543" i="53"/>
  <c r="C542" i="53"/>
  <c r="C541" i="53"/>
  <c r="C540" i="53"/>
  <c r="C539" i="53"/>
  <c r="C538" i="53"/>
  <c r="C537" i="53"/>
  <c r="C536" i="53"/>
  <c r="C535" i="53"/>
  <c r="C534" i="53"/>
  <c r="C533" i="53"/>
  <c r="C532" i="53"/>
  <c r="C531" i="53"/>
  <c r="C530" i="53"/>
  <c r="C529" i="53"/>
  <c r="C528" i="53"/>
  <c r="C527" i="53"/>
  <c r="C526" i="53"/>
  <c r="C525" i="53"/>
  <c r="C524" i="53"/>
  <c r="C523" i="53"/>
  <c r="C522" i="53"/>
  <c r="C521" i="53"/>
  <c r="C520" i="53"/>
  <c r="C519" i="53"/>
  <c r="C518" i="53"/>
  <c r="C517" i="53"/>
  <c r="C516" i="53"/>
  <c r="C515" i="53"/>
  <c r="C514" i="53"/>
  <c r="C513" i="53"/>
  <c r="C512" i="53"/>
  <c r="C511" i="53"/>
  <c r="C510" i="53"/>
  <c r="C509" i="53"/>
  <c r="C508" i="53"/>
  <c r="C507" i="53"/>
  <c r="C506" i="53"/>
  <c r="C505" i="53"/>
  <c r="C504" i="53"/>
  <c r="C503" i="53"/>
  <c r="C502" i="53"/>
  <c r="C501" i="53"/>
  <c r="C500" i="53"/>
  <c r="C499" i="53"/>
  <c r="C498" i="53"/>
  <c r="C497" i="53"/>
  <c r="C496" i="53"/>
  <c r="C495" i="53"/>
  <c r="C494" i="53"/>
  <c r="C493" i="53"/>
  <c r="C492" i="53"/>
  <c r="C491" i="53"/>
  <c r="C490" i="53"/>
  <c r="C489" i="53"/>
  <c r="C488" i="53"/>
  <c r="C487" i="53"/>
  <c r="C486" i="53"/>
  <c r="C485" i="53"/>
  <c r="C484" i="53"/>
  <c r="C483" i="53"/>
  <c r="C482" i="53"/>
  <c r="C481" i="53"/>
  <c r="C480" i="53"/>
  <c r="C479" i="53"/>
  <c r="C478" i="53"/>
  <c r="C477" i="53"/>
  <c r="C476" i="53"/>
  <c r="C475" i="53"/>
  <c r="C474" i="53"/>
  <c r="C473" i="53"/>
  <c r="C472" i="53"/>
  <c r="C471" i="53"/>
  <c r="C470" i="53"/>
  <c r="C469" i="53"/>
  <c r="C468" i="53"/>
  <c r="C467" i="53"/>
  <c r="C466" i="53"/>
  <c r="C465" i="53"/>
  <c r="C464" i="53"/>
  <c r="C463" i="53"/>
  <c r="C462" i="53"/>
  <c r="C461" i="53"/>
  <c r="C460" i="53"/>
  <c r="C459" i="53"/>
  <c r="C458" i="53"/>
  <c r="C457" i="53"/>
  <c r="C456" i="53"/>
  <c r="C455" i="53"/>
  <c r="C454" i="53"/>
  <c r="C453" i="53"/>
  <c r="C452" i="53"/>
  <c r="C451" i="53"/>
  <c r="C450" i="53"/>
  <c r="C449" i="53"/>
  <c r="C448" i="53"/>
  <c r="C447" i="53"/>
  <c r="C446" i="53"/>
  <c r="C445" i="53"/>
  <c r="C444" i="53"/>
  <c r="C443" i="53"/>
  <c r="C442" i="53"/>
  <c r="C441" i="53"/>
  <c r="C440" i="53"/>
  <c r="C439" i="53"/>
  <c r="C438" i="53"/>
  <c r="C437" i="53"/>
  <c r="C436" i="53"/>
  <c r="C435" i="53"/>
  <c r="C434" i="53"/>
  <c r="C433" i="53"/>
  <c r="C432" i="53"/>
  <c r="C431" i="53"/>
  <c r="C430" i="53"/>
  <c r="C429" i="53"/>
  <c r="C428" i="53"/>
  <c r="C427" i="53"/>
  <c r="C426" i="53"/>
  <c r="C425" i="53"/>
  <c r="C424" i="53"/>
  <c r="C423" i="53"/>
  <c r="C422" i="53"/>
  <c r="C421" i="53"/>
  <c r="C420" i="53"/>
  <c r="C419" i="53"/>
  <c r="C418" i="53"/>
  <c r="C417" i="53"/>
  <c r="C416" i="53"/>
  <c r="C415" i="53"/>
  <c r="C414" i="53"/>
  <c r="C413" i="53"/>
  <c r="C412" i="53"/>
  <c r="C411" i="53"/>
  <c r="C410" i="53"/>
  <c r="C409" i="53"/>
  <c r="C408" i="53"/>
  <c r="C407" i="53"/>
  <c r="C406" i="53"/>
  <c r="C405" i="53"/>
  <c r="C404" i="53"/>
  <c r="C403" i="53"/>
  <c r="C402" i="53"/>
  <c r="C401" i="53"/>
  <c r="C400" i="53"/>
  <c r="C399" i="53"/>
  <c r="C398" i="53"/>
  <c r="C397" i="53"/>
  <c r="C396" i="53"/>
  <c r="C395" i="53"/>
  <c r="C394" i="53"/>
  <c r="C393" i="53"/>
  <c r="C392" i="53"/>
  <c r="C391" i="53"/>
  <c r="C390" i="53"/>
  <c r="C389" i="53"/>
  <c r="C388" i="53"/>
  <c r="C387" i="53"/>
  <c r="C386" i="53"/>
  <c r="C385" i="53"/>
  <c r="C384" i="53"/>
  <c r="C383" i="53"/>
  <c r="C382" i="53"/>
  <c r="C381" i="53"/>
  <c r="C380" i="53"/>
  <c r="C379" i="53"/>
  <c r="C378" i="53"/>
  <c r="C377" i="53"/>
  <c r="C376" i="53"/>
  <c r="C375" i="53"/>
  <c r="C374" i="53"/>
  <c r="C373" i="53"/>
  <c r="C372" i="53"/>
  <c r="C371" i="53"/>
  <c r="C370" i="53"/>
  <c r="C369" i="53"/>
  <c r="C368" i="53"/>
  <c r="C367" i="53"/>
  <c r="C366" i="53"/>
  <c r="C365" i="53"/>
  <c r="C364" i="53"/>
  <c r="C363" i="53"/>
  <c r="C362" i="53"/>
  <c r="C361" i="53"/>
  <c r="C360" i="53"/>
  <c r="C359" i="53"/>
  <c r="C358" i="53"/>
  <c r="C357" i="53"/>
  <c r="C356" i="53"/>
  <c r="C355" i="53"/>
  <c r="C354" i="53"/>
  <c r="C353" i="53"/>
  <c r="C352" i="53"/>
  <c r="C351" i="53"/>
  <c r="C350" i="53"/>
  <c r="C349" i="53"/>
  <c r="C348" i="53"/>
  <c r="C347" i="53"/>
  <c r="C346" i="53"/>
  <c r="C345" i="53"/>
  <c r="C344" i="53"/>
  <c r="C343" i="53"/>
  <c r="C342" i="53"/>
  <c r="C341" i="53"/>
  <c r="C340" i="53"/>
  <c r="C339" i="53"/>
  <c r="C338" i="53"/>
  <c r="C337" i="53"/>
  <c r="C336" i="53"/>
  <c r="C335" i="53"/>
  <c r="C334" i="53"/>
  <c r="C333" i="53"/>
  <c r="C332" i="53"/>
  <c r="C331" i="53"/>
  <c r="C330" i="53"/>
  <c r="C329" i="53"/>
  <c r="C328" i="53"/>
  <c r="C327" i="53"/>
  <c r="C326" i="53"/>
  <c r="C325" i="53"/>
  <c r="C324" i="53"/>
  <c r="C323" i="53"/>
  <c r="C322" i="53"/>
  <c r="C321" i="53"/>
  <c r="C320" i="53"/>
  <c r="C319" i="53"/>
  <c r="C318" i="53"/>
  <c r="C317" i="53"/>
  <c r="C316" i="53"/>
  <c r="C315" i="53"/>
  <c r="C314" i="53"/>
  <c r="C313" i="53"/>
  <c r="C312" i="53"/>
  <c r="C311" i="53"/>
  <c r="C310" i="53"/>
  <c r="C309" i="53"/>
  <c r="C308" i="53"/>
  <c r="C307" i="53"/>
  <c r="C306" i="53"/>
  <c r="C305" i="53"/>
  <c r="C304" i="53"/>
  <c r="C303" i="53"/>
  <c r="C302" i="53"/>
  <c r="C301" i="53"/>
  <c r="C300" i="53"/>
  <c r="C299" i="53"/>
  <c r="C298" i="53"/>
  <c r="C297" i="53"/>
  <c r="C296" i="53"/>
  <c r="C295" i="53"/>
  <c r="C294" i="53"/>
  <c r="C293" i="53"/>
  <c r="C292" i="53"/>
  <c r="C291" i="53"/>
  <c r="C290" i="53"/>
  <c r="C289" i="53"/>
  <c r="C288" i="53"/>
  <c r="C287" i="53"/>
  <c r="C286" i="53"/>
  <c r="C285" i="53"/>
  <c r="C284" i="53"/>
  <c r="C283" i="53"/>
  <c r="C282" i="53"/>
  <c r="C281" i="53"/>
  <c r="C280" i="53"/>
  <c r="C279" i="53"/>
  <c r="C278" i="53"/>
  <c r="C277" i="53"/>
  <c r="C276" i="53"/>
  <c r="C275" i="53"/>
  <c r="C274" i="53"/>
  <c r="C273" i="53"/>
  <c r="C272" i="53"/>
  <c r="C271" i="53"/>
  <c r="C270" i="53"/>
  <c r="C269" i="53"/>
  <c r="C268" i="53"/>
  <c r="C267" i="53"/>
  <c r="C266" i="53"/>
  <c r="C265" i="53"/>
  <c r="C264" i="53"/>
  <c r="C263" i="53"/>
  <c r="C262" i="53"/>
  <c r="C261" i="53"/>
  <c r="C260" i="53"/>
  <c r="C259" i="53"/>
  <c r="C258" i="53"/>
  <c r="C257" i="53"/>
  <c r="C256" i="53"/>
  <c r="C255" i="53"/>
  <c r="C254" i="53"/>
  <c r="C253" i="53"/>
  <c r="C252" i="53"/>
  <c r="C251" i="53"/>
  <c r="C250" i="53"/>
  <c r="C249" i="53"/>
  <c r="C248" i="53"/>
  <c r="C247" i="53"/>
  <c r="C246" i="53"/>
  <c r="C245" i="53"/>
  <c r="C244" i="53"/>
  <c r="C243" i="53"/>
  <c r="C242" i="53"/>
  <c r="C241" i="53"/>
  <c r="C240" i="53"/>
  <c r="C239" i="53"/>
  <c r="C238" i="53"/>
  <c r="C237" i="53"/>
  <c r="C236" i="53"/>
  <c r="C235" i="53"/>
  <c r="C234" i="53"/>
  <c r="C233" i="53"/>
  <c r="C232" i="53"/>
  <c r="C231" i="53"/>
  <c r="C230" i="53"/>
  <c r="C229" i="53"/>
  <c r="C228" i="53"/>
  <c r="C227" i="53"/>
  <c r="C226" i="53"/>
  <c r="C225" i="53"/>
  <c r="C224" i="53"/>
  <c r="C223" i="53"/>
  <c r="C222" i="53"/>
  <c r="C221" i="53"/>
  <c r="C220" i="53"/>
  <c r="C219" i="53"/>
  <c r="C218" i="53"/>
  <c r="C217" i="53"/>
  <c r="C216" i="53"/>
  <c r="C215" i="53"/>
  <c r="C214" i="53"/>
  <c r="C213" i="53"/>
  <c r="C212" i="53"/>
  <c r="C211" i="53"/>
  <c r="C210" i="53"/>
  <c r="C209" i="53"/>
  <c r="C208" i="53"/>
  <c r="C207" i="53"/>
  <c r="C206" i="53"/>
  <c r="C205" i="53"/>
  <c r="C204" i="53"/>
  <c r="C203" i="53"/>
  <c r="C202" i="53"/>
  <c r="C201" i="53"/>
  <c r="C200" i="53"/>
  <c r="C199" i="53"/>
  <c r="C198" i="53"/>
  <c r="C197" i="53"/>
  <c r="C196" i="53"/>
  <c r="C195" i="53"/>
  <c r="C194" i="53"/>
  <c r="C193" i="53"/>
  <c r="C192" i="53"/>
  <c r="C191" i="53"/>
  <c r="C190" i="53"/>
  <c r="C189" i="53"/>
  <c r="C188" i="53"/>
  <c r="C187" i="53"/>
  <c r="C186" i="53"/>
  <c r="C185" i="53"/>
  <c r="C184" i="53"/>
  <c r="C183" i="53"/>
  <c r="C182" i="53"/>
  <c r="C181" i="53"/>
  <c r="C180" i="53"/>
  <c r="C179" i="53"/>
  <c r="C178" i="53"/>
  <c r="C177" i="53"/>
  <c r="C176" i="53"/>
  <c r="C175" i="53"/>
  <c r="C174" i="53"/>
  <c r="C173" i="53"/>
  <c r="C172" i="53"/>
  <c r="C171" i="53"/>
  <c r="C170" i="53"/>
  <c r="C169" i="53"/>
  <c r="C168" i="53"/>
  <c r="C167" i="53"/>
  <c r="C166" i="53"/>
  <c r="C165" i="53"/>
  <c r="C164" i="53"/>
  <c r="C163" i="53"/>
  <c r="C162" i="53"/>
  <c r="C161" i="53"/>
  <c r="C160" i="53"/>
  <c r="C159" i="53"/>
  <c r="C158" i="53"/>
  <c r="C157" i="53"/>
  <c r="C156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C136" i="53"/>
  <c r="C135" i="53"/>
  <c r="C134" i="53"/>
  <c r="C133" i="53"/>
  <c r="C132" i="53"/>
  <c r="C131" i="53"/>
  <c r="C130" i="53"/>
  <c r="C129" i="53"/>
  <c r="C128" i="53"/>
  <c r="C127" i="53"/>
  <c r="C126" i="53"/>
  <c r="C125" i="53"/>
  <c r="C124" i="53"/>
  <c r="C123" i="53"/>
  <c r="C122" i="53"/>
  <c r="C120" i="53"/>
  <c r="C119" i="53"/>
  <c r="C118" i="53"/>
  <c r="C117" i="53"/>
  <c r="C116" i="53"/>
  <c r="C115" i="53"/>
  <c r="C114" i="53"/>
  <c r="C113" i="53"/>
  <c r="C112" i="53"/>
  <c r="C111" i="53"/>
  <c r="C110" i="53"/>
  <c r="C109" i="53"/>
  <c r="C108" i="53"/>
  <c r="C106" i="53"/>
  <c r="C105" i="53"/>
  <c r="C104" i="53"/>
  <c r="C103" i="53"/>
  <c r="C102" i="53"/>
  <c r="C101" i="53"/>
  <c r="C100" i="53"/>
  <c r="C99" i="53"/>
  <c r="C98" i="53"/>
  <c r="C97" i="53"/>
  <c r="C96" i="53"/>
  <c r="C95" i="53"/>
  <c r="C94" i="53"/>
  <c r="C93" i="53"/>
  <c r="C92" i="53"/>
  <c r="C91" i="53"/>
  <c r="C90" i="53"/>
  <c r="C89" i="53"/>
  <c r="C88" i="53"/>
  <c r="C87" i="53"/>
  <c r="C86" i="53"/>
  <c r="C85" i="53"/>
  <c r="C84" i="53"/>
  <c r="C83" i="53"/>
  <c r="C82" i="53"/>
  <c r="C81" i="53"/>
  <c r="C80" i="53"/>
  <c r="C79" i="53"/>
  <c r="C78" i="53"/>
  <c r="C77" i="53"/>
  <c r="C76" i="53"/>
  <c r="C75" i="53"/>
  <c r="C74" i="53"/>
  <c r="C73" i="53"/>
  <c r="C72" i="53"/>
  <c r="C71" i="53"/>
  <c r="C70" i="53"/>
  <c r="C69" i="53"/>
  <c r="C68" i="53"/>
  <c r="C67" i="53"/>
  <c r="C66" i="53"/>
  <c r="C65" i="53"/>
  <c r="C64" i="53"/>
  <c r="C63" i="53"/>
  <c r="C62" i="53"/>
  <c r="C61" i="53"/>
  <c r="C60" i="53"/>
  <c r="C59" i="53"/>
  <c r="C58" i="53"/>
  <c r="C57" i="53"/>
  <c r="C56" i="53"/>
  <c r="C55" i="53"/>
  <c r="C54" i="53"/>
  <c r="C53" i="53"/>
  <c r="C52" i="53"/>
  <c r="C51" i="53"/>
  <c r="C50" i="53"/>
  <c r="C49" i="53"/>
  <c r="C48" i="53"/>
  <c r="C47" i="53"/>
  <c r="C46" i="53"/>
  <c r="C45" i="53"/>
  <c r="C44" i="53"/>
  <c r="C43" i="53"/>
  <c r="C42" i="53"/>
  <c r="C41" i="53"/>
  <c r="C40" i="53"/>
  <c r="C39" i="53"/>
  <c r="C38" i="53"/>
  <c r="C37" i="53"/>
  <c r="C36" i="53"/>
  <c r="C35" i="53"/>
  <c r="C34" i="53"/>
  <c r="C33" i="53"/>
  <c r="C32" i="53"/>
  <c r="C31" i="53"/>
  <c r="C30" i="53"/>
  <c r="C29" i="53"/>
  <c r="C28" i="53"/>
  <c r="C27" i="53"/>
  <c r="C26" i="53"/>
  <c r="C25" i="53"/>
  <c r="C24" i="53"/>
  <c r="C23" i="53"/>
  <c r="C22" i="53"/>
  <c r="C21" i="53"/>
  <c r="C20" i="53"/>
  <c r="C19" i="53"/>
  <c r="C18" i="53"/>
  <c r="C17" i="53"/>
  <c r="C16" i="53"/>
  <c r="C15" i="53"/>
  <c r="C14" i="53"/>
  <c r="C13" i="53"/>
  <c r="C12" i="53"/>
  <c r="C11" i="53"/>
  <c r="C10" i="53"/>
  <c r="C9" i="53"/>
  <c r="C8" i="53"/>
  <c r="C7" i="53"/>
  <c r="C6" i="53"/>
  <c r="C5" i="53"/>
  <c r="C4" i="53"/>
  <c r="C3" i="53"/>
  <c r="C2" i="53"/>
  <c r="K44" i="12"/>
  <c r="K45" i="12"/>
  <c r="K505" i="12"/>
  <c r="J44" i="12"/>
  <c r="J45" i="12"/>
  <c r="J505" i="12"/>
  <c r="C121" i="53" l="1"/>
  <c r="C107" i="53"/>
  <c r="C608" i="51" l="1"/>
  <c r="C607" i="51"/>
  <c r="C606" i="51"/>
  <c r="C605" i="51"/>
  <c r="C604" i="51"/>
  <c r="C603" i="51"/>
  <c r="C602" i="51"/>
  <c r="C601" i="51"/>
  <c r="C600" i="51"/>
  <c r="C599" i="51"/>
  <c r="C598" i="51"/>
  <c r="C597" i="51"/>
  <c r="C596" i="51"/>
  <c r="C595" i="51"/>
  <c r="C594" i="51"/>
  <c r="C593" i="51"/>
  <c r="C592" i="51"/>
  <c r="C591" i="51"/>
  <c r="C590" i="51"/>
  <c r="C589" i="51"/>
  <c r="C588" i="51"/>
  <c r="C587" i="51"/>
  <c r="C586" i="51"/>
  <c r="C585" i="51"/>
  <c r="C584" i="51"/>
  <c r="C583" i="51"/>
  <c r="C582" i="51"/>
  <c r="C581" i="51"/>
  <c r="C580" i="51"/>
  <c r="C579" i="51"/>
  <c r="C578" i="51"/>
  <c r="C577" i="51"/>
  <c r="C576" i="51"/>
  <c r="C575" i="51"/>
  <c r="C574" i="51"/>
  <c r="C573" i="51"/>
  <c r="C572" i="51"/>
  <c r="C571" i="51"/>
  <c r="C570" i="51"/>
  <c r="C569" i="51"/>
  <c r="C568" i="51"/>
  <c r="C567" i="51"/>
  <c r="C566" i="51"/>
  <c r="C565" i="51"/>
  <c r="C564" i="51"/>
  <c r="C563" i="51"/>
  <c r="C562" i="51"/>
  <c r="C561" i="51"/>
  <c r="C560" i="51"/>
  <c r="C559" i="51"/>
  <c r="C558" i="51"/>
  <c r="C557" i="51"/>
  <c r="C556" i="51"/>
  <c r="C555" i="51"/>
  <c r="C554" i="51"/>
  <c r="C553" i="51"/>
  <c r="C552" i="51"/>
  <c r="C551" i="51"/>
  <c r="C550" i="51"/>
  <c r="C549" i="51"/>
  <c r="C548" i="51"/>
  <c r="C547" i="51"/>
  <c r="C546" i="51"/>
  <c r="C545" i="51"/>
  <c r="C544" i="51"/>
  <c r="C543" i="51"/>
  <c r="C542" i="51"/>
  <c r="C541" i="51"/>
  <c r="C540" i="51"/>
  <c r="C539" i="51"/>
  <c r="C538" i="51"/>
  <c r="C537" i="51"/>
  <c r="C536" i="51"/>
  <c r="C535" i="51"/>
  <c r="C534" i="51"/>
  <c r="C533" i="51"/>
  <c r="C532" i="51"/>
  <c r="C531" i="51"/>
  <c r="C530" i="51"/>
  <c r="C529" i="51"/>
  <c r="C528" i="51"/>
  <c r="C527" i="51"/>
  <c r="C526" i="51"/>
  <c r="C525" i="51"/>
  <c r="C524" i="51"/>
  <c r="C523" i="51"/>
  <c r="C522" i="51"/>
  <c r="C521" i="51"/>
  <c r="C520" i="51"/>
  <c r="C519" i="51"/>
  <c r="C518" i="51"/>
  <c r="C517" i="51"/>
  <c r="C516" i="51"/>
  <c r="C515" i="51"/>
  <c r="C514" i="51"/>
  <c r="C513" i="51"/>
  <c r="C512" i="51"/>
  <c r="C511" i="51"/>
  <c r="C510" i="51"/>
  <c r="C509" i="51"/>
  <c r="C508" i="51"/>
  <c r="C507" i="51"/>
  <c r="C506" i="51"/>
  <c r="C505" i="51"/>
  <c r="C504" i="51"/>
  <c r="C503" i="51"/>
  <c r="C502" i="51"/>
  <c r="C501" i="51"/>
  <c r="C500" i="51"/>
  <c r="C499" i="51"/>
  <c r="C498" i="51"/>
  <c r="C497" i="51"/>
  <c r="C496" i="51"/>
  <c r="C495" i="51"/>
  <c r="C494" i="51"/>
  <c r="C493" i="51"/>
  <c r="C492" i="51"/>
  <c r="C491" i="51"/>
  <c r="C490" i="51"/>
  <c r="C489" i="51"/>
  <c r="C488" i="51"/>
  <c r="C487" i="51"/>
  <c r="C486" i="51"/>
  <c r="C485" i="51"/>
  <c r="C484" i="51"/>
  <c r="C483" i="51"/>
  <c r="C482" i="51"/>
  <c r="C481" i="51"/>
  <c r="C480" i="51"/>
  <c r="C479" i="51"/>
  <c r="C478" i="51"/>
  <c r="C477" i="51"/>
  <c r="C476" i="51"/>
  <c r="C475" i="51"/>
  <c r="C474" i="51"/>
  <c r="C473" i="51"/>
  <c r="C472" i="51"/>
  <c r="C471" i="51"/>
  <c r="C470" i="51"/>
  <c r="C469" i="51"/>
  <c r="C468" i="51"/>
  <c r="C467" i="51"/>
  <c r="C466" i="51"/>
  <c r="C465" i="51"/>
  <c r="C464" i="51"/>
  <c r="C463" i="51"/>
  <c r="C462" i="51"/>
  <c r="C461" i="51"/>
  <c r="C460" i="51"/>
  <c r="C459" i="51"/>
  <c r="C458" i="51"/>
  <c r="C457" i="51"/>
  <c r="C456" i="51"/>
  <c r="C455" i="51"/>
  <c r="C454" i="51"/>
  <c r="C453" i="51"/>
  <c r="C452" i="51"/>
  <c r="C451" i="51"/>
  <c r="C450" i="51"/>
  <c r="C449" i="51"/>
  <c r="C448" i="51"/>
  <c r="C447" i="51"/>
  <c r="C446" i="51"/>
  <c r="C445" i="51"/>
  <c r="C444" i="51"/>
  <c r="C443" i="51"/>
  <c r="C442" i="51"/>
  <c r="C441" i="51"/>
  <c r="C440" i="51"/>
  <c r="C439" i="51"/>
  <c r="C438" i="51"/>
  <c r="C437" i="51"/>
  <c r="C436" i="51"/>
  <c r="C435" i="51"/>
  <c r="C434" i="51"/>
  <c r="C433" i="51"/>
  <c r="C432" i="51"/>
  <c r="C431" i="51"/>
  <c r="C430" i="51"/>
  <c r="C429" i="51"/>
  <c r="C428" i="51"/>
  <c r="C427" i="51"/>
  <c r="C426" i="51"/>
  <c r="C425" i="51"/>
  <c r="C424" i="51"/>
  <c r="C423" i="51"/>
  <c r="C422" i="51"/>
  <c r="C421" i="51"/>
  <c r="C420" i="51"/>
  <c r="C419" i="51"/>
  <c r="C418" i="51"/>
  <c r="C417" i="51"/>
  <c r="C416" i="51"/>
  <c r="C415" i="51"/>
  <c r="C414" i="51"/>
  <c r="C413" i="51"/>
  <c r="C412" i="51"/>
  <c r="C411" i="51"/>
  <c r="C410" i="51"/>
  <c r="C409" i="51"/>
  <c r="C408" i="51"/>
  <c r="C407" i="51"/>
  <c r="C406" i="51"/>
  <c r="C405" i="51"/>
  <c r="C404" i="51"/>
  <c r="C403" i="51"/>
  <c r="C402" i="51"/>
  <c r="C401" i="51"/>
  <c r="C400" i="51"/>
  <c r="C399" i="51"/>
  <c r="C398" i="51"/>
  <c r="C397" i="51"/>
  <c r="C396" i="51"/>
  <c r="C395" i="51"/>
  <c r="C394" i="51"/>
  <c r="C393" i="51"/>
  <c r="C392" i="51"/>
  <c r="C391" i="51"/>
  <c r="C390" i="51"/>
  <c r="C389" i="51"/>
  <c r="C388" i="51"/>
  <c r="C387" i="51"/>
  <c r="C386" i="51"/>
  <c r="C385" i="51"/>
  <c r="C384" i="51"/>
  <c r="C383" i="51"/>
  <c r="C382" i="51"/>
  <c r="C381" i="51"/>
  <c r="C380" i="51"/>
  <c r="C379" i="51"/>
  <c r="C378" i="51"/>
  <c r="C377" i="51"/>
  <c r="C376" i="51"/>
  <c r="C375" i="51"/>
  <c r="C374" i="51"/>
  <c r="C373" i="51"/>
  <c r="C372" i="51"/>
  <c r="C371" i="51"/>
  <c r="C370" i="51"/>
  <c r="C369" i="51"/>
  <c r="C365" i="51"/>
  <c r="C363" i="51"/>
  <c r="C362" i="51"/>
  <c r="C361" i="51"/>
  <c r="C360" i="51"/>
  <c r="C359" i="51"/>
  <c r="C358" i="51"/>
  <c r="C357" i="51"/>
  <c r="C356" i="51"/>
  <c r="C355" i="51"/>
  <c r="C354" i="51"/>
  <c r="C352" i="51"/>
  <c r="C351" i="51"/>
  <c r="C350" i="51"/>
  <c r="C349" i="51"/>
  <c r="C348" i="51"/>
  <c r="C347" i="51"/>
  <c r="C368" i="51"/>
  <c r="C367" i="51"/>
  <c r="C366" i="51"/>
  <c r="C364" i="51"/>
  <c r="C353" i="51"/>
  <c r="C346" i="51"/>
  <c r="C345" i="51"/>
  <c r="C344" i="51"/>
  <c r="C343" i="51"/>
  <c r="C342" i="51"/>
  <c r="C341" i="51"/>
  <c r="C340" i="51"/>
  <c r="C339" i="51"/>
  <c r="C338" i="51"/>
  <c r="C337" i="51"/>
  <c r="C336" i="51"/>
  <c r="C335" i="51"/>
  <c r="C334" i="51"/>
  <c r="C333" i="51"/>
  <c r="C332" i="51"/>
  <c r="C331" i="51"/>
  <c r="C330" i="51"/>
  <c r="C329" i="51"/>
  <c r="C328" i="51"/>
  <c r="C327" i="51"/>
  <c r="C326" i="51"/>
  <c r="C325" i="51"/>
  <c r="C324" i="51"/>
  <c r="C323" i="51"/>
  <c r="C322" i="51"/>
  <c r="C321" i="51"/>
  <c r="C320" i="51"/>
  <c r="C319" i="51"/>
  <c r="C318" i="51"/>
  <c r="C317" i="51"/>
  <c r="C316" i="51"/>
  <c r="C315" i="51"/>
  <c r="C314" i="51"/>
  <c r="C313" i="51"/>
  <c r="C312" i="51"/>
  <c r="C311" i="51"/>
  <c r="C310" i="51"/>
  <c r="C309" i="51"/>
  <c r="C308" i="51"/>
  <c r="C307" i="51"/>
  <c r="C306" i="51"/>
  <c r="C305" i="51"/>
  <c r="C304" i="51"/>
  <c r="C303" i="51"/>
  <c r="C302" i="51"/>
  <c r="C301" i="51"/>
  <c r="C300" i="51"/>
  <c r="C299" i="51"/>
  <c r="C298" i="51"/>
  <c r="C297" i="51"/>
  <c r="C296" i="51"/>
  <c r="C295" i="51"/>
  <c r="C294" i="51"/>
  <c r="C293" i="51"/>
  <c r="C292" i="51"/>
  <c r="C291" i="51"/>
  <c r="C290" i="51"/>
  <c r="C289" i="51"/>
  <c r="C288" i="51"/>
  <c r="C287" i="51"/>
  <c r="C286" i="51"/>
  <c r="C285" i="51"/>
  <c r="C284" i="51"/>
  <c r="C283" i="51"/>
  <c r="C282" i="51"/>
  <c r="C281" i="51"/>
  <c r="C280" i="51"/>
  <c r="C279" i="51"/>
  <c r="C278" i="51"/>
  <c r="C277" i="51"/>
  <c r="C276" i="51"/>
  <c r="C275" i="51"/>
  <c r="C274" i="51"/>
  <c r="C273" i="51"/>
  <c r="C272" i="51"/>
  <c r="C271" i="51"/>
  <c r="C270" i="51"/>
  <c r="C269" i="51"/>
  <c r="C268" i="51"/>
  <c r="C267" i="51"/>
  <c r="C266" i="51"/>
  <c r="C265" i="51"/>
  <c r="C264" i="51"/>
  <c r="C263" i="51"/>
  <c r="C262" i="51"/>
  <c r="C261" i="51"/>
  <c r="C260" i="51"/>
  <c r="C259" i="51"/>
  <c r="C258" i="51"/>
  <c r="C257" i="51"/>
  <c r="C256" i="51"/>
  <c r="C255" i="51"/>
  <c r="C254" i="51"/>
  <c r="C253" i="51"/>
  <c r="C252" i="51"/>
  <c r="C251" i="51"/>
  <c r="C250" i="51"/>
  <c r="C249" i="51"/>
  <c r="C248" i="51"/>
  <c r="C247" i="51"/>
  <c r="C246" i="51"/>
  <c r="C245" i="51"/>
  <c r="C244" i="51"/>
  <c r="C243" i="51"/>
  <c r="C242" i="51"/>
  <c r="C241" i="51"/>
  <c r="C240" i="51"/>
  <c r="C239" i="51"/>
  <c r="C238" i="51"/>
  <c r="C237" i="51"/>
  <c r="C236" i="51"/>
  <c r="C235" i="51"/>
  <c r="C234" i="51"/>
  <c r="C233" i="51"/>
  <c r="C232" i="51"/>
  <c r="C231" i="51"/>
  <c r="C230" i="51"/>
  <c r="C229" i="51"/>
  <c r="C228" i="51"/>
  <c r="C227" i="51"/>
  <c r="C226" i="51"/>
  <c r="C225" i="51"/>
  <c r="C224" i="51"/>
  <c r="C223" i="51"/>
  <c r="C222" i="51"/>
  <c r="C221" i="51"/>
  <c r="C220" i="51"/>
  <c r="C219" i="51"/>
  <c r="C218" i="51"/>
  <c r="C217" i="51"/>
  <c r="C216" i="51"/>
  <c r="C215" i="51"/>
  <c r="C214" i="51"/>
  <c r="C213" i="51"/>
  <c r="C212" i="51"/>
  <c r="C211" i="51"/>
  <c r="C210" i="51"/>
  <c r="C209" i="51"/>
  <c r="C208" i="51"/>
  <c r="C207" i="51"/>
  <c r="C206" i="51"/>
  <c r="C205" i="51"/>
  <c r="C204" i="51"/>
  <c r="C203" i="51"/>
  <c r="C202" i="51"/>
  <c r="C201" i="51"/>
  <c r="C200" i="51"/>
  <c r="C199" i="51"/>
  <c r="C198" i="51"/>
  <c r="C197" i="51"/>
  <c r="C196" i="51"/>
  <c r="C195" i="51"/>
  <c r="C194" i="51"/>
  <c r="C193" i="51"/>
  <c r="C192" i="51"/>
  <c r="C191" i="51"/>
  <c r="C190" i="51"/>
  <c r="C189" i="51"/>
  <c r="C188" i="51"/>
  <c r="C187" i="51"/>
  <c r="C186" i="51"/>
  <c r="C185" i="51"/>
  <c r="C184" i="51"/>
  <c r="C183" i="51"/>
  <c r="C182" i="51"/>
  <c r="C181" i="51"/>
  <c r="C180" i="51"/>
  <c r="C179" i="51"/>
  <c r="C178" i="51"/>
  <c r="C177" i="51"/>
  <c r="C176" i="51"/>
  <c r="C175" i="51"/>
  <c r="C174" i="51"/>
  <c r="C173" i="51"/>
  <c r="C172" i="51"/>
  <c r="C171" i="51"/>
  <c r="C170" i="51"/>
  <c r="C169" i="51"/>
  <c r="C168" i="51"/>
  <c r="C167" i="51"/>
  <c r="C166" i="51"/>
  <c r="C165" i="51"/>
  <c r="C164" i="51"/>
  <c r="C163" i="51"/>
  <c r="C162" i="51"/>
  <c r="C161" i="51"/>
  <c r="C160" i="51"/>
  <c r="C159" i="51"/>
  <c r="C158" i="51"/>
  <c r="C157" i="51"/>
  <c r="C156" i="51"/>
  <c r="C155" i="51"/>
  <c r="C154" i="51"/>
  <c r="C153" i="51"/>
  <c r="C152" i="51"/>
  <c r="C151" i="51"/>
  <c r="C150" i="51"/>
  <c r="C149" i="51"/>
  <c r="C148" i="51"/>
  <c r="C147" i="51"/>
  <c r="C146" i="51"/>
  <c r="C145" i="51"/>
  <c r="C144" i="51"/>
  <c r="C143" i="51"/>
  <c r="C142" i="51"/>
  <c r="C141" i="51"/>
  <c r="C140" i="51"/>
  <c r="C139" i="51"/>
  <c r="C138" i="51"/>
  <c r="C137" i="51"/>
  <c r="C136" i="51"/>
  <c r="C135" i="51"/>
  <c r="C134" i="51"/>
  <c r="C133" i="51"/>
  <c r="C132" i="51"/>
  <c r="C131" i="51"/>
  <c r="C130" i="51"/>
  <c r="C129" i="51"/>
  <c r="C128" i="51"/>
  <c r="C127" i="51"/>
  <c r="C126" i="51"/>
  <c r="C125" i="51"/>
  <c r="C124" i="51"/>
  <c r="C123" i="51"/>
  <c r="C122" i="51"/>
  <c r="C121" i="51"/>
  <c r="C120" i="51"/>
  <c r="C119" i="51"/>
  <c r="C118" i="51"/>
  <c r="C117" i="51"/>
  <c r="C116" i="51"/>
  <c r="C115" i="51"/>
  <c r="C114" i="51"/>
  <c r="C113" i="51"/>
  <c r="C112" i="51"/>
  <c r="C111" i="51"/>
  <c r="C110" i="51"/>
  <c r="C109" i="51"/>
  <c r="C108" i="51"/>
  <c r="C107" i="51"/>
  <c r="C106" i="51"/>
  <c r="C105" i="51"/>
  <c r="C104" i="51"/>
  <c r="C103" i="51"/>
  <c r="C102" i="51"/>
  <c r="C101" i="51"/>
  <c r="C100" i="51"/>
  <c r="C99" i="51"/>
  <c r="C98" i="51"/>
  <c r="C97" i="51"/>
  <c r="C96" i="51"/>
  <c r="C95" i="51"/>
  <c r="C94" i="51"/>
  <c r="C93" i="51"/>
  <c r="C92" i="51"/>
  <c r="C91" i="51"/>
  <c r="C90" i="51"/>
  <c r="C89" i="51"/>
  <c r="C88" i="51"/>
  <c r="C87" i="51"/>
  <c r="C86" i="51"/>
  <c r="C85" i="51"/>
  <c r="C84" i="51"/>
  <c r="C83" i="51"/>
  <c r="C82" i="51"/>
  <c r="C81" i="51"/>
  <c r="C80" i="51"/>
  <c r="C79" i="51"/>
  <c r="C78" i="51"/>
  <c r="C77" i="51"/>
  <c r="C76" i="51"/>
  <c r="C75" i="51"/>
  <c r="C74" i="51"/>
  <c r="C73" i="51"/>
  <c r="C72" i="51"/>
  <c r="C71" i="51"/>
  <c r="C70" i="51"/>
  <c r="C69" i="51"/>
  <c r="C68" i="51"/>
  <c r="C67" i="51"/>
  <c r="C66" i="51"/>
  <c r="C65" i="51"/>
  <c r="C64" i="51"/>
  <c r="C63" i="51"/>
  <c r="C62" i="51"/>
  <c r="C61" i="51"/>
  <c r="C60" i="51"/>
  <c r="C59" i="51"/>
  <c r="C58" i="51"/>
  <c r="C57" i="51"/>
  <c r="C56" i="51"/>
  <c r="C55" i="51"/>
  <c r="C54" i="51"/>
  <c r="C53" i="51"/>
  <c r="C52" i="51"/>
  <c r="C51" i="51"/>
  <c r="C50" i="51"/>
  <c r="C49" i="51"/>
  <c r="C48" i="51"/>
  <c r="C47" i="51"/>
  <c r="C46" i="51"/>
  <c r="C45" i="51"/>
  <c r="C44" i="51"/>
  <c r="C43" i="51"/>
  <c r="C42" i="51"/>
  <c r="C41" i="51"/>
  <c r="C40" i="51"/>
  <c r="C39" i="51"/>
  <c r="C38" i="51"/>
  <c r="C37" i="51"/>
  <c r="C36" i="51"/>
  <c r="C35" i="51"/>
  <c r="C34" i="51"/>
  <c r="C33" i="51"/>
  <c r="C32" i="51"/>
  <c r="C31" i="51"/>
  <c r="C30" i="51"/>
  <c r="C29" i="51"/>
  <c r="C28" i="51"/>
  <c r="C27" i="51"/>
  <c r="C26" i="51"/>
  <c r="C25" i="51"/>
  <c r="C24" i="51"/>
  <c r="C23" i="51"/>
  <c r="C22" i="51"/>
  <c r="C21" i="51"/>
  <c r="C20" i="51"/>
  <c r="C19" i="51"/>
  <c r="C18" i="51"/>
  <c r="C17" i="51"/>
  <c r="C16" i="51"/>
  <c r="C15" i="51"/>
  <c r="C14" i="51"/>
  <c r="C13" i="51"/>
  <c r="C12" i="51"/>
  <c r="C11" i="51"/>
  <c r="C10" i="51"/>
  <c r="C9" i="51"/>
  <c r="C8" i="51"/>
  <c r="C7" i="51"/>
  <c r="C6" i="51"/>
  <c r="C5" i="51"/>
  <c r="C4" i="51"/>
  <c r="C3" i="51"/>
  <c r="C2" i="51"/>
  <c r="C608" i="50"/>
  <c r="C607" i="50"/>
  <c r="C606" i="50"/>
  <c r="C605" i="50"/>
  <c r="C604" i="50"/>
  <c r="C603" i="50"/>
  <c r="C602" i="50"/>
  <c r="C601" i="50"/>
  <c r="C600" i="50"/>
  <c r="C599" i="50"/>
  <c r="C598" i="50"/>
  <c r="C597" i="50"/>
  <c r="C596" i="50"/>
  <c r="C595" i="50"/>
  <c r="C594" i="50"/>
  <c r="C593" i="50"/>
  <c r="C592" i="50"/>
  <c r="C591" i="50"/>
  <c r="C590" i="50"/>
  <c r="C589" i="50"/>
  <c r="C588" i="50"/>
  <c r="C587" i="50"/>
  <c r="C586" i="50"/>
  <c r="C585" i="50"/>
  <c r="C584" i="50"/>
  <c r="C583" i="50"/>
  <c r="C582" i="50"/>
  <c r="C581" i="50"/>
  <c r="C580" i="50"/>
  <c r="C579" i="50"/>
  <c r="C578" i="50"/>
  <c r="C577" i="50"/>
  <c r="C576" i="50"/>
  <c r="C575" i="50"/>
  <c r="C574" i="50"/>
  <c r="C573" i="50"/>
  <c r="C572" i="50"/>
  <c r="C571" i="50"/>
  <c r="C570" i="50"/>
  <c r="C569" i="50"/>
  <c r="C568" i="50"/>
  <c r="C567" i="50"/>
  <c r="C566" i="50"/>
  <c r="C565" i="50"/>
  <c r="C564" i="50"/>
  <c r="C563" i="50"/>
  <c r="C562" i="50"/>
  <c r="C561" i="50"/>
  <c r="C560" i="50"/>
  <c r="C559" i="50"/>
  <c r="C558" i="50"/>
  <c r="C557" i="50"/>
  <c r="C556" i="50"/>
  <c r="C555" i="50"/>
  <c r="C554" i="50"/>
  <c r="C553" i="50"/>
  <c r="C552" i="50"/>
  <c r="C551" i="50"/>
  <c r="C550" i="50"/>
  <c r="C549" i="50"/>
  <c r="C548" i="50"/>
  <c r="C547" i="50"/>
  <c r="C546" i="50"/>
  <c r="C545" i="50"/>
  <c r="C544" i="50"/>
  <c r="C543" i="50"/>
  <c r="C542" i="50"/>
  <c r="C541" i="50"/>
  <c r="C540" i="50"/>
  <c r="C539" i="50"/>
  <c r="C538" i="50"/>
  <c r="C537" i="50"/>
  <c r="C536" i="50"/>
  <c r="C535" i="50"/>
  <c r="C534" i="50"/>
  <c r="C533" i="50"/>
  <c r="C532" i="50"/>
  <c r="C531" i="50"/>
  <c r="C530" i="50"/>
  <c r="C529" i="50"/>
  <c r="C528" i="50"/>
  <c r="C527" i="50"/>
  <c r="C526" i="50"/>
  <c r="C525" i="50"/>
  <c r="C524" i="50"/>
  <c r="C523" i="50"/>
  <c r="C522" i="50"/>
  <c r="C521" i="50"/>
  <c r="C520" i="50"/>
  <c r="C519" i="50"/>
  <c r="C518" i="50"/>
  <c r="C517" i="50"/>
  <c r="C516" i="50"/>
  <c r="C515" i="50"/>
  <c r="C514" i="50"/>
  <c r="C513" i="50"/>
  <c r="C512" i="50"/>
  <c r="C511" i="50"/>
  <c r="C510" i="50"/>
  <c r="C509" i="50"/>
  <c r="C508" i="50"/>
  <c r="C507" i="50"/>
  <c r="C506" i="50"/>
  <c r="C505" i="50"/>
  <c r="C504" i="50"/>
  <c r="C503" i="50"/>
  <c r="C502" i="50"/>
  <c r="C501" i="50"/>
  <c r="C500" i="50"/>
  <c r="C499" i="50"/>
  <c r="C498" i="50"/>
  <c r="C497" i="50"/>
  <c r="C496" i="50"/>
  <c r="C495" i="50"/>
  <c r="C494" i="50"/>
  <c r="C493" i="50"/>
  <c r="C492" i="50"/>
  <c r="C491" i="50"/>
  <c r="C490" i="50"/>
  <c r="C489" i="50"/>
  <c r="C488" i="50"/>
  <c r="C487" i="50"/>
  <c r="C486" i="50"/>
  <c r="C485" i="50"/>
  <c r="C484" i="50"/>
  <c r="C483" i="50"/>
  <c r="C482" i="50"/>
  <c r="C481" i="50"/>
  <c r="C480" i="50"/>
  <c r="C479" i="50"/>
  <c r="C478" i="50"/>
  <c r="C477" i="50"/>
  <c r="C476" i="50"/>
  <c r="C475" i="50"/>
  <c r="C474" i="50"/>
  <c r="C473" i="50"/>
  <c r="C472" i="50"/>
  <c r="C471" i="50"/>
  <c r="C470" i="50"/>
  <c r="C469" i="50"/>
  <c r="C468" i="50"/>
  <c r="C467" i="50"/>
  <c r="C466" i="50"/>
  <c r="C465" i="50"/>
  <c r="C464" i="50"/>
  <c r="C463" i="50"/>
  <c r="C462" i="50"/>
  <c r="C461" i="50"/>
  <c r="C460" i="50"/>
  <c r="C459" i="50"/>
  <c r="C458" i="50"/>
  <c r="C457" i="50"/>
  <c r="C456" i="50"/>
  <c r="C455" i="50"/>
  <c r="C454" i="50"/>
  <c r="C453" i="50"/>
  <c r="C452" i="50"/>
  <c r="C451" i="50"/>
  <c r="C450" i="50"/>
  <c r="C449" i="50"/>
  <c r="C448" i="50"/>
  <c r="C447" i="50"/>
  <c r="C446" i="50"/>
  <c r="C445" i="50"/>
  <c r="C444" i="50"/>
  <c r="C443" i="50"/>
  <c r="C442" i="50"/>
  <c r="C441" i="50"/>
  <c r="C440" i="50"/>
  <c r="C439" i="50"/>
  <c r="C438" i="50"/>
  <c r="C437" i="50"/>
  <c r="C436" i="50"/>
  <c r="C435" i="50"/>
  <c r="C434" i="50"/>
  <c r="C433" i="50"/>
  <c r="C432" i="50"/>
  <c r="C431" i="50"/>
  <c r="C430" i="50"/>
  <c r="C429" i="50"/>
  <c r="C428" i="50"/>
  <c r="C427" i="50"/>
  <c r="C426" i="50"/>
  <c r="C425" i="50"/>
  <c r="C424" i="50"/>
  <c r="C423" i="50"/>
  <c r="C422" i="50"/>
  <c r="C421" i="50"/>
  <c r="C420" i="50"/>
  <c r="C419" i="50"/>
  <c r="C418" i="50"/>
  <c r="C417" i="50"/>
  <c r="C416" i="50"/>
  <c r="C415" i="50"/>
  <c r="C414" i="50"/>
  <c r="C413" i="50"/>
  <c r="C412" i="50"/>
  <c r="C411" i="50"/>
  <c r="C410" i="50"/>
  <c r="C409" i="50"/>
  <c r="C408" i="50"/>
  <c r="C407" i="50"/>
  <c r="C406" i="50"/>
  <c r="C405" i="50"/>
  <c r="C404" i="50"/>
  <c r="C403" i="50"/>
  <c r="C402" i="50"/>
  <c r="C401" i="50"/>
  <c r="C400" i="50"/>
  <c r="C399" i="50"/>
  <c r="C398" i="50"/>
  <c r="C397" i="50"/>
  <c r="C396" i="50"/>
  <c r="C395" i="50"/>
  <c r="C394" i="50"/>
  <c r="C393" i="50"/>
  <c r="C392" i="50"/>
  <c r="C391" i="50"/>
  <c r="C390" i="50"/>
  <c r="C389" i="50"/>
  <c r="C388" i="50"/>
  <c r="C387" i="50"/>
  <c r="C386" i="50"/>
  <c r="C385" i="50"/>
  <c r="C384" i="50"/>
  <c r="C383" i="50"/>
  <c r="C382" i="50"/>
  <c r="C381" i="50"/>
  <c r="C380" i="50"/>
  <c r="C379" i="50"/>
  <c r="C378" i="50"/>
  <c r="C377" i="50"/>
  <c r="C376" i="50"/>
  <c r="C375" i="50"/>
  <c r="C374" i="50"/>
  <c r="C373" i="50"/>
  <c r="C372" i="50"/>
  <c r="C371" i="50"/>
  <c r="C370" i="50"/>
  <c r="C369" i="50"/>
  <c r="C365" i="50"/>
  <c r="C363" i="50"/>
  <c r="C362" i="50"/>
  <c r="C361" i="50"/>
  <c r="C360" i="50"/>
  <c r="C359" i="50"/>
  <c r="C358" i="50"/>
  <c r="C357" i="50"/>
  <c r="C356" i="50"/>
  <c r="C355" i="50"/>
  <c r="C354" i="50"/>
  <c r="C352" i="50"/>
  <c r="C351" i="50"/>
  <c r="C350" i="50"/>
  <c r="C349" i="50"/>
  <c r="C348" i="50"/>
  <c r="C347" i="50"/>
  <c r="C368" i="50"/>
  <c r="C367" i="50"/>
  <c r="C366" i="50"/>
  <c r="C364" i="50"/>
  <c r="C353" i="50"/>
  <c r="C346" i="50"/>
  <c r="C345" i="50"/>
  <c r="C344" i="50"/>
  <c r="C343" i="50"/>
  <c r="C342" i="50"/>
  <c r="C341" i="50"/>
  <c r="C340" i="50"/>
  <c r="C339" i="50"/>
  <c r="C338" i="50"/>
  <c r="C337" i="50"/>
  <c r="C336" i="50"/>
  <c r="C335" i="50"/>
  <c r="C334" i="50"/>
  <c r="C333" i="50"/>
  <c r="C332" i="50"/>
  <c r="C331" i="50"/>
  <c r="C330" i="50"/>
  <c r="C329" i="50"/>
  <c r="C328" i="50"/>
  <c r="C327" i="50"/>
  <c r="C326" i="50"/>
  <c r="C325" i="50"/>
  <c r="C324" i="50"/>
  <c r="C323" i="50"/>
  <c r="C322" i="50"/>
  <c r="C321" i="50"/>
  <c r="C320" i="50"/>
  <c r="C319" i="50"/>
  <c r="C318" i="50"/>
  <c r="C317" i="50"/>
  <c r="C316" i="50"/>
  <c r="C315" i="50"/>
  <c r="C314" i="50"/>
  <c r="C313" i="50"/>
  <c r="C312" i="50"/>
  <c r="C311" i="50"/>
  <c r="C310" i="50"/>
  <c r="C309" i="50"/>
  <c r="C308" i="50"/>
  <c r="C307" i="50"/>
  <c r="C306" i="50"/>
  <c r="C305" i="50"/>
  <c r="C304" i="50"/>
  <c r="C303" i="50"/>
  <c r="C302" i="50"/>
  <c r="C301" i="50"/>
  <c r="C300" i="50"/>
  <c r="C299" i="50"/>
  <c r="C298" i="50"/>
  <c r="C297" i="50"/>
  <c r="C296" i="50"/>
  <c r="C295" i="50"/>
  <c r="C294" i="50"/>
  <c r="C293" i="50"/>
  <c r="C292" i="50"/>
  <c r="C291" i="50"/>
  <c r="C290" i="50"/>
  <c r="C289" i="50"/>
  <c r="C288" i="50"/>
  <c r="C287" i="50"/>
  <c r="C286" i="50"/>
  <c r="C285" i="50"/>
  <c r="C284" i="50"/>
  <c r="C283" i="50"/>
  <c r="C282" i="50"/>
  <c r="C281" i="50"/>
  <c r="C280" i="50"/>
  <c r="C279" i="50"/>
  <c r="C278" i="50"/>
  <c r="C277" i="50"/>
  <c r="C276" i="50"/>
  <c r="C275" i="50"/>
  <c r="C274" i="50"/>
  <c r="C273" i="50"/>
  <c r="C272" i="50"/>
  <c r="C271" i="50"/>
  <c r="C270" i="50"/>
  <c r="C269" i="50"/>
  <c r="C268" i="50"/>
  <c r="C267" i="50"/>
  <c r="C266" i="50"/>
  <c r="C265" i="50"/>
  <c r="C264" i="50"/>
  <c r="C263" i="50"/>
  <c r="C262" i="50"/>
  <c r="C261" i="50"/>
  <c r="C260" i="50"/>
  <c r="C259" i="50"/>
  <c r="C258" i="50"/>
  <c r="C257" i="50"/>
  <c r="C256" i="50"/>
  <c r="C255" i="50"/>
  <c r="C254" i="50"/>
  <c r="C253" i="50"/>
  <c r="C252" i="50"/>
  <c r="C251" i="50"/>
  <c r="C250" i="50"/>
  <c r="C249" i="50"/>
  <c r="C248" i="50"/>
  <c r="C247" i="50"/>
  <c r="C246" i="50"/>
  <c r="C245" i="50"/>
  <c r="C244" i="50"/>
  <c r="C243" i="50"/>
  <c r="C242" i="50"/>
  <c r="C241" i="50"/>
  <c r="C240" i="50"/>
  <c r="C239" i="50"/>
  <c r="C238" i="50"/>
  <c r="C237" i="50"/>
  <c r="C236" i="50"/>
  <c r="C235" i="50"/>
  <c r="C234" i="50"/>
  <c r="C233" i="50"/>
  <c r="C232" i="50"/>
  <c r="C231" i="50"/>
  <c r="C230" i="50"/>
  <c r="C229" i="50"/>
  <c r="C228" i="50"/>
  <c r="C227" i="50"/>
  <c r="C226" i="50"/>
  <c r="C225" i="50"/>
  <c r="C224" i="50"/>
  <c r="C223" i="50"/>
  <c r="C222" i="50"/>
  <c r="C221" i="50"/>
  <c r="C220" i="50"/>
  <c r="C219" i="50"/>
  <c r="C218" i="50"/>
  <c r="C217" i="50"/>
  <c r="C216" i="50"/>
  <c r="C215" i="50"/>
  <c r="C214" i="50"/>
  <c r="C213" i="50"/>
  <c r="C212" i="50"/>
  <c r="C211" i="50"/>
  <c r="C210" i="50"/>
  <c r="C209" i="50"/>
  <c r="C208" i="50"/>
  <c r="C207" i="50"/>
  <c r="C206" i="50"/>
  <c r="C205" i="50"/>
  <c r="C204" i="50"/>
  <c r="C203" i="50"/>
  <c r="C202" i="50"/>
  <c r="C201" i="50"/>
  <c r="C200" i="50"/>
  <c r="C199" i="50"/>
  <c r="C198" i="50"/>
  <c r="C197" i="50"/>
  <c r="C196" i="50"/>
  <c r="C195" i="50"/>
  <c r="C194" i="50"/>
  <c r="C193" i="50"/>
  <c r="C192" i="50"/>
  <c r="C191" i="50"/>
  <c r="C190" i="50"/>
  <c r="C189" i="50"/>
  <c r="C188" i="50"/>
  <c r="C187" i="50"/>
  <c r="C186" i="50"/>
  <c r="C185" i="50"/>
  <c r="C184" i="50"/>
  <c r="C183" i="50"/>
  <c r="C182" i="50"/>
  <c r="C181" i="50"/>
  <c r="C180" i="50"/>
  <c r="C179" i="50"/>
  <c r="C178" i="50"/>
  <c r="C177" i="50"/>
  <c r="C176" i="50"/>
  <c r="C175" i="50"/>
  <c r="C174" i="50"/>
  <c r="C173" i="50"/>
  <c r="C172" i="50"/>
  <c r="C171" i="50"/>
  <c r="C170" i="50"/>
  <c r="C169" i="50"/>
  <c r="C168" i="50"/>
  <c r="C167" i="50"/>
  <c r="C166" i="50"/>
  <c r="C165" i="50"/>
  <c r="C164" i="50"/>
  <c r="C163" i="50"/>
  <c r="C162" i="50"/>
  <c r="C161" i="50"/>
  <c r="C160" i="50"/>
  <c r="C159" i="50"/>
  <c r="C158" i="50"/>
  <c r="C157" i="50"/>
  <c r="C156" i="50"/>
  <c r="C155" i="50"/>
  <c r="C154" i="50"/>
  <c r="C153" i="50"/>
  <c r="C152" i="50"/>
  <c r="C151" i="50"/>
  <c r="C150" i="50"/>
  <c r="C149" i="50"/>
  <c r="C148" i="50"/>
  <c r="C147" i="50"/>
  <c r="C146" i="50"/>
  <c r="C145" i="50"/>
  <c r="C144" i="50"/>
  <c r="C143" i="50"/>
  <c r="C142" i="50"/>
  <c r="C141" i="50"/>
  <c r="C140" i="50"/>
  <c r="C139" i="50"/>
  <c r="C138" i="50"/>
  <c r="C137" i="50"/>
  <c r="C136" i="50"/>
  <c r="C135" i="50"/>
  <c r="C134" i="50"/>
  <c r="C133" i="50"/>
  <c r="C132" i="50"/>
  <c r="C131" i="50"/>
  <c r="C130" i="50"/>
  <c r="C129" i="50"/>
  <c r="C128" i="50"/>
  <c r="C127" i="50"/>
  <c r="C126" i="50"/>
  <c r="C125" i="50"/>
  <c r="C124" i="50"/>
  <c r="C123" i="50"/>
  <c r="C122" i="50"/>
  <c r="C121" i="50"/>
  <c r="C120" i="50"/>
  <c r="C119" i="50"/>
  <c r="C118" i="50"/>
  <c r="C117" i="50"/>
  <c r="C116" i="50"/>
  <c r="C115" i="50"/>
  <c r="C114" i="50"/>
  <c r="C113" i="50"/>
  <c r="C112" i="50"/>
  <c r="C111" i="50"/>
  <c r="C110" i="50"/>
  <c r="C109" i="50"/>
  <c r="C108" i="50"/>
  <c r="C107" i="50"/>
  <c r="C106" i="50"/>
  <c r="C105" i="50"/>
  <c r="C104" i="50"/>
  <c r="C103" i="50"/>
  <c r="C102" i="50"/>
  <c r="C101" i="50"/>
  <c r="C100" i="50"/>
  <c r="C99" i="50"/>
  <c r="C98" i="50"/>
  <c r="C97" i="50"/>
  <c r="C96" i="50"/>
  <c r="C95" i="50"/>
  <c r="C94" i="50"/>
  <c r="C93" i="50"/>
  <c r="C92" i="50"/>
  <c r="C91" i="50"/>
  <c r="C90" i="50"/>
  <c r="C89" i="50"/>
  <c r="C88" i="50"/>
  <c r="C87" i="50"/>
  <c r="C86" i="50"/>
  <c r="C85" i="50"/>
  <c r="C84" i="50"/>
  <c r="C83" i="50"/>
  <c r="C82" i="50"/>
  <c r="C81" i="50"/>
  <c r="C80" i="50"/>
  <c r="C79" i="50"/>
  <c r="C78" i="50"/>
  <c r="C77" i="50"/>
  <c r="C76" i="50"/>
  <c r="C75" i="50"/>
  <c r="C74" i="50"/>
  <c r="C73" i="50"/>
  <c r="C72" i="50"/>
  <c r="C71" i="50"/>
  <c r="C70" i="50"/>
  <c r="C69" i="50"/>
  <c r="C68" i="50"/>
  <c r="C67" i="50"/>
  <c r="C66" i="50"/>
  <c r="C65" i="50"/>
  <c r="C64" i="50"/>
  <c r="C63" i="50"/>
  <c r="C62" i="50"/>
  <c r="C61" i="50"/>
  <c r="C60" i="50"/>
  <c r="C59" i="50"/>
  <c r="C58" i="50"/>
  <c r="C57" i="50"/>
  <c r="C56" i="50"/>
  <c r="C55" i="50"/>
  <c r="C54" i="50"/>
  <c r="C53" i="50"/>
  <c r="C52" i="50"/>
  <c r="C51" i="50"/>
  <c r="C50" i="50"/>
  <c r="C49" i="50"/>
  <c r="C48" i="50"/>
  <c r="C47" i="50"/>
  <c r="C46" i="50"/>
  <c r="C45" i="50"/>
  <c r="C44" i="50"/>
  <c r="C43" i="50"/>
  <c r="C42" i="50"/>
  <c r="C41" i="50"/>
  <c r="C40" i="50"/>
  <c r="C39" i="50"/>
  <c r="C38" i="50"/>
  <c r="C37" i="50"/>
  <c r="C36" i="50"/>
  <c r="C35" i="50"/>
  <c r="C34" i="50"/>
  <c r="C33" i="50"/>
  <c r="C32" i="50"/>
  <c r="C31" i="50"/>
  <c r="C30" i="50"/>
  <c r="C29" i="50"/>
  <c r="C28" i="50"/>
  <c r="C27" i="50"/>
  <c r="C26" i="50"/>
  <c r="C25" i="50"/>
  <c r="C24" i="50"/>
  <c r="C23" i="50"/>
  <c r="C22" i="50"/>
  <c r="C21" i="50"/>
  <c r="C20" i="50"/>
  <c r="C19" i="50"/>
  <c r="C18" i="50"/>
  <c r="C17" i="50"/>
  <c r="C16" i="50"/>
  <c r="C15" i="50"/>
  <c r="C14" i="50"/>
  <c r="C13" i="50"/>
  <c r="C12" i="50"/>
  <c r="C11" i="50"/>
  <c r="C10" i="50"/>
  <c r="C9" i="50"/>
  <c r="C8" i="50"/>
  <c r="C7" i="50"/>
  <c r="C6" i="50"/>
  <c r="C5" i="50"/>
  <c r="C4" i="50"/>
  <c r="C3" i="50"/>
  <c r="C2" i="50"/>
  <c r="C608" i="49"/>
  <c r="C607" i="49"/>
  <c r="C606" i="49"/>
  <c r="C605" i="49"/>
  <c r="C604" i="49"/>
  <c r="C603" i="49"/>
  <c r="C602" i="49"/>
  <c r="C601" i="49"/>
  <c r="C600" i="49"/>
  <c r="C599" i="49"/>
  <c r="C598" i="49"/>
  <c r="C597" i="49"/>
  <c r="C596" i="49"/>
  <c r="C595" i="49"/>
  <c r="C594" i="49"/>
  <c r="C593" i="49"/>
  <c r="C592" i="49"/>
  <c r="C591" i="49"/>
  <c r="C590" i="49"/>
  <c r="C589" i="49"/>
  <c r="C588" i="49"/>
  <c r="C587" i="49"/>
  <c r="C586" i="49"/>
  <c r="C585" i="49"/>
  <c r="C584" i="49"/>
  <c r="C583" i="49"/>
  <c r="C582" i="49"/>
  <c r="C581" i="49"/>
  <c r="C580" i="49"/>
  <c r="C579" i="49"/>
  <c r="C578" i="49"/>
  <c r="C577" i="49"/>
  <c r="C576" i="49"/>
  <c r="C575" i="49"/>
  <c r="C574" i="49"/>
  <c r="C573" i="49"/>
  <c r="C572" i="49"/>
  <c r="C571" i="49"/>
  <c r="C570" i="49"/>
  <c r="C569" i="49"/>
  <c r="C568" i="49"/>
  <c r="C567" i="49"/>
  <c r="C566" i="49"/>
  <c r="C565" i="49"/>
  <c r="C564" i="49"/>
  <c r="C563" i="49"/>
  <c r="C562" i="49"/>
  <c r="C561" i="49"/>
  <c r="C560" i="49"/>
  <c r="C559" i="49"/>
  <c r="C558" i="49"/>
  <c r="C557" i="49"/>
  <c r="C556" i="49"/>
  <c r="C555" i="49"/>
  <c r="C554" i="49"/>
  <c r="C553" i="49"/>
  <c r="C552" i="49"/>
  <c r="C551" i="49"/>
  <c r="C550" i="49"/>
  <c r="C549" i="49"/>
  <c r="C548" i="49"/>
  <c r="C547" i="49"/>
  <c r="C546" i="49"/>
  <c r="C545" i="49"/>
  <c r="C544" i="49"/>
  <c r="C543" i="49"/>
  <c r="C542" i="49"/>
  <c r="C541" i="49"/>
  <c r="C540" i="49"/>
  <c r="C539" i="49"/>
  <c r="C538" i="49"/>
  <c r="C537" i="49"/>
  <c r="C536" i="49"/>
  <c r="C535" i="49"/>
  <c r="C534" i="49"/>
  <c r="C533" i="49"/>
  <c r="C532" i="49"/>
  <c r="C531" i="49"/>
  <c r="C530" i="49"/>
  <c r="C529" i="49"/>
  <c r="C528" i="49"/>
  <c r="C527" i="49"/>
  <c r="C526" i="49"/>
  <c r="C525" i="49"/>
  <c r="C524" i="49"/>
  <c r="C523" i="49"/>
  <c r="C522" i="49"/>
  <c r="C521" i="49"/>
  <c r="C520" i="49"/>
  <c r="C519" i="49"/>
  <c r="C518" i="49"/>
  <c r="C517" i="49"/>
  <c r="C516" i="49"/>
  <c r="C515" i="49"/>
  <c r="C514" i="49"/>
  <c r="C513" i="49"/>
  <c r="C512" i="49"/>
  <c r="C511" i="49"/>
  <c r="C510" i="49"/>
  <c r="C509" i="49"/>
  <c r="C508" i="49"/>
  <c r="C507" i="49"/>
  <c r="C506" i="49"/>
  <c r="C505" i="49"/>
  <c r="C504" i="49"/>
  <c r="C503" i="49"/>
  <c r="C502" i="49"/>
  <c r="C501" i="49"/>
  <c r="C500" i="49"/>
  <c r="C499" i="49"/>
  <c r="C498" i="49"/>
  <c r="C497" i="49"/>
  <c r="C496" i="49"/>
  <c r="C495" i="49"/>
  <c r="C494" i="49"/>
  <c r="C493" i="49"/>
  <c r="C492" i="49"/>
  <c r="C491" i="49"/>
  <c r="C490" i="49"/>
  <c r="C489" i="49"/>
  <c r="C488" i="49"/>
  <c r="C487" i="49"/>
  <c r="C486" i="49"/>
  <c r="C485" i="49"/>
  <c r="C484" i="49"/>
  <c r="C483" i="49"/>
  <c r="C482" i="49"/>
  <c r="C481" i="49"/>
  <c r="C480" i="49"/>
  <c r="C479" i="49"/>
  <c r="C478" i="49"/>
  <c r="C477" i="49"/>
  <c r="C476" i="49"/>
  <c r="C475" i="49"/>
  <c r="C474" i="49"/>
  <c r="C473" i="49"/>
  <c r="C472" i="49"/>
  <c r="C471" i="49"/>
  <c r="C470" i="49"/>
  <c r="C469" i="49"/>
  <c r="C468" i="49"/>
  <c r="C467" i="49"/>
  <c r="C466" i="49"/>
  <c r="C465" i="49"/>
  <c r="C464" i="49"/>
  <c r="C463" i="49"/>
  <c r="C462" i="49"/>
  <c r="C461" i="49"/>
  <c r="C460" i="49"/>
  <c r="C459" i="49"/>
  <c r="C458" i="49"/>
  <c r="C457" i="49"/>
  <c r="C456" i="49"/>
  <c r="C455" i="49"/>
  <c r="C454" i="49"/>
  <c r="C453" i="49"/>
  <c r="C452" i="49"/>
  <c r="C451" i="49"/>
  <c r="C450" i="49"/>
  <c r="C449" i="49"/>
  <c r="C448" i="49"/>
  <c r="C447" i="49"/>
  <c r="C446" i="49"/>
  <c r="C445" i="49"/>
  <c r="C444" i="49"/>
  <c r="C443" i="49"/>
  <c r="C442" i="49"/>
  <c r="C441" i="49"/>
  <c r="C440" i="49"/>
  <c r="C439" i="49"/>
  <c r="C438" i="49"/>
  <c r="C437" i="49"/>
  <c r="C436" i="49"/>
  <c r="C435" i="49"/>
  <c r="C434" i="49"/>
  <c r="C433" i="49"/>
  <c r="C432" i="49"/>
  <c r="C431" i="49"/>
  <c r="C430" i="49"/>
  <c r="C429" i="49"/>
  <c r="C428" i="49"/>
  <c r="C427" i="49"/>
  <c r="C426" i="49"/>
  <c r="C425" i="49"/>
  <c r="C424" i="49"/>
  <c r="C423" i="49"/>
  <c r="C422" i="49"/>
  <c r="C421" i="49"/>
  <c r="C420" i="49"/>
  <c r="C419" i="49"/>
  <c r="C418" i="49"/>
  <c r="C417" i="49"/>
  <c r="C416" i="49"/>
  <c r="C415" i="49"/>
  <c r="C414" i="49"/>
  <c r="C413" i="49"/>
  <c r="C412" i="49"/>
  <c r="C411" i="49"/>
  <c r="C410" i="49"/>
  <c r="C409" i="49"/>
  <c r="C408" i="49"/>
  <c r="C407" i="49"/>
  <c r="C406" i="49"/>
  <c r="C405" i="49"/>
  <c r="C404" i="49"/>
  <c r="C403" i="49"/>
  <c r="C402" i="49"/>
  <c r="C401" i="49"/>
  <c r="C400" i="49"/>
  <c r="C399" i="49"/>
  <c r="C398" i="49"/>
  <c r="C397" i="49"/>
  <c r="C396" i="49"/>
  <c r="C395" i="49"/>
  <c r="C394" i="49"/>
  <c r="C393" i="49"/>
  <c r="C392" i="49"/>
  <c r="C391" i="49"/>
  <c r="C390" i="49"/>
  <c r="C389" i="49"/>
  <c r="C388" i="49"/>
  <c r="C387" i="49"/>
  <c r="C386" i="49"/>
  <c r="C385" i="49"/>
  <c r="C384" i="49"/>
  <c r="C383" i="49"/>
  <c r="C382" i="49"/>
  <c r="C381" i="49"/>
  <c r="C380" i="49"/>
  <c r="C379" i="49"/>
  <c r="C378" i="49"/>
  <c r="C377" i="49"/>
  <c r="C376" i="49"/>
  <c r="C375" i="49"/>
  <c r="C374" i="49"/>
  <c r="C373" i="49"/>
  <c r="C372" i="49"/>
  <c r="C371" i="49"/>
  <c r="C370" i="49"/>
  <c r="C369" i="49"/>
  <c r="C365" i="49"/>
  <c r="C363" i="49"/>
  <c r="C362" i="49"/>
  <c r="C361" i="49"/>
  <c r="C360" i="49"/>
  <c r="C359" i="49"/>
  <c r="C358" i="49"/>
  <c r="C357" i="49"/>
  <c r="C356" i="49"/>
  <c r="C355" i="49"/>
  <c r="C354" i="49"/>
  <c r="C352" i="49"/>
  <c r="C351" i="49"/>
  <c r="C350" i="49"/>
  <c r="C349" i="49"/>
  <c r="C348" i="49"/>
  <c r="C347" i="49"/>
  <c r="C368" i="49"/>
  <c r="C367" i="49"/>
  <c r="C366" i="49"/>
  <c r="C364" i="49"/>
  <c r="C353" i="49"/>
  <c r="C346" i="49"/>
  <c r="C345" i="49"/>
  <c r="C344" i="49"/>
  <c r="C343" i="49"/>
  <c r="C342" i="49"/>
  <c r="C341" i="49"/>
  <c r="C340" i="49"/>
  <c r="C339" i="49"/>
  <c r="C338" i="49"/>
  <c r="C337" i="49"/>
  <c r="C336" i="49"/>
  <c r="C335" i="49"/>
  <c r="C334" i="49"/>
  <c r="C333" i="49"/>
  <c r="C332" i="49"/>
  <c r="C331" i="49"/>
  <c r="C330" i="49"/>
  <c r="C329" i="49"/>
  <c r="C328" i="49"/>
  <c r="C327" i="49"/>
  <c r="C326" i="49"/>
  <c r="C325" i="49"/>
  <c r="C324" i="49"/>
  <c r="C323" i="49"/>
  <c r="C322" i="49"/>
  <c r="C321" i="49"/>
  <c r="C320" i="49"/>
  <c r="C319" i="49"/>
  <c r="C318" i="49"/>
  <c r="C317" i="49"/>
  <c r="C316" i="49"/>
  <c r="C315" i="49"/>
  <c r="C314" i="49"/>
  <c r="C313" i="49"/>
  <c r="C312" i="49"/>
  <c r="C311" i="49"/>
  <c r="C310" i="49"/>
  <c r="C309" i="49"/>
  <c r="C308" i="49"/>
  <c r="C307" i="49"/>
  <c r="C306" i="49"/>
  <c r="C305" i="49"/>
  <c r="C304" i="49"/>
  <c r="C303" i="49"/>
  <c r="C302" i="49"/>
  <c r="C301" i="49"/>
  <c r="C300" i="49"/>
  <c r="C299" i="49"/>
  <c r="C298" i="49"/>
  <c r="C297" i="49"/>
  <c r="C296" i="49"/>
  <c r="C295" i="49"/>
  <c r="C294" i="49"/>
  <c r="C293" i="49"/>
  <c r="C292" i="49"/>
  <c r="C291" i="49"/>
  <c r="C290" i="49"/>
  <c r="C289" i="49"/>
  <c r="C288" i="49"/>
  <c r="C287" i="49"/>
  <c r="C286" i="49"/>
  <c r="C285" i="49"/>
  <c r="C284" i="49"/>
  <c r="C283" i="49"/>
  <c r="C282" i="49"/>
  <c r="C281" i="49"/>
  <c r="C280" i="49"/>
  <c r="C279" i="49"/>
  <c r="C278" i="49"/>
  <c r="C277" i="49"/>
  <c r="C276" i="49"/>
  <c r="C275" i="49"/>
  <c r="C274" i="49"/>
  <c r="C273" i="49"/>
  <c r="C272" i="49"/>
  <c r="C271" i="49"/>
  <c r="C270" i="49"/>
  <c r="C269" i="49"/>
  <c r="C268" i="49"/>
  <c r="C267" i="49"/>
  <c r="C266" i="49"/>
  <c r="C265" i="49"/>
  <c r="C264" i="49"/>
  <c r="C263" i="49"/>
  <c r="C262" i="49"/>
  <c r="C261" i="49"/>
  <c r="C260" i="49"/>
  <c r="C259" i="49"/>
  <c r="C258" i="49"/>
  <c r="C257" i="49"/>
  <c r="C256" i="49"/>
  <c r="C255" i="49"/>
  <c r="C254" i="49"/>
  <c r="C253" i="49"/>
  <c r="C252" i="49"/>
  <c r="C251" i="49"/>
  <c r="C250" i="49"/>
  <c r="C249" i="49"/>
  <c r="C248" i="49"/>
  <c r="C247" i="49"/>
  <c r="C246" i="49"/>
  <c r="C245" i="49"/>
  <c r="C244" i="49"/>
  <c r="C243" i="49"/>
  <c r="C242" i="49"/>
  <c r="C241" i="49"/>
  <c r="C240" i="49"/>
  <c r="C239" i="49"/>
  <c r="C238" i="49"/>
  <c r="C237" i="49"/>
  <c r="C236" i="49"/>
  <c r="C235" i="49"/>
  <c r="C234" i="49"/>
  <c r="C233" i="49"/>
  <c r="C232" i="49"/>
  <c r="C231" i="49"/>
  <c r="C230" i="49"/>
  <c r="C229" i="49"/>
  <c r="C228" i="49"/>
  <c r="C227" i="49"/>
  <c r="C226" i="49"/>
  <c r="C225" i="49"/>
  <c r="C224" i="49"/>
  <c r="C223" i="49"/>
  <c r="C222" i="49"/>
  <c r="C221" i="49"/>
  <c r="C220" i="49"/>
  <c r="C219" i="49"/>
  <c r="C218" i="49"/>
  <c r="C217" i="49"/>
  <c r="C216" i="49"/>
  <c r="C215" i="49"/>
  <c r="C214" i="49"/>
  <c r="C213" i="49"/>
  <c r="C212" i="49"/>
  <c r="C211" i="49"/>
  <c r="C210" i="49"/>
  <c r="C209" i="49"/>
  <c r="C208" i="49"/>
  <c r="C207" i="49"/>
  <c r="C206" i="49"/>
  <c r="C205" i="49"/>
  <c r="C204" i="49"/>
  <c r="C203" i="49"/>
  <c r="C202" i="49"/>
  <c r="C201" i="49"/>
  <c r="C200" i="49"/>
  <c r="C199" i="49"/>
  <c r="C198" i="49"/>
  <c r="C197" i="49"/>
  <c r="C196" i="49"/>
  <c r="C195" i="49"/>
  <c r="C194" i="49"/>
  <c r="C193" i="49"/>
  <c r="C192" i="49"/>
  <c r="C191" i="49"/>
  <c r="C190" i="49"/>
  <c r="C189" i="49"/>
  <c r="C188" i="49"/>
  <c r="C187" i="49"/>
  <c r="C186" i="49"/>
  <c r="C185" i="49"/>
  <c r="C184" i="49"/>
  <c r="C183" i="49"/>
  <c r="C182" i="49"/>
  <c r="C181" i="49"/>
  <c r="C180" i="49"/>
  <c r="C179" i="49"/>
  <c r="C178" i="49"/>
  <c r="C177" i="49"/>
  <c r="C176" i="49"/>
  <c r="C175" i="49"/>
  <c r="C174" i="49"/>
  <c r="C173" i="49"/>
  <c r="C172" i="49"/>
  <c r="C171" i="49"/>
  <c r="C170" i="49"/>
  <c r="C169" i="49"/>
  <c r="C168" i="49"/>
  <c r="C167" i="49"/>
  <c r="C166" i="49"/>
  <c r="C165" i="49"/>
  <c r="C164" i="49"/>
  <c r="C163" i="49"/>
  <c r="C162" i="49"/>
  <c r="C161" i="49"/>
  <c r="C160" i="49"/>
  <c r="C159" i="49"/>
  <c r="C158" i="49"/>
  <c r="C157" i="49"/>
  <c r="C156" i="49"/>
  <c r="C155" i="49"/>
  <c r="C154" i="49"/>
  <c r="C153" i="49"/>
  <c r="C152" i="49"/>
  <c r="C151" i="49"/>
  <c r="C150" i="49"/>
  <c r="C149" i="49"/>
  <c r="C148" i="49"/>
  <c r="C147" i="49"/>
  <c r="C146" i="49"/>
  <c r="C145" i="49"/>
  <c r="C144" i="49"/>
  <c r="C143" i="49"/>
  <c r="C142" i="49"/>
  <c r="C141" i="49"/>
  <c r="C140" i="49"/>
  <c r="C139" i="49"/>
  <c r="C138" i="49"/>
  <c r="C137" i="49"/>
  <c r="C136" i="49"/>
  <c r="C135" i="49"/>
  <c r="C134" i="49"/>
  <c r="C133" i="49"/>
  <c r="C132" i="49"/>
  <c r="C131" i="49"/>
  <c r="C130" i="49"/>
  <c r="C129" i="49"/>
  <c r="C128" i="49"/>
  <c r="C127" i="49"/>
  <c r="C126" i="49"/>
  <c r="C125" i="49"/>
  <c r="C124" i="49"/>
  <c r="C123" i="49"/>
  <c r="C122" i="49"/>
  <c r="C121" i="49"/>
  <c r="C120" i="49"/>
  <c r="C119" i="49"/>
  <c r="C118" i="49"/>
  <c r="C117" i="49"/>
  <c r="C116" i="49"/>
  <c r="C115" i="49"/>
  <c r="C114" i="49"/>
  <c r="C113" i="49"/>
  <c r="C112" i="49"/>
  <c r="C111" i="49"/>
  <c r="C110" i="49"/>
  <c r="C109" i="49"/>
  <c r="C108" i="49"/>
  <c r="C107" i="49"/>
  <c r="C106" i="49"/>
  <c r="C105" i="49"/>
  <c r="C104" i="49"/>
  <c r="C103" i="49"/>
  <c r="C102" i="49"/>
  <c r="C101" i="49"/>
  <c r="C100" i="49"/>
  <c r="C99" i="49"/>
  <c r="C98" i="49"/>
  <c r="C97" i="49"/>
  <c r="C96" i="49"/>
  <c r="C95" i="49"/>
  <c r="C94" i="49"/>
  <c r="C93" i="49"/>
  <c r="C92" i="49"/>
  <c r="C91" i="49"/>
  <c r="C90" i="49"/>
  <c r="C89" i="49"/>
  <c r="C88" i="49"/>
  <c r="C87" i="49"/>
  <c r="C86" i="49"/>
  <c r="C85" i="49"/>
  <c r="C84" i="49"/>
  <c r="C83" i="49"/>
  <c r="C82" i="49"/>
  <c r="C81" i="49"/>
  <c r="C80" i="49"/>
  <c r="C79" i="49"/>
  <c r="C78" i="49"/>
  <c r="C77" i="49"/>
  <c r="C76" i="49"/>
  <c r="C75" i="49"/>
  <c r="C74" i="49"/>
  <c r="C73" i="49"/>
  <c r="C72" i="49"/>
  <c r="C71" i="49"/>
  <c r="C70" i="49"/>
  <c r="C69" i="49"/>
  <c r="C68" i="49"/>
  <c r="C67" i="49"/>
  <c r="C66" i="49"/>
  <c r="C65" i="49"/>
  <c r="C64" i="49"/>
  <c r="C63" i="49"/>
  <c r="C62" i="49"/>
  <c r="C61" i="49"/>
  <c r="C60" i="49"/>
  <c r="C59" i="49"/>
  <c r="C58" i="49"/>
  <c r="C57" i="49"/>
  <c r="C56" i="49"/>
  <c r="C55" i="49"/>
  <c r="C54" i="49"/>
  <c r="C53" i="49"/>
  <c r="C52" i="49"/>
  <c r="C51" i="49"/>
  <c r="C50" i="49"/>
  <c r="C49" i="49"/>
  <c r="C48" i="49"/>
  <c r="C47" i="49"/>
  <c r="C46" i="49"/>
  <c r="C45" i="49"/>
  <c r="C44" i="49"/>
  <c r="C43" i="49"/>
  <c r="C42" i="49"/>
  <c r="C41" i="49"/>
  <c r="C40" i="49"/>
  <c r="C39" i="49"/>
  <c r="C38" i="49"/>
  <c r="C37" i="49"/>
  <c r="C36" i="49"/>
  <c r="C35" i="49"/>
  <c r="C34" i="49"/>
  <c r="C33" i="49"/>
  <c r="C32" i="49"/>
  <c r="C31" i="49"/>
  <c r="C30" i="49"/>
  <c r="C29" i="49"/>
  <c r="C28" i="49"/>
  <c r="C27" i="49"/>
  <c r="C26" i="49"/>
  <c r="C25" i="49"/>
  <c r="C24" i="49"/>
  <c r="C23" i="49"/>
  <c r="C22" i="49"/>
  <c r="C21" i="49"/>
  <c r="C20" i="49"/>
  <c r="C19" i="49"/>
  <c r="C18" i="49"/>
  <c r="C17" i="49"/>
  <c r="C16" i="49"/>
  <c r="C15" i="49"/>
  <c r="C14" i="49"/>
  <c r="C13" i="49"/>
  <c r="C12" i="49"/>
  <c r="C11" i="49"/>
  <c r="C10" i="49"/>
  <c r="C9" i="49"/>
  <c r="C8" i="49"/>
  <c r="C7" i="49"/>
  <c r="C6" i="49"/>
  <c r="C5" i="49"/>
  <c r="C4" i="49"/>
  <c r="C3" i="49"/>
  <c r="C2" i="49"/>
  <c r="C608" i="48" l="1"/>
  <c r="C607" i="48"/>
  <c r="C606" i="48"/>
  <c r="C605" i="48"/>
  <c r="C604" i="48"/>
  <c r="C603" i="48"/>
  <c r="C602" i="48"/>
  <c r="C601" i="48"/>
  <c r="C600" i="48"/>
  <c r="C599" i="48"/>
  <c r="C598" i="48"/>
  <c r="C597" i="48"/>
  <c r="C596" i="48"/>
  <c r="C595" i="48"/>
  <c r="C594" i="48"/>
  <c r="C593" i="48"/>
  <c r="C592" i="48"/>
  <c r="C591" i="48"/>
  <c r="C590" i="48"/>
  <c r="C589" i="48"/>
  <c r="C588" i="48"/>
  <c r="C587" i="48"/>
  <c r="C586" i="48"/>
  <c r="C585" i="48"/>
  <c r="C584" i="48"/>
  <c r="C583" i="48"/>
  <c r="C582" i="48"/>
  <c r="C581" i="48"/>
  <c r="C580" i="48"/>
  <c r="C579" i="48"/>
  <c r="C578" i="48"/>
  <c r="C577" i="48"/>
  <c r="C576" i="48"/>
  <c r="C575" i="48"/>
  <c r="C574" i="48"/>
  <c r="C573" i="48"/>
  <c r="C572" i="48"/>
  <c r="C571" i="48"/>
  <c r="C570" i="48"/>
  <c r="C569" i="48"/>
  <c r="C568" i="48"/>
  <c r="C567" i="48"/>
  <c r="C566" i="48"/>
  <c r="C565" i="48"/>
  <c r="C564" i="48"/>
  <c r="C563" i="48"/>
  <c r="C562" i="48"/>
  <c r="C561" i="48"/>
  <c r="C560" i="48"/>
  <c r="C559" i="48"/>
  <c r="C558" i="48"/>
  <c r="C557" i="48"/>
  <c r="C556" i="48"/>
  <c r="C555" i="48"/>
  <c r="C554" i="48"/>
  <c r="C553" i="48"/>
  <c r="C552" i="48"/>
  <c r="C551" i="48"/>
  <c r="C550" i="48"/>
  <c r="C549" i="48"/>
  <c r="C548" i="48"/>
  <c r="C547" i="48"/>
  <c r="C546" i="48"/>
  <c r="C545" i="48"/>
  <c r="C544" i="48"/>
  <c r="C543" i="48"/>
  <c r="C542" i="48"/>
  <c r="C541" i="48"/>
  <c r="C540" i="48"/>
  <c r="C539" i="48"/>
  <c r="C538" i="48"/>
  <c r="C537" i="48"/>
  <c r="C536" i="48"/>
  <c r="C535" i="48"/>
  <c r="C534" i="48"/>
  <c r="C533" i="48"/>
  <c r="C532" i="48"/>
  <c r="C531" i="48"/>
  <c r="C530" i="48"/>
  <c r="C529" i="48"/>
  <c r="C528" i="48"/>
  <c r="C527" i="48"/>
  <c r="C526" i="48"/>
  <c r="C525" i="48"/>
  <c r="C524" i="48"/>
  <c r="C523" i="48"/>
  <c r="C522" i="48"/>
  <c r="C521" i="48"/>
  <c r="C520" i="48"/>
  <c r="C519" i="48"/>
  <c r="C518" i="48"/>
  <c r="C517" i="48"/>
  <c r="C516" i="48"/>
  <c r="C515" i="48"/>
  <c r="C514" i="48"/>
  <c r="C513" i="48"/>
  <c r="C512" i="48"/>
  <c r="C511" i="48"/>
  <c r="C510" i="48"/>
  <c r="C509" i="48"/>
  <c r="C508" i="48"/>
  <c r="C507" i="48"/>
  <c r="C506" i="48"/>
  <c r="C505" i="48"/>
  <c r="C504" i="48"/>
  <c r="C503" i="48"/>
  <c r="C502" i="48"/>
  <c r="C501" i="48"/>
  <c r="C500" i="48"/>
  <c r="C499" i="48"/>
  <c r="C498" i="48"/>
  <c r="C497" i="48"/>
  <c r="C496" i="48"/>
  <c r="C495" i="48"/>
  <c r="C494" i="48"/>
  <c r="C493" i="48"/>
  <c r="C492" i="48"/>
  <c r="C491" i="48"/>
  <c r="C490" i="48"/>
  <c r="C489" i="48"/>
  <c r="C488" i="48"/>
  <c r="C487" i="48"/>
  <c r="C486" i="48"/>
  <c r="C485" i="48"/>
  <c r="C484" i="48"/>
  <c r="C483" i="48"/>
  <c r="C482" i="48"/>
  <c r="C481" i="48"/>
  <c r="C480" i="48"/>
  <c r="C479" i="48"/>
  <c r="C478" i="48"/>
  <c r="C477" i="48"/>
  <c r="C476" i="48"/>
  <c r="C475" i="48"/>
  <c r="C474" i="48"/>
  <c r="C473" i="48"/>
  <c r="C472" i="48"/>
  <c r="C471" i="48"/>
  <c r="C470" i="48"/>
  <c r="C469" i="48"/>
  <c r="C468" i="48"/>
  <c r="C467" i="48"/>
  <c r="C466" i="48"/>
  <c r="C465" i="48"/>
  <c r="C464" i="48"/>
  <c r="C463" i="48"/>
  <c r="C462" i="48"/>
  <c r="C461" i="48"/>
  <c r="C460" i="48"/>
  <c r="C459" i="48"/>
  <c r="C458" i="48"/>
  <c r="C457" i="48"/>
  <c r="C456" i="48"/>
  <c r="C455" i="48"/>
  <c r="C454" i="48"/>
  <c r="C453" i="48"/>
  <c r="C452" i="48"/>
  <c r="C451" i="48"/>
  <c r="C450" i="48"/>
  <c r="C449" i="48"/>
  <c r="C448" i="48"/>
  <c r="C447" i="48"/>
  <c r="C446" i="48"/>
  <c r="C445" i="48"/>
  <c r="C444" i="48"/>
  <c r="C443" i="48"/>
  <c r="C442" i="48"/>
  <c r="C441" i="48"/>
  <c r="C440" i="48"/>
  <c r="C439" i="48"/>
  <c r="C438" i="48"/>
  <c r="C437" i="48"/>
  <c r="C436" i="48"/>
  <c r="C435" i="48"/>
  <c r="C434" i="48"/>
  <c r="C433" i="48"/>
  <c r="C432" i="48"/>
  <c r="C431" i="48"/>
  <c r="C430" i="48"/>
  <c r="C429" i="48"/>
  <c r="C428" i="48"/>
  <c r="C427" i="48"/>
  <c r="C426" i="48"/>
  <c r="C425" i="48"/>
  <c r="C424" i="48"/>
  <c r="C423" i="48"/>
  <c r="C422" i="48"/>
  <c r="C421" i="48"/>
  <c r="C420" i="48"/>
  <c r="C419" i="48"/>
  <c r="C418" i="48"/>
  <c r="C417" i="48"/>
  <c r="C416" i="48"/>
  <c r="C415" i="48"/>
  <c r="C414" i="48"/>
  <c r="C413" i="48"/>
  <c r="C412" i="48"/>
  <c r="C411" i="48"/>
  <c r="C410" i="48"/>
  <c r="C409" i="48"/>
  <c r="C408" i="48"/>
  <c r="C407" i="48"/>
  <c r="C406" i="48"/>
  <c r="C405" i="48"/>
  <c r="C404" i="48"/>
  <c r="C403" i="48"/>
  <c r="C402" i="48"/>
  <c r="C401" i="48"/>
  <c r="C400" i="48"/>
  <c r="C399" i="48"/>
  <c r="C398" i="48"/>
  <c r="C397" i="48"/>
  <c r="C396" i="48"/>
  <c r="C395" i="48"/>
  <c r="C394" i="48"/>
  <c r="C393" i="48"/>
  <c r="C392" i="48"/>
  <c r="C391" i="48"/>
  <c r="C390" i="48"/>
  <c r="C389" i="48"/>
  <c r="C388" i="48"/>
  <c r="C387" i="48"/>
  <c r="C386" i="48"/>
  <c r="C385" i="48"/>
  <c r="C384" i="48"/>
  <c r="C383" i="48"/>
  <c r="C382" i="48"/>
  <c r="C381" i="48"/>
  <c r="C380" i="48"/>
  <c r="C379" i="48"/>
  <c r="C378" i="48"/>
  <c r="C377" i="48"/>
  <c r="C376" i="48"/>
  <c r="C375" i="48"/>
  <c r="C374" i="48"/>
  <c r="C373" i="48"/>
  <c r="C372" i="48"/>
  <c r="C371" i="48"/>
  <c r="C370" i="48"/>
  <c r="C369" i="48"/>
  <c r="C365" i="48"/>
  <c r="C363" i="48"/>
  <c r="C362" i="48"/>
  <c r="C361" i="48"/>
  <c r="C360" i="48"/>
  <c r="C359" i="48"/>
  <c r="C358" i="48"/>
  <c r="C357" i="48"/>
  <c r="C356" i="48"/>
  <c r="C355" i="48"/>
  <c r="C354" i="48"/>
  <c r="C352" i="48"/>
  <c r="C351" i="48"/>
  <c r="C350" i="48"/>
  <c r="C349" i="48"/>
  <c r="C348" i="48"/>
  <c r="C347" i="48"/>
  <c r="C346" i="48"/>
  <c r="C345" i="48"/>
  <c r="C344" i="48"/>
  <c r="C343" i="48"/>
  <c r="C341" i="48"/>
  <c r="C340" i="48"/>
  <c r="C339" i="48"/>
  <c r="C338" i="48"/>
  <c r="C337" i="48"/>
  <c r="C336" i="48"/>
  <c r="C335" i="48"/>
  <c r="C334" i="48"/>
  <c r="C333" i="48"/>
  <c r="C332" i="48"/>
  <c r="C330" i="48"/>
  <c r="C329" i="48"/>
  <c r="C328" i="48"/>
  <c r="C327" i="48"/>
  <c r="C326" i="48"/>
  <c r="C325" i="48"/>
  <c r="C324" i="48"/>
  <c r="C323" i="48"/>
  <c r="C322" i="48"/>
  <c r="C321" i="48"/>
  <c r="C319" i="48"/>
  <c r="C318" i="48"/>
  <c r="C317" i="48"/>
  <c r="C316" i="48"/>
  <c r="C315" i="48"/>
  <c r="C314" i="48"/>
  <c r="C313" i="48"/>
  <c r="C312" i="48"/>
  <c r="C311" i="48"/>
  <c r="C310" i="48"/>
  <c r="C368" i="48"/>
  <c r="C367" i="48"/>
  <c r="C84" i="48"/>
  <c r="C234" i="48"/>
  <c r="C113" i="48"/>
  <c r="C182" i="48"/>
  <c r="C181" i="48"/>
  <c r="C180" i="48"/>
  <c r="C179" i="48"/>
  <c r="C7" i="48"/>
  <c r="C8" i="48"/>
  <c r="C271" i="48"/>
  <c r="C102" i="48"/>
  <c r="C241" i="48"/>
  <c r="C43" i="48"/>
  <c r="C5" i="48"/>
  <c r="C6" i="48"/>
  <c r="C4" i="48"/>
  <c r="C284" i="48"/>
  <c r="C157" i="48"/>
  <c r="C108" i="48"/>
  <c r="C277" i="48"/>
  <c r="C276" i="48"/>
  <c r="C66" i="48"/>
  <c r="C65" i="48"/>
  <c r="C200" i="48"/>
  <c r="C73" i="48"/>
  <c r="C72" i="48"/>
  <c r="C270" i="48"/>
  <c r="C269" i="48"/>
  <c r="C236" i="48"/>
  <c r="C366" i="48"/>
  <c r="C163" i="48"/>
  <c r="C155" i="48"/>
  <c r="C226" i="48"/>
  <c r="C79" i="48"/>
  <c r="C149" i="48"/>
  <c r="C295" i="48"/>
  <c r="C11" i="48"/>
  <c r="C221" i="48"/>
  <c r="C86" i="48"/>
  <c r="C141" i="48"/>
  <c r="C105" i="48"/>
  <c r="C239" i="48"/>
  <c r="C220" i="48"/>
  <c r="C178" i="48"/>
  <c r="C187" i="48"/>
  <c r="C132" i="48"/>
  <c r="C177" i="48"/>
  <c r="C242" i="48"/>
  <c r="C286" i="48"/>
  <c r="C42" i="48"/>
  <c r="C9" i="48"/>
  <c r="C10" i="48"/>
  <c r="C58" i="48"/>
  <c r="C94" i="48"/>
  <c r="C281" i="48"/>
  <c r="C219" i="48"/>
  <c r="C40" i="48"/>
  <c r="C39" i="48"/>
  <c r="C41" i="48"/>
  <c r="C265" i="48"/>
  <c r="C37" i="48"/>
  <c r="C38" i="48"/>
  <c r="C64" i="48"/>
  <c r="C36" i="48"/>
  <c r="C303" i="48"/>
  <c r="C98" i="48"/>
  <c r="C99" i="48"/>
  <c r="C63" i="48"/>
  <c r="C87" i="48"/>
  <c r="C278" i="48"/>
  <c r="C68" i="48"/>
  <c r="C106" i="48"/>
  <c r="C279" i="48"/>
  <c r="C133" i="48"/>
  <c r="C246" i="48"/>
  <c r="C225" i="48"/>
  <c r="C280" i="48"/>
  <c r="C298" i="48"/>
  <c r="C18" i="48"/>
  <c r="C140" i="48"/>
  <c r="C49" i="48"/>
  <c r="C35" i="48"/>
  <c r="C53" i="48"/>
  <c r="C13" i="48"/>
  <c r="C142" i="48"/>
  <c r="C62" i="48"/>
  <c r="C91" i="48"/>
  <c r="C196" i="48"/>
  <c r="C293" i="48"/>
  <c r="C218" i="48"/>
  <c r="C107" i="48"/>
  <c r="C14" i="48"/>
  <c r="C364" i="48"/>
  <c r="C12" i="48"/>
  <c r="C137" i="48"/>
  <c r="C83" i="48"/>
  <c r="C34" i="48"/>
  <c r="C33" i="48"/>
  <c r="C144" i="48"/>
  <c r="C32" i="48"/>
  <c r="C262" i="48"/>
  <c r="C261" i="48"/>
  <c r="C217" i="48"/>
  <c r="C31" i="48"/>
  <c r="C237" i="48"/>
  <c r="C109" i="48"/>
  <c r="C264" i="48"/>
  <c r="C29" i="48"/>
  <c r="C30" i="48"/>
  <c r="C123" i="48"/>
  <c r="C28" i="48"/>
  <c r="C76" i="48"/>
  <c r="C57" i="48"/>
  <c r="C60" i="48"/>
  <c r="C77" i="48"/>
  <c r="C251" i="48"/>
  <c r="C304" i="48"/>
  <c r="C3" i="48"/>
  <c r="C90" i="48"/>
  <c r="C131" i="48"/>
  <c r="C258" i="48"/>
  <c r="C145" i="48"/>
  <c r="C231" i="48"/>
  <c r="C121" i="48"/>
  <c r="C116" i="48"/>
  <c r="C307" i="48"/>
  <c r="C306" i="48"/>
  <c r="C259" i="48"/>
  <c r="C230" i="48"/>
  <c r="C229" i="48"/>
  <c r="C266" i="48"/>
  <c r="C124" i="48"/>
  <c r="C353" i="48"/>
  <c r="C260" i="48"/>
  <c r="C249" i="48"/>
  <c r="C301" i="48"/>
  <c r="C115" i="48"/>
  <c r="C104" i="48"/>
  <c r="C139" i="48"/>
  <c r="C224" i="48"/>
  <c r="C206" i="48"/>
  <c r="C189" i="48"/>
  <c r="C27" i="48"/>
  <c r="C114" i="48"/>
  <c r="C26" i="48"/>
  <c r="C25" i="48"/>
  <c r="C24" i="48"/>
  <c r="C23" i="48"/>
  <c r="C150" i="48"/>
  <c r="C125" i="48"/>
  <c r="C222" i="48"/>
  <c r="C138" i="48"/>
  <c r="C103" i="48"/>
  <c r="C147" i="48"/>
  <c r="C208" i="48"/>
  <c r="C50" i="48"/>
  <c r="C110" i="48"/>
  <c r="C126" i="48"/>
  <c r="C292" i="48"/>
  <c r="C291" i="48"/>
  <c r="C287" i="48"/>
  <c r="C154" i="48"/>
  <c r="C146" i="48"/>
  <c r="C118" i="48"/>
  <c r="C69" i="48"/>
  <c r="C22" i="48"/>
  <c r="C89" i="48"/>
  <c r="C216" i="48"/>
  <c r="C240" i="48"/>
  <c r="C100" i="48"/>
  <c r="C96" i="48"/>
  <c r="C97" i="48"/>
  <c r="C214" i="48"/>
  <c r="C95" i="48"/>
  <c r="C93" i="48"/>
  <c r="C92" i="48"/>
  <c r="C101" i="48"/>
  <c r="C215" i="48"/>
  <c r="C289" i="48"/>
  <c r="C129" i="48"/>
  <c r="C203" i="48"/>
  <c r="C201" i="48"/>
  <c r="C45" i="48"/>
  <c r="C164" i="48"/>
  <c r="C288" i="48"/>
  <c r="C71" i="48"/>
  <c r="C112" i="48"/>
  <c r="C122" i="48"/>
  <c r="C134" i="48"/>
  <c r="C21" i="48"/>
  <c r="C151" i="48"/>
  <c r="C156" i="48"/>
  <c r="C20" i="48"/>
  <c r="C268" i="48"/>
  <c r="C88" i="48"/>
  <c r="C213" i="48"/>
  <c r="C282" i="48"/>
  <c r="C199" i="48"/>
  <c r="C198" i="48"/>
  <c r="C161" i="48"/>
  <c r="C19" i="48"/>
  <c r="C15" i="48"/>
  <c r="C302" i="48"/>
  <c r="C165" i="48"/>
  <c r="C170" i="48"/>
  <c r="C169" i="48"/>
  <c r="C80" i="48"/>
  <c r="C192" i="48"/>
  <c r="C188" i="48"/>
  <c r="C168" i="48"/>
  <c r="C162" i="48"/>
  <c r="C75" i="48"/>
  <c r="C111" i="48"/>
  <c r="C127" i="48"/>
  <c r="C17" i="48"/>
  <c r="C74" i="48"/>
  <c r="C175" i="48"/>
  <c r="C212" i="48"/>
  <c r="C44" i="48"/>
  <c r="C191" i="48"/>
  <c r="C78" i="48"/>
  <c r="C117" i="48"/>
  <c r="C51" i="48"/>
  <c r="C148" i="48"/>
  <c r="C158" i="48"/>
  <c r="C174" i="48"/>
  <c r="C173" i="48"/>
  <c r="C85" i="48"/>
  <c r="C152" i="48"/>
  <c r="C290" i="48"/>
  <c r="C46" i="48"/>
  <c r="C47" i="48"/>
  <c r="C48" i="48"/>
  <c r="C202" i="48"/>
  <c r="C294" i="48"/>
  <c r="C243" i="48"/>
  <c r="C82" i="48"/>
  <c r="C190" i="48"/>
  <c r="C211" i="48"/>
  <c r="C67" i="48"/>
  <c r="C274" i="48"/>
  <c r="C120" i="48"/>
  <c r="C52" i="48"/>
  <c r="C166" i="48"/>
  <c r="C167" i="48"/>
  <c r="C283" i="48"/>
  <c r="C16" i="48"/>
  <c r="C2" i="48"/>
  <c r="C244" i="48"/>
  <c r="C160" i="48"/>
  <c r="C247" i="48"/>
  <c r="C159" i="48"/>
  <c r="C235" i="48"/>
  <c r="C81" i="48"/>
  <c r="C342" i="48"/>
  <c r="C186" i="48"/>
  <c r="C185" i="48"/>
  <c r="C184" i="48"/>
  <c r="C273" i="48"/>
  <c r="C272" i="48"/>
  <c r="C56" i="48"/>
  <c r="C55" i="48"/>
  <c r="C252" i="48"/>
  <c r="C297" i="48"/>
  <c r="C61" i="48"/>
  <c r="C176" i="48"/>
  <c r="C207" i="48"/>
  <c r="C153" i="48"/>
  <c r="C210" i="48"/>
  <c r="C331" i="48"/>
  <c r="C263" i="48"/>
  <c r="C130" i="48"/>
  <c r="C305" i="48"/>
  <c r="C285" i="48"/>
  <c r="C296" i="48"/>
  <c r="C209" i="48"/>
  <c r="C300" i="48"/>
  <c r="C119" i="48"/>
  <c r="C183" i="48"/>
  <c r="C232" i="48"/>
  <c r="C233" i="48"/>
  <c r="C135" i="48"/>
  <c r="C70" i="48"/>
  <c r="C194" i="48"/>
  <c r="C248" i="48"/>
  <c r="C227" i="48"/>
  <c r="C195" i="48"/>
  <c r="C172" i="48"/>
  <c r="C171" i="48"/>
  <c r="C223" i="48"/>
  <c r="C193" i="48"/>
  <c r="C54" i="48"/>
  <c r="C257" i="48"/>
  <c r="C253" i="48"/>
  <c r="C255" i="48"/>
  <c r="C254" i="48"/>
  <c r="C256" i="48"/>
  <c r="C228" i="48"/>
  <c r="C143" i="48"/>
  <c r="C308" i="48"/>
  <c r="C267" i="48"/>
  <c r="C275" i="48"/>
  <c r="C197" i="48"/>
  <c r="C128" i="48"/>
  <c r="C59" i="48"/>
  <c r="C299" i="48"/>
  <c r="C320" i="48"/>
  <c r="C245" i="48"/>
  <c r="C309" i="48"/>
  <c r="C250" i="48"/>
  <c r="C204" i="48"/>
  <c r="C238" i="48"/>
  <c r="C205" i="48"/>
  <c r="C136" i="48"/>
  <c r="C608" i="46"/>
  <c r="C607" i="46"/>
  <c r="C606" i="46"/>
  <c r="C605" i="46"/>
  <c r="C604" i="46"/>
  <c r="C603" i="46"/>
  <c r="C602" i="46"/>
  <c r="C601" i="46"/>
  <c r="C600" i="46"/>
  <c r="C599" i="46"/>
  <c r="C598" i="46"/>
  <c r="C597" i="46"/>
  <c r="C596" i="46"/>
  <c r="C595" i="46"/>
  <c r="C594" i="46"/>
  <c r="C593" i="46"/>
  <c r="C592" i="46"/>
  <c r="C591" i="46"/>
  <c r="C590" i="46"/>
  <c r="C589" i="46"/>
  <c r="C588" i="46"/>
  <c r="C587" i="46"/>
  <c r="C586" i="46"/>
  <c r="C585" i="46"/>
  <c r="C584" i="46"/>
  <c r="C583" i="46"/>
  <c r="C582" i="46"/>
  <c r="C581" i="46"/>
  <c r="C580" i="46"/>
  <c r="C579" i="46"/>
  <c r="C578" i="46"/>
  <c r="C577" i="46"/>
  <c r="C576" i="46"/>
  <c r="C575" i="46"/>
  <c r="C574" i="46"/>
  <c r="C573" i="46"/>
  <c r="C572" i="46"/>
  <c r="C571" i="46"/>
  <c r="C570" i="46"/>
  <c r="C569" i="46"/>
  <c r="C568" i="46"/>
  <c r="C567" i="46"/>
  <c r="C566" i="46"/>
  <c r="C565" i="46"/>
  <c r="C564" i="46"/>
  <c r="C563" i="46"/>
  <c r="C562" i="46"/>
  <c r="C561" i="46"/>
  <c r="C560" i="46"/>
  <c r="C559" i="46"/>
  <c r="C558" i="46"/>
  <c r="C557" i="46"/>
  <c r="C556" i="46"/>
  <c r="C555" i="46"/>
  <c r="C554" i="46"/>
  <c r="C553" i="46"/>
  <c r="C552" i="46"/>
  <c r="C551" i="46"/>
  <c r="C550" i="46"/>
  <c r="C549" i="46"/>
  <c r="C548" i="46"/>
  <c r="C547" i="46"/>
  <c r="C546" i="46"/>
  <c r="C545" i="46"/>
  <c r="C544" i="46"/>
  <c r="C543" i="46"/>
  <c r="C542" i="46"/>
  <c r="C541" i="46"/>
  <c r="C540" i="46"/>
  <c r="C539" i="46"/>
  <c r="C538" i="46"/>
  <c r="C537" i="46"/>
  <c r="C536" i="46"/>
  <c r="C535" i="46"/>
  <c r="C534" i="46"/>
  <c r="C533" i="46"/>
  <c r="C532" i="46"/>
  <c r="C531" i="46"/>
  <c r="C530" i="46"/>
  <c r="C529" i="46"/>
  <c r="C528" i="46"/>
  <c r="C527" i="46"/>
  <c r="C526" i="46"/>
  <c r="C525" i="46"/>
  <c r="C524" i="46"/>
  <c r="C523" i="46"/>
  <c r="C522" i="46"/>
  <c r="C521" i="46"/>
  <c r="C520" i="46"/>
  <c r="C519" i="46"/>
  <c r="C518" i="46"/>
  <c r="C517" i="46"/>
  <c r="C516" i="46"/>
  <c r="C515" i="46"/>
  <c r="C514" i="46"/>
  <c r="C513" i="46"/>
  <c r="C512" i="46"/>
  <c r="C511" i="46"/>
  <c r="C510" i="46"/>
  <c r="C509" i="46"/>
  <c r="C508" i="46"/>
  <c r="C507" i="46"/>
  <c r="C506" i="46"/>
  <c r="C505" i="46"/>
  <c r="C504" i="46"/>
  <c r="C503" i="46"/>
  <c r="C502" i="46"/>
  <c r="C501" i="46"/>
  <c r="C500" i="46"/>
  <c r="C499" i="46"/>
  <c r="C498" i="46"/>
  <c r="C497" i="46"/>
  <c r="C496" i="46"/>
  <c r="C495" i="46"/>
  <c r="C494" i="46"/>
  <c r="C493" i="46"/>
  <c r="C492" i="46"/>
  <c r="C491" i="46"/>
  <c r="C490" i="46"/>
  <c r="C489" i="46"/>
  <c r="C488" i="46"/>
  <c r="C487" i="46"/>
  <c r="C486" i="46"/>
  <c r="C485" i="46"/>
  <c r="C484" i="46"/>
  <c r="C483" i="46"/>
  <c r="C482" i="46"/>
  <c r="C481" i="46"/>
  <c r="C480" i="46"/>
  <c r="C479" i="46"/>
  <c r="C478" i="46"/>
  <c r="C477" i="46"/>
  <c r="C476" i="46"/>
  <c r="C475" i="46"/>
  <c r="C474" i="46"/>
  <c r="C473" i="46"/>
  <c r="C472" i="46"/>
  <c r="C471" i="46"/>
  <c r="C470" i="46"/>
  <c r="C469" i="46"/>
  <c r="C468" i="46"/>
  <c r="C467" i="46"/>
  <c r="C466" i="46"/>
  <c r="C465" i="46"/>
  <c r="C464" i="46"/>
  <c r="C463" i="46"/>
  <c r="C462" i="46"/>
  <c r="C461" i="46"/>
  <c r="C460" i="46"/>
  <c r="C459" i="46"/>
  <c r="C458" i="46"/>
  <c r="C457" i="46"/>
  <c r="C456" i="46"/>
  <c r="C455" i="46"/>
  <c r="C454" i="46"/>
  <c r="C453" i="46"/>
  <c r="C452" i="46"/>
  <c r="C451" i="46"/>
  <c r="C450" i="46"/>
  <c r="C449" i="46"/>
  <c r="C448" i="46"/>
  <c r="C447" i="46"/>
  <c r="C446" i="46"/>
  <c r="C445" i="46"/>
  <c r="C444" i="46"/>
  <c r="C443" i="46"/>
  <c r="C442" i="46"/>
  <c r="C441" i="46"/>
  <c r="C440" i="46"/>
  <c r="C439" i="46"/>
  <c r="C438" i="46"/>
  <c r="C437" i="46"/>
  <c r="C436" i="46"/>
  <c r="C435" i="46"/>
  <c r="C434" i="46"/>
  <c r="C433" i="46"/>
  <c r="C432" i="46"/>
  <c r="C431" i="46"/>
  <c r="C430" i="46"/>
  <c r="C429" i="46"/>
  <c r="C428" i="46"/>
  <c r="C427" i="46"/>
  <c r="C426" i="46"/>
  <c r="C425" i="46"/>
  <c r="C424" i="46"/>
  <c r="C423" i="46"/>
  <c r="C422" i="46"/>
  <c r="C421" i="46"/>
  <c r="C420" i="46"/>
  <c r="C419" i="46"/>
  <c r="C418" i="46"/>
  <c r="C417" i="46"/>
  <c r="C416" i="46"/>
  <c r="C415" i="46"/>
  <c r="C414" i="46"/>
  <c r="C413" i="46"/>
  <c r="C412" i="46"/>
  <c r="C411" i="46"/>
  <c r="C410" i="46"/>
  <c r="C409" i="46"/>
  <c r="C408" i="46"/>
  <c r="C407" i="46"/>
  <c r="C406" i="46"/>
  <c r="C405" i="46"/>
  <c r="C404" i="46"/>
  <c r="C403" i="46"/>
  <c r="C402" i="46"/>
  <c r="C401" i="46"/>
  <c r="C400" i="46"/>
  <c r="C399" i="46"/>
  <c r="C398" i="46"/>
  <c r="C397" i="46"/>
  <c r="C396" i="46"/>
  <c r="C395" i="46"/>
  <c r="C394" i="46"/>
  <c r="C393" i="46"/>
  <c r="C392" i="46"/>
  <c r="C391" i="46"/>
  <c r="C390" i="46"/>
  <c r="C389" i="46"/>
  <c r="C388" i="46"/>
  <c r="C387" i="46"/>
  <c r="C386" i="46"/>
  <c r="C385" i="46"/>
  <c r="C384" i="46"/>
  <c r="C383" i="46"/>
  <c r="C382" i="46"/>
  <c r="C381" i="46"/>
  <c r="C380" i="46"/>
  <c r="C379" i="46"/>
  <c r="C378" i="46"/>
  <c r="C377" i="46"/>
  <c r="C376" i="46"/>
  <c r="C375" i="46"/>
  <c r="C374" i="46"/>
  <c r="C373" i="46"/>
  <c r="C372" i="46"/>
  <c r="C371" i="46"/>
  <c r="C370" i="46"/>
  <c r="C369" i="46"/>
  <c r="C365" i="46"/>
  <c r="C363" i="46"/>
  <c r="C362" i="46"/>
  <c r="C361" i="46"/>
  <c r="C360" i="46"/>
  <c r="C359" i="46"/>
  <c r="C358" i="46"/>
  <c r="C357" i="46"/>
  <c r="C356" i="46"/>
  <c r="C355" i="46"/>
  <c r="C354" i="46"/>
  <c r="C352" i="46"/>
  <c r="C351" i="46"/>
  <c r="C350" i="46"/>
  <c r="C349" i="46"/>
  <c r="C348" i="46"/>
  <c r="C347" i="46"/>
  <c r="C346" i="46"/>
  <c r="C345" i="46"/>
  <c r="C344" i="46"/>
  <c r="C343" i="46"/>
  <c r="C341" i="46"/>
  <c r="C340" i="46"/>
  <c r="C339" i="46"/>
  <c r="C338" i="46"/>
  <c r="C337" i="46"/>
  <c r="C336" i="46"/>
  <c r="C335" i="46"/>
  <c r="C334" i="46"/>
  <c r="C333" i="46"/>
  <c r="C332" i="46"/>
  <c r="C330" i="46"/>
  <c r="C329" i="46"/>
  <c r="C328" i="46"/>
  <c r="C327" i="46"/>
  <c r="C326" i="46"/>
  <c r="C325" i="46"/>
  <c r="C324" i="46"/>
  <c r="C323" i="46"/>
  <c r="C322" i="46"/>
  <c r="C321" i="46"/>
  <c r="C319" i="46"/>
  <c r="C318" i="46"/>
  <c r="C317" i="46"/>
  <c r="C316" i="46"/>
  <c r="C315" i="46"/>
  <c r="C314" i="46"/>
  <c r="C313" i="46"/>
  <c r="C312" i="46"/>
  <c r="C311" i="46"/>
  <c r="C310" i="46"/>
  <c r="C368" i="46"/>
  <c r="C367" i="46"/>
  <c r="C84" i="46"/>
  <c r="C234" i="46"/>
  <c r="C113" i="46"/>
  <c r="C182" i="46"/>
  <c r="C181" i="46"/>
  <c r="C180" i="46"/>
  <c r="C179" i="46"/>
  <c r="C7" i="46"/>
  <c r="C8" i="46"/>
  <c r="C271" i="46"/>
  <c r="C102" i="46"/>
  <c r="C241" i="46"/>
  <c r="C43" i="46"/>
  <c r="C5" i="46"/>
  <c r="C6" i="46"/>
  <c r="C4" i="46"/>
  <c r="C284" i="46"/>
  <c r="C157" i="46"/>
  <c r="C108" i="46"/>
  <c r="C277" i="46"/>
  <c r="C276" i="46"/>
  <c r="C66" i="46"/>
  <c r="C65" i="46"/>
  <c r="C200" i="46"/>
  <c r="C73" i="46"/>
  <c r="C72" i="46"/>
  <c r="C270" i="46"/>
  <c r="C269" i="46"/>
  <c r="C236" i="46"/>
  <c r="C366" i="46"/>
  <c r="C163" i="46"/>
  <c r="C155" i="46"/>
  <c r="C226" i="46"/>
  <c r="C79" i="46"/>
  <c r="C149" i="46"/>
  <c r="C295" i="46"/>
  <c r="C11" i="46"/>
  <c r="C221" i="46"/>
  <c r="C86" i="46"/>
  <c r="C141" i="46"/>
  <c r="C105" i="46"/>
  <c r="C239" i="46"/>
  <c r="C220" i="46"/>
  <c r="C178" i="46"/>
  <c r="C187" i="46"/>
  <c r="C132" i="46"/>
  <c r="C177" i="46"/>
  <c r="C242" i="46"/>
  <c r="C286" i="46"/>
  <c r="C42" i="46"/>
  <c r="C9" i="46"/>
  <c r="C10" i="46"/>
  <c r="C58" i="46"/>
  <c r="C94" i="46"/>
  <c r="C281" i="46"/>
  <c r="C219" i="46"/>
  <c r="C40" i="46"/>
  <c r="C39" i="46"/>
  <c r="C41" i="46"/>
  <c r="C265" i="46"/>
  <c r="C37" i="46"/>
  <c r="C38" i="46"/>
  <c r="C64" i="46"/>
  <c r="C36" i="46"/>
  <c r="C303" i="46"/>
  <c r="C98" i="46"/>
  <c r="C99" i="46"/>
  <c r="C63" i="46"/>
  <c r="C87" i="46"/>
  <c r="C278" i="46"/>
  <c r="C68" i="46"/>
  <c r="C106" i="46"/>
  <c r="C279" i="46"/>
  <c r="C133" i="46"/>
  <c r="C246" i="46"/>
  <c r="C225" i="46"/>
  <c r="C280" i="46"/>
  <c r="C298" i="46"/>
  <c r="C18" i="46"/>
  <c r="C140" i="46"/>
  <c r="C49" i="46"/>
  <c r="C35" i="46"/>
  <c r="C53" i="46"/>
  <c r="C13" i="46"/>
  <c r="C142" i="46"/>
  <c r="C62" i="46"/>
  <c r="C91" i="46"/>
  <c r="C196" i="46"/>
  <c r="C293" i="46"/>
  <c r="C218" i="46"/>
  <c r="C107" i="46"/>
  <c r="C14" i="46"/>
  <c r="C364" i="46"/>
  <c r="C12" i="46"/>
  <c r="C137" i="46"/>
  <c r="C83" i="46"/>
  <c r="C34" i="46"/>
  <c r="C33" i="46"/>
  <c r="C144" i="46"/>
  <c r="C32" i="46"/>
  <c r="C262" i="46"/>
  <c r="C261" i="46"/>
  <c r="C217" i="46"/>
  <c r="C31" i="46"/>
  <c r="C237" i="46"/>
  <c r="C109" i="46"/>
  <c r="C264" i="46"/>
  <c r="C29" i="46"/>
  <c r="C30" i="46"/>
  <c r="C123" i="46"/>
  <c r="C28" i="46"/>
  <c r="C76" i="46"/>
  <c r="C57" i="46"/>
  <c r="C60" i="46"/>
  <c r="C77" i="46"/>
  <c r="C251" i="46"/>
  <c r="C304" i="46"/>
  <c r="C3" i="46"/>
  <c r="C90" i="46"/>
  <c r="C131" i="46"/>
  <c r="C258" i="46"/>
  <c r="C145" i="46"/>
  <c r="C231" i="46"/>
  <c r="C121" i="46"/>
  <c r="C116" i="46"/>
  <c r="C307" i="46"/>
  <c r="C306" i="46"/>
  <c r="C259" i="46"/>
  <c r="C230" i="46"/>
  <c r="C229" i="46"/>
  <c r="C266" i="46"/>
  <c r="C124" i="46"/>
  <c r="C353" i="46"/>
  <c r="C260" i="46"/>
  <c r="C249" i="46"/>
  <c r="C301" i="46"/>
  <c r="C115" i="46"/>
  <c r="C104" i="46"/>
  <c r="C139" i="46"/>
  <c r="C224" i="46"/>
  <c r="C206" i="46"/>
  <c r="C189" i="46"/>
  <c r="C27" i="46"/>
  <c r="C114" i="46"/>
  <c r="C26" i="46"/>
  <c r="C25" i="46"/>
  <c r="C24" i="46"/>
  <c r="C23" i="46"/>
  <c r="C150" i="46"/>
  <c r="C125" i="46"/>
  <c r="C222" i="46"/>
  <c r="C138" i="46"/>
  <c r="C103" i="46"/>
  <c r="C147" i="46"/>
  <c r="C208" i="46"/>
  <c r="C50" i="46"/>
  <c r="C110" i="46"/>
  <c r="C126" i="46"/>
  <c r="C292" i="46"/>
  <c r="C291" i="46"/>
  <c r="C287" i="46"/>
  <c r="C154" i="46"/>
  <c r="C146" i="46"/>
  <c r="C118" i="46"/>
  <c r="C69" i="46"/>
  <c r="C22" i="46"/>
  <c r="C89" i="46"/>
  <c r="C216" i="46"/>
  <c r="C240" i="46"/>
  <c r="C100" i="46"/>
  <c r="C96" i="46"/>
  <c r="C97" i="46"/>
  <c r="C214" i="46"/>
  <c r="C95" i="46"/>
  <c r="C93" i="46"/>
  <c r="C92" i="46"/>
  <c r="C101" i="46"/>
  <c r="C215" i="46"/>
  <c r="C289" i="46"/>
  <c r="C129" i="46"/>
  <c r="C203" i="46"/>
  <c r="C201" i="46"/>
  <c r="C45" i="46"/>
  <c r="C164" i="46"/>
  <c r="C288" i="46"/>
  <c r="C71" i="46"/>
  <c r="C112" i="46"/>
  <c r="C122" i="46"/>
  <c r="C134" i="46"/>
  <c r="C21" i="46"/>
  <c r="C151" i="46"/>
  <c r="C156" i="46"/>
  <c r="C20" i="46"/>
  <c r="C268" i="46"/>
  <c r="C88" i="46"/>
  <c r="C213" i="46"/>
  <c r="C282" i="46"/>
  <c r="C199" i="46"/>
  <c r="C198" i="46"/>
  <c r="C161" i="46"/>
  <c r="C19" i="46"/>
  <c r="C15" i="46"/>
  <c r="C302" i="46"/>
  <c r="C165" i="46"/>
  <c r="C170" i="46"/>
  <c r="C169" i="46"/>
  <c r="C80" i="46"/>
  <c r="C192" i="46"/>
  <c r="C188" i="46"/>
  <c r="C168" i="46"/>
  <c r="C162" i="46"/>
  <c r="C75" i="46"/>
  <c r="C111" i="46"/>
  <c r="C127" i="46"/>
  <c r="C17" i="46"/>
  <c r="C74" i="46"/>
  <c r="C175" i="46"/>
  <c r="C212" i="46"/>
  <c r="C44" i="46"/>
  <c r="C191" i="46"/>
  <c r="C78" i="46"/>
  <c r="C117" i="46"/>
  <c r="C51" i="46"/>
  <c r="C148" i="46"/>
  <c r="C158" i="46"/>
  <c r="C174" i="46"/>
  <c r="C173" i="46"/>
  <c r="C85" i="46"/>
  <c r="C152" i="46"/>
  <c r="C290" i="46"/>
  <c r="C46" i="46"/>
  <c r="C47" i="46"/>
  <c r="C48" i="46"/>
  <c r="C202" i="46"/>
  <c r="C294" i="46"/>
  <c r="C243" i="46"/>
  <c r="C82" i="46"/>
  <c r="C190" i="46"/>
  <c r="C211" i="46"/>
  <c r="C67" i="46"/>
  <c r="C274" i="46"/>
  <c r="C120" i="46"/>
  <c r="C52" i="46"/>
  <c r="C166" i="46"/>
  <c r="C167" i="46"/>
  <c r="C283" i="46"/>
  <c r="C16" i="46"/>
  <c r="C2" i="46"/>
  <c r="C244" i="46"/>
  <c r="C160" i="46"/>
  <c r="C247" i="46"/>
  <c r="C159" i="46"/>
  <c r="C235" i="46"/>
  <c r="C81" i="46"/>
  <c r="C342" i="46"/>
  <c r="C186" i="46"/>
  <c r="C185" i="46"/>
  <c r="C184" i="46"/>
  <c r="C273" i="46"/>
  <c r="C272" i="46"/>
  <c r="C56" i="46"/>
  <c r="C55" i="46"/>
  <c r="C252" i="46"/>
  <c r="C297" i="46"/>
  <c r="C61" i="46"/>
  <c r="C176" i="46"/>
  <c r="C207" i="46"/>
  <c r="C153" i="46"/>
  <c r="C210" i="46"/>
  <c r="C331" i="46"/>
  <c r="C263" i="46"/>
  <c r="C130" i="46"/>
  <c r="C305" i="46"/>
  <c r="C285" i="46"/>
  <c r="C296" i="46"/>
  <c r="C209" i="46"/>
  <c r="C300" i="46"/>
  <c r="C119" i="46"/>
  <c r="C183" i="46"/>
  <c r="C232" i="46"/>
  <c r="C233" i="46"/>
  <c r="C135" i="46"/>
  <c r="C70" i="46"/>
  <c r="C194" i="46"/>
  <c r="C248" i="46"/>
  <c r="C227" i="46"/>
  <c r="C195" i="46"/>
  <c r="C172" i="46"/>
  <c r="C171" i="46"/>
  <c r="C223" i="46"/>
  <c r="C193" i="46"/>
  <c r="C54" i="46"/>
  <c r="C257" i="46"/>
  <c r="C253" i="46"/>
  <c r="C255" i="46"/>
  <c r="C254" i="46"/>
  <c r="C256" i="46"/>
  <c r="C228" i="46"/>
  <c r="C143" i="46"/>
  <c r="C308" i="46"/>
  <c r="C267" i="46"/>
  <c r="C275" i="46"/>
  <c r="C197" i="46"/>
  <c r="C128" i="46"/>
  <c r="C59" i="46"/>
  <c r="C299" i="46"/>
  <c r="C320" i="46"/>
  <c r="C245" i="46"/>
  <c r="C309" i="46"/>
  <c r="C250" i="46"/>
  <c r="C204" i="46"/>
  <c r="C238" i="46"/>
  <c r="C205" i="46"/>
  <c r="C136" i="46"/>
  <c r="C608" i="45"/>
  <c r="C607" i="45"/>
  <c r="C606" i="45"/>
  <c r="C605" i="45"/>
  <c r="C604" i="45"/>
  <c r="C603" i="45"/>
  <c r="C602" i="45"/>
  <c r="C601" i="45"/>
  <c r="C600" i="45"/>
  <c r="C599" i="45"/>
  <c r="C598" i="45"/>
  <c r="C597" i="45"/>
  <c r="C596" i="45"/>
  <c r="C595" i="45"/>
  <c r="C594" i="45"/>
  <c r="C593" i="45"/>
  <c r="C592" i="45"/>
  <c r="C591" i="45"/>
  <c r="C590" i="45"/>
  <c r="C589" i="45"/>
  <c r="C588" i="45"/>
  <c r="C587" i="45"/>
  <c r="C586" i="45"/>
  <c r="C585" i="45"/>
  <c r="C584" i="45"/>
  <c r="C583" i="45"/>
  <c r="C582" i="45"/>
  <c r="C581" i="45"/>
  <c r="C580" i="45"/>
  <c r="C579" i="45"/>
  <c r="C578" i="45"/>
  <c r="C577" i="45"/>
  <c r="C576" i="45"/>
  <c r="C575" i="45"/>
  <c r="C574" i="45"/>
  <c r="C573" i="45"/>
  <c r="C572" i="45"/>
  <c r="C571" i="45"/>
  <c r="C570" i="45"/>
  <c r="C569" i="45"/>
  <c r="C568" i="45"/>
  <c r="C567" i="45"/>
  <c r="C566" i="45"/>
  <c r="C565" i="45"/>
  <c r="C564" i="45"/>
  <c r="C563" i="45"/>
  <c r="C562" i="45"/>
  <c r="C561" i="45"/>
  <c r="C560" i="45"/>
  <c r="C559" i="45"/>
  <c r="C558" i="45"/>
  <c r="C557" i="45"/>
  <c r="C556" i="45"/>
  <c r="C555" i="45"/>
  <c r="C554" i="45"/>
  <c r="C553" i="45"/>
  <c r="C552" i="45"/>
  <c r="C551" i="45"/>
  <c r="C550" i="45"/>
  <c r="C549" i="45"/>
  <c r="C548" i="45"/>
  <c r="C547" i="45"/>
  <c r="C546" i="45"/>
  <c r="C545" i="45"/>
  <c r="C544" i="45"/>
  <c r="C543" i="45"/>
  <c r="C542" i="45"/>
  <c r="C541" i="45"/>
  <c r="C540" i="45"/>
  <c r="C539" i="45"/>
  <c r="C538" i="45"/>
  <c r="C537" i="45"/>
  <c r="C536" i="45"/>
  <c r="C535" i="45"/>
  <c r="C534" i="45"/>
  <c r="C533" i="45"/>
  <c r="C532" i="45"/>
  <c r="C531" i="45"/>
  <c r="C530" i="45"/>
  <c r="C529" i="45"/>
  <c r="C528" i="45"/>
  <c r="C527" i="45"/>
  <c r="C526" i="45"/>
  <c r="C525" i="45"/>
  <c r="C524" i="45"/>
  <c r="C523" i="45"/>
  <c r="C522" i="45"/>
  <c r="C521" i="45"/>
  <c r="C520" i="45"/>
  <c r="C519" i="45"/>
  <c r="C518" i="45"/>
  <c r="C517" i="45"/>
  <c r="C516" i="45"/>
  <c r="C515" i="45"/>
  <c r="C514" i="45"/>
  <c r="C513" i="45"/>
  <c r="C512" i="45"/>
  <c r="C511" i="45"/>
  <c r="C510" i="45"/>
  <c r="C509" i="45"/>
  <c r="C508" i="45"/>
  <c r="C507" i="45"/>
  <c r="C506" i="45"/>
  <c r="C505" i="45"/>
  <c r="C504" i="45"/>
  <c r="C503" i="45"/>
  <c r="C502" i="45"/>
  <c r="C501" i="45"/>
  <c r="C500" i="45"/>
  <c r="C499" i="45"/>
  <c r="C498" i="45"/>
  <c r="C497" i="45"/>
  <c r="C496" i="45"/>
  <c r="C495" i="45"/>
  <c r="C494" i="45"/>
  <c r="C493" i="45"/>
  <c r="C492" i="45"/>
  <c r="C491" i="45"/>
  <c r="C490" i="45"/>
  <c r="C489" i="45"/>
  <c r="C488" i="45"/>
  <c r="C487" i="45"/>
  <c r="C486" i="45"/>
  <c r="C485" i="45"/>
  <c r="C484" i="45"/>
  <c r="C483" i="45"/>
  <c r="C482" i="45"/>
  <c r="C481" i="45"/>
  <c r="C480" i="45"/>
  <c r="C479" i="45"/>
  <c r="C478" i="45"/>
  <c r="C477" i="45"/>
  <c r="C476" i="45"/>
  <c r="C475" i="45"/>
  <c r="C474" i="45"/>
  <c r="C381" i="45"/>
  <c r="D381" i="12" s="1"/>
  <c r="C380" i="45"/>
  <c r="D380" i="12" s="1"/>
  <c r="C379" i="45"/>
  <c r="D379" i="12" s="1"/>
  <c r="C377" i="45"/>
  <c r="D377" i="12" s="1"/>
  <c r="C376" i="45"/>
  <c r="D376" i="12" s="1"/>
  <c r="C375" i="45"/>
  <c r="D375" i="12" s="1"/>
  <c r="C374" i="45"/>
  <c r="D374" i="12" s="1"/>
  <c r="C373" i="45"/>
  <c r="D373" i="12" s="1"/>
  <c r="C372" i="45"/>
  <c r="D372" i="12" s="1"/>
  <c r="C371" i="45"/>
  <c r="D371" i="12" s="1"/>
  <c r="C370" i="45"/>
  <c r="D370" i="12" s="1"/>
  <c r="C369" i="45"/>
  <c r="D369" i="12" s="1"/>
  <c r="C368" i="45"/>
  <c r="D368" i="12" s="1"/>
  <c r="C366" i="45"/>
  <c r="D366" i="12" s="1"/>
  <c r="C45" i="45"/>
  <c r="D45" i="12" s="1"/>
  <c r="C44" i="45"/>
  <c r="D44" i="12" s="1"/>
  <c r="C365" i="45"/>
  <c r="D365" i="12" s="1"/>
  <c r="C364" i="45"/>
  <c r="D364" i="12" s="1"/>
  <c r="C363" i="45"/>
  <c r="D363" i="12" s="1"/>
  <c r="C362" i="45"/>
  <c r="D362" i="12" s="1"/>
  <c r="C361" i="45"/>
  <c r="D361" i="12" s="1"/>
  <c r="C360" i="45"/>
  <c r="D360" i="12" s="1"/>
  <c r="C359" i="45"/>
  <c r="D359" i="12" s="1"/>
  <c r="C358" i="45"/>
  <c r="D358" i="12" s="1"/>
  <c r="C357" i="45"/>
  <c r="D357" i="12" s="1"/>
  <c r="C355" i="45"/>
  <c r="D355" i="12" s="1"/>
  <c r="C354" i="45"/>
  <c r="C353" i="45"/>
  <c r="D353" i="12" s="1"/>
  <c r="C352" i="45"/>
  <c r="D352" i="12" s="1"/>
  <c r="C351" i="45"/>
  <c r="D351" i="12" s="1"/>
  <c r="C350" i="45"/>
  <c r="C349" i="45"/>
  <c r="D349" i="12" s="1"/>
  <c r="C348" i="45"/>
  <c r="D348" i="12" s="1"/>
  <c r="C347" i="45"/>
  <c r="D347" i="12" s="1"/>
  <c r="C346" i="45"/>
  <c r="C344" i="45"/>
  <c r="D344" i="12" s="1"/>
  <c r="C343" i="45"/>
  <c r="D343" i="12" s="1"/>
  <c r="C342" i="45"/>
  <c r="D342" i="12" s="1"/>
  <c r="C341" i="45"/>
  <c r="D341" i="12" s="1"/>
  <c r="C340" i="45"/>
  <c r="D340" i="12" s="1"/>
  <c r="C339" i="45"/>
  <c r="D339" i="12" s="1"/>
  <c r="C338" i="45"/>
  <c r="D338" i="12" s="1"/>
  <c r="C337" i="45"/>
  <c r="C336" i="45"/>
  <c r="D336" i="12" s="1"/>
  <c r="C335" i="45"/>
  <c r="D335" i="12" s="1"/>
  <c r="C333" i="45"/>
  <c r="D333" i="12" s="1"/>
  <c r="C332" i="45"/>
  <c r="C331" i="45"/>
  <c r="D331" i="12" s="1"/>
  <c r="C330" i="45"/>
  <c r="D330" i="12" s="1"/>
  <c r="C329" i="45"/>
  <c r="D329" i="12" s="1"/>
  <c r="C328" i="45"/>
  <c r="C327" i="45"/>
  <c r="D327" i="12" s="1"/>
  <c r="C326" i="45"/>
  <c r="D326" i="12" s="1"/>
  <c r="C325" i="45"/>
  <c r="D325" i="12" s="1"/>
  <c r="C324" i="45"/>
  <c r="D324" i="12" s="1"/>
  <c r="C322" i="45"/>
  <c r="D322" i="12" s="1"/>
  <c r="C321" i="45"/>
  <c r="D321" i="12" s="1"/>
  <c r="C320" i="45"/>
  <c r="D320" i="12" s="1"/>
  <c r="C319" i="45"/>
  <c r="C318" i="45"/>
  <c r="D318" i="12" s="1"/>
  <c r="C317" i="45"/>
  <c r="D317" i="12" s="1"/>
  <c r="C316" i="45"/>
  <c r="D316" i="12" s="1"/>
  <c r="C315" i="45"/>
  <c r="C314" i="45"/>
  <c r="D314" i="12" s="1"/>
  <c r="C313" i="45"/>
  <c r="D313" i="12" s="1"/>
  <c r="C473" i="45"/>
  <c r="D473" i="12" s="1"/>
  <c r="C472" i="45"/>
  <c r="C471" i="45"/>
  <c r="D471" i="12" s="1"/>
  <c r="C470" i="45"/>
  <c r="D470" i="12" s="1"/>
  <c r="C469" i="45"/>
  <c r="D469" i="12" s="1"/>
  <c r="C468" i="45"/>
  <c r="C467" i="45"/>
  <c r="D467" i="12" s="1"/>
  <c r="C466" i="45"/>
  <c r="D466" i="12" s="1"/>
  <c r="C465" i="45"/>
  <c r="D465" i="12" s="1"/>
  <c r="C464" i="45"/>
  <c r="C462" i="45"/>
  <c r="D462" i="12" s="1"/>
  <c r="C461" i="45"/>
  <c r="D461" i="12" s="1"/>
  <c r="C460" i="45"/>
  <c r="D460" i="12" s="1"/>
  <c r="C459" i="45"/>
  <c r="C458" i="45"/>
  <c r="D458" i="12" s="1"/>
  <c r="C457" i="45"/>
  <c r="D457" i="12" s="1"/>
  <c r="C456" i="45"/>
  <c r="D456" i="12" s="1"/>
  <c r="C455" i="45"/>
  <c r="C454" i="45"/>
  <c r="D454" i="12" s="1"/>
  <c r="C453" i="45"/>
  <c r="D453" i="12" s="1"/>
  <c r="C451" i="45"/>
  <c r="D451" i="12" s="1"/>
  <c r="C450" i="45"/>
  <c r="C449" i="45"/>
  <c r="D449" i="12" s="1"/>
  <c r="C448" i="45"/>
  <c r="D448" i="12" s="1"/>
  <c r="C447" i="45"/>
  <c r="D447" i="12" s="1"/>
  <c r="C446" i="45"/>
  <c r="C445" i="45"/>
  <c r="D445" i="12" s="1"/>
  <c r="C444" i="45"/>
  <c r="D444" i="12" s="1"/>
  <c r="C443" i="45"/>
  <c r="D443" i="12" s="1"/>
  <c r="C442" i="45"/>
  <c r="C440" i="45"/>
  <c r="D440" i="12" s="1"/>
  <c r="C439" i="45"/>
  <c r="D439" i="12" s="1"/>
  <c r="C382" i="45"/>
  <c r="G438" i="12" s="1"/>
  <c r="C438" i="45"/>
  <c r="C437" i="45"/>
  <c r="D437" i="12" s="1"/>
  <c r="C436" i="45"/>
  <c r="D436" i="12" s="1"/>
  <c r="C435" i="45"/>
  <c r="D435" i="12" s="1"/>
  <c r="C434" i="45"/>
  <c r="C433" i="45"/>
  <c r="D433" i="12" s="1"/>
  <c r="C432" i="45"/>
  <c r="D432" i="12" s="1"/>
  <c r="C427" i="45"/>
  <c r="D427" i="12" s="1"/>
  <c r="C425" i="45"/>
  <c r="D425" i="12" s="1"/>
  <c r="C424" i="45"/>
  <c r="D424" i="12" s="1"/>
  <c r="C424" i="12" s="1"/>
  <c r="C423" i="45"/>
  <c r="D423" i="12" s="1"/>
  <c r="C423" i="12" s="1"/>
  <c r="C422" i="45"/>
  <c r="D422" i="12" s="1"/>
  <c r="C421" i="45"/>
  <c r="D421" i="12" s="1"/>
  <c r="C421" i="12" s="1"/>
  <c r="C420" i="45"/>
  <c r="D420" i="12" s="1"/>
  <c r="C420" i="12" s="1"/>
  <c r="C418" i="45"/>
  <c r="D418" i="12" s="1"/>
  <c r="C417" i="45"/>
  <c r="D417" i="12" s="1"/>
  <c r="C417" i="12" s="1"/>
  <c r="C416" i="45"/>
  <c r="D416" i="12" s="1"/>
  <c r="C416" i="12" s="1"/>
  <c r="C415" i="45"/>
  <c r="D415" i="12" s="1"/>
  <c r="C413" i="45"/>
  <c r="D413" i="12" s="1"/>
  <c r="C412" i="45"/>
  <c r="D412" i="12" s="1"/>
  <c r="C411" i="45"/>
  <c r="D411" i="12" s="1"/>
  <c r="C410" i="45"/>
  <c r="D410" i="12" s="1"/>
  <c r="C409" i="45"/>
  <c r="D409" i="12" s="1"/>
  <c r="C407" i="45"/>
  <c r="D407" i="12" s="1"/>
  <c r="C406" i="45"/>
  <c r="D406" i="12" s="1"/>
  <c r="C405" i="45"/>
  <c r="D405" i="12" s="1"/>
  <c r="C405" i="12" s="1"/>
  <c r="C404" i="45"/>
  <c r="D404" i="12" s="1"/>
  <c r="C404" i="12" s="1"/>
  <c r="C403" i="45"/>
  <c r="D403" i="12" s="1"/>
  <c r="C401" i="45"/>
  <c r="D401" i="12" s="1"/>
  <c r="C400" i="45"/>
  <c r="D400" i="12" s="1"/>
  <c r="C400" i="12" s="1"/>
  <c r="C399" i="45"/>
  <c r="D399" i="12" s="1"/>
  <c r="C399" i="12" s="1"/>
  <c r="C398" i="45"/>
  <c r="D398" i="12" s="1"/>
  <c r="C396" i="45"/>
  <c r="D396" i="12" s="1"/>
  <c r="C395" i="45"/>
  <c r="D395" i="12" s="1"/>
  <c r="C395" i="12" s="1"/>
  <c r="C394" i="45"/>
  <c r="D394" i="12" s="1"/>
  <c r="C394" i="12" s="1"/>
  <c r="C393" i="45"/>
  <c r="D393" i="12" s="1"/>
  <c r="C392" i="45"/>
  <c r="D392" i="12" s="1"/>
  <c r="C391" i="45"/>
  <c r="D391" i="12" s="1"/>
  <c r="C391" i="12" s="1"/>
  <c r="C389" i="45"/>
  <c r="D389" i="12" s="1"/>
  <c r="C389" i="12" s="1"/>
  <c r="C388" i="45"/>
  <c r="D388" i="12" s="1"/>
  <c r="C387" i="45"/>
  <c r="D387" i="12" s="1"/>
  <c r="C385" i="45"/>
  <c r="D385" i="12" s="1"/>
  <c r="C385" i="12" s="1"/>
  <c r="C384" i="45"/>
  <c r="D384" i="12" s="1"/>
  <c r="C384" i="12" s="1"/>
  <c r="C383" i="45"/>
  <c r="D383" i="12" s="1"/>
  <c r="C378" i="45"/>
  <c r="D378" i="12" s="1"/>
  <c r="C367" i="45"/>
  <c r="D367" i="12" s="1"/>
  <c r="C367" i="12" s="1"/>
  <c r="C356" i="45"/>
  <c r="D356" i="12" s="1"/>
  <c r="C356" i="12" s="1"/>
  <c r="C345" i="45"/>
  <c r="D345" i="12" s="1"/>
  <c r="C323" i="45"/>
  <c r="D323" i="12" s="1"/>
  <c r="C312" i="45"/>
  <c r="D312" i="12" s="1"/>
  <c r="C463" i="45"/>
  <c r="D463" i="12" s="1"/>
  <c r="C463" i="12" s="1"/>
  <c r="C452" i="45"/>
  <c r="D452" i="12" s="1"/>
  <c r="C86" i="45"/>
  <c r="D86" i="12" s="1"/>
  <c r="C236" i="45"/>
  <c r="D236" i="12" s="1"/>
  <c r="C115" i="45"/>
  <c r="D115" i="12" s="1"/>
  <c r="C115" i="12" s="1"/>
  <c r="C184" i="45"/>
  <c r="D184" i="12" s="1"/>
  <c r="C183" i="45"/>
  <c r="D183" i="12" s="1"/>
  <c r="C182" i="45"/>
  <c r="D182" i="12" s="1"/>
  <c r="C431" i="45"/>
  <c r="D431" i="12" s="1"/>
  <c r="C429" i="45"/>
  <c r="D429" i="12" s="1"/>
  <c r="C49" i="45"/>
  <c r="D49" i="12" s="1"/>
  <c r="C35" i="45"/>
  <c r="D35" i="12" s="1"/>
  <c r="C304" i="45"/>
  <c r="D304" i="12" s="1"/>
  <c r="C262" i="45"/>
  <c r="D262" i="12" s="1"/>
  <c r="C251" i="45"/>
  <c r="D251" i="12" s="1"/>
  <c r="C303" i="45"/>
  <c r="D303" i="12" s="1"/>
  <c r="C303" i="12" s="1"/>
  <c r="C117" i="45"/>
  <c r="D117" i="12" s="1"/>
  <c r="C117" i="12" s="1"/>
  <c r="C311" i="45"/>
  <c r="D311" i="12" s="1"/>
  <c r="C311" i="12" s="1"/>
  <c r="C247" i="45"/>
  <c r="D247" i="12" s="1"/>
  <c r="C189" i="45"/>
  <c r="D189" i="12" s="1"/>
  <c r="C129" i="45"/>
  <c r="D129" i="12" s="1"/>
  <c r="C248" i="45"/>
  <c r="D248" i="12" s="1"/>
  <c r="C307" i="45"/>
  <c r="D307" i="12" s="1"/>
  <c r="C206" i="45"/>
  <c r="D206" i="12" s="1"/>
  <c r="C252" i="45"/>
  <c r="D252" i="12" s="1"/>
  <c r="C240" i="45"/>
  <c r="D240" i="12" s="1"/>
  <c r="C240" i="12" s="1"/>
  <c r="C157" i="45"/>
  <c r="D157" i="12" s="1"/>
  <c r="C294" i="45"/>
  <c r="D294" i="12" s="1"/>
  <c r="C194" i="45"/>
  <c r="D194" i="12" s="1"/>
  <c r="C88" i="45"/>
  <c r="D88" i="12" s="1"/>
  <c r="C88" i="12" s="1"/>
  <c r="C143" i="45"/>
  <c r="D143" i="12" s="1"/>
  <c r="C162" i="45"/>
  <c r="D162" i="12" s="1"/>
  <c r="C249" i="45"/>
  <c r="D249" i="12" s="1"/>
  <c r="C253" i="45"/>
  <c r="D253" i="12" s="1"/>
  <c r="C253" i="12" s="1"/>
  <c r="C54" i="45"/>
  <c r="D54" i="12" s="1"/>
  <c r="C168" i="45"/>
  <c r="D168" i="12" s="1"/>
  <c r="C134" i="45"/>
  <c r="D134" i="12" s="1"/>
  <c r="C179" i="45"/>
  <c r="D179" i="12" s="1"/>
  <c r="C142" i="45"/>
  <c r="D142" i="12" s="1"/>
  <c r="C428" i="45"/>
  <c r="D428" i="12" s="1"/>
  <c r="C428" i="12" s="1"/>
  <c r="C105" i="45"/>
  <c r="D105" i="12" s="1"/>
  <c r="C289" i="45"/>
  <c r="D289" i="12" s="1"/>
  <c r="C220" i="45"/>
  <c r="D220" i="12" s="1"/>
  <c r="C84" i="45"/>
  <c r="D84" i="12" s="1"/>
  <c r="C84" i="12" s="1"/>
  <c r="C91" i="45"/>
  <c r="D91" i="12" s="1"/>
  <c r="C278" i="45"/>
  <c r="D278" i="12" s="1"/>
  <c r="C61" i="45"/>
  <c r="D61" i="12" s="1"/>
  <c r="C139" i="45"/>
  <c r="D139" i="12" s="1"/>
  <c r="C139" i="12" s="1"/>
  <c r="C292" i="45"/>
  <c r="D292" i="12" s="1"/>
  <c r="C292" i="12" s="1"/>
  <c r="C95" i="45"/>
  <c r="D95" i="12" s="1"/>
  <c r="C164" i="45"/>
  <c r="D164" i="12" s="1"/>
  <c r="C282" i="45"/>
  <c r="D282" i="12" s="1"/>
  <c r="C85" i="45"/>
  <c r="D85" i="12" s="1"/>
  <c r="C106" i="45"/>
  <c r="D106" i="12" s="1"/>
  <c r="C106" i="12" s="1"/>
  <c r="C232" i="45"/>
  <c r="D232" i="12" s="1"/>
  <c r="C166" i="45"/>
  <c r="D166" i="12" s="1"/>
  <c r="C141" i="45"/>
  <c r="D141" i="12" s="1"/>
  <c r="C135" i="45"/>
  <c r="D135" i="12" s="1"/>
  <c r="C135" i="12" s="1"/>
  <c r="C441" i="45"/>
  <c r="D441" i="12" s="1"/>
  <c r="D287" i="12"/>
  <c r="C287" i="12" s="1"/>
  <c r="C386" i="45"/>
  <c r="D386" i="12" s="1"/>
  <c r="C386" i="12" s="1"/>
  <c r="C301" i="45"/>
  <c r="D301" i="12" s="1"/>
  <c r="C301" i="12" s="1"/>
  <c r="C186" i="45"/>
  <c r="D186" i="12" s="1"/>
  <c r="C119" i="45"/>
  <c r="D119" i="12" s="1"/>
  <c r="C151" i="45"/>
  <c r="D151" i="12" s="1"/>
  <c r="C34" i="45"/>
  <c r="D34" i="12" s="1"/>
  <c r="C34" i="12" s="1"/>
  <c r="C211" i="45"/>
  <c r="D211" i="12" s="1"/>
  <c r="C302" i="45"/>
  <c r="D302" i="12" s="1"/>
  <c r="C298" i="45"/>
  <c r="D298" i="12" s="1"/>
  <c r="C9" i="45"/>
  <c r="D9" i="12" s="1"/>
  <c r="C185" i="45"/>
  <c r="D185" i="12" s="1"/>
  <c r="C121" i="45"/>
  <c r="D121" i="12" s="1"/>
  <c r="C161" i="45"/>
  <c r="D161" i="12" s="1"/>
  <c r="C234" i="45"/>
  <c r="D234" i="12" s="1"/>
  <c r="C234" i="12" s="1"/>
  <c r="C43" i="45"/>
  <c r="C214" i="45"/>
  <c r="D214" i="12" s="1"/>
  <c r="C177" i="45"/>
  <c r="D177" i="12" s="1"/>
  <c r="C237" i="45"/>
  <c r="D237" i="12" s="1"/>
  <c r="C237" i="12" s="1"/>
  <c r="C154" i="45"/>
  <c r="D154" i="12" s="1"/>
  <c r="C223" i="45"/>
  <c r="D223" i="12" s="1"/>
  <c r="C2" i="45"/>
  <c r="C170" i="45"/>
  <c r="D170" i="12" s="1"/>
  <c r="C11" i="45"/>
  <c r="D11" i="12" s="1"/>
  <c r="C47" i="45"/>
  <c r="D47" i="12" s="1"/>
  <c r="C47" i="12" s="1"/>
  <c r="C280" i="45"/>
  <c r="D280" i="12" s="1"/>
  <c r="C109" i="45"/>
  <c r="D109" i="12" s="1"/>
  <c r="C297" i="45"/>
  <c r="D297" i="12" s="1"/>
  <c r="C159" i="45"/>
  <c r="D159" i="12" s="1"/>
  <c r="C159" i="12" s="1"/>
  <c r="C230" i="45"/>
  <c r="D230" i="12" s="1"/>
  <c r="C230" i="12" s="1"/>
  <c r="C94" i="45"/>
  <c r="D94" i="12" s="1"/>
  <c r="C94" i="12" s="1"/>
  <c r="C209" i="45"/>
  <c r="D209" i="12" s="1"/>
  <c r="C235" i="45"/>
  <c r="D235" i="12" s="1"/>
  <c r="C235" i="12" s="1"/>
  <c r="C254" i="45"/>
  <c r="D254" i="12" s="1"/>
  <c r="C199" i="45"/>
  <c r="D199" i="12" s="1"/>
  <c r="C97" i="45"/>
  <c r="D97" i="12" s="1"/>
  <c r="C83" i="45"/>
  <c r="D83" i="12" s="1"/>
  <c r="C160" i="45"/>
  <c r="D160" i="12" s="1"/>
  <c r="C160" i="12" s="1"/>
  <c r="C133" i="45"/>
  <c r="D133" i="12" s="1"/>
  <c r="C67" i="45"/>
  <c r="D67" i="12" s="1"/>
  <c r="C33" i="45"/>
  <c r="D33" i="12" s="1"/>
  <c r="C190" i="45"/>
  <c r="D190" i="12" s="1"/>
  <c r="C190" i="12" s="1"/>
  <c r="C277" i="45"/>
  <c r="D277" i="12" s="1"/>
  <c r="C426" i="45"/>
  <c r="D426" i="12" s="1"/>
  <c r="C130" i="45"/>
  <c r="D130" i="12" s="1"/>
  <c r="C291" i="45"/>
  <c r="D291" i="12" s="1"/>
  <c r="C291" i="12" s="1"/>
  <c r="C50" i="45"/>
  <c r="D50" i="12" s="1"/>
  <c r="C137" i="45"/>
  <c r="D137" i="12" s="1"/>
  <c r="C137" i="12" s="1"/>
  <c r="C72" i="45"/>
  <c r="D72" i="12" s="1"/>
  <c r="C72" i="12" s="1"/>
  <c r="C99" i="45"/>
  <c r="D99" i="12" s="1"/>
  <c r="C196" i="45"/>
  <c r="D196" i="12" s="1"/>
  <c r="C96" i="45"/>
  <c r="D96" i="12" s="1"/>
  <c r="C96" i="12" s="1"/>
  <c r="C283" i="45"/>
  <c r="D283" i="12" s="1"/>
  <c r="C146" i="45"/>
  <c r="D146" i="12" s="1"/>
  <c r="C250" i="45"/>
  <c r="D250" i="12" s="1"/>
  <c r="C250" i="12" s="1"/>
  <c r="C18" i="45"/>
  <c r="D18" i="12" s="1"/>
  <c r="C82" i="45"/>
  <c r="D82" i="12" s="1"/>
  <c r="C10" i="45"/>
  <c r="D10" i="12" s="1"/>
  <c r="C197" i="45"/>
  <c r="D197" i="12" s="1"/>
  <c r="C197" i="12" s="1"/>
  <c r="C229" i="45"/>
  <c r="D229" i="12" s="1"/>
  <c r="C20" i="45"/>
  <c r="D20" i="12" s="1"/>
  <c r="C174" i="45"/>
  <c r="D174" i="12" s="1"/>
  <c r="C69" i="45"/>
  <c r="D69" i="12" s="1"/>
  <c r="C69" i="12" s="1"/>
  <c r="C275" i="45"/>
  <c r="D275" i="12" s="1"/>
  <c r="C188" i="45"/>
  <c r="D188" i="12" s="1"/>
  <c r="C188" i="12" s="1"/>
  <c r="C213" i="45"/>
  <c r="D213" i="12" s="1"/>
  <c r="C305" i="45"/>
  <c r="D305" i="12" s="1"/>
  <c r="C243" i="45"/>
  <c r="D243" i="12" s="1"/>
  <c r="C207" i="45"/>
  <c r="D207" i="12" s="1"/>
  <c r="C176" i="45"/>
  <c r="D176" i="12" s="1"/>
  <c r="C290" i="45"/>
  <c r="D290" i="12" s="1"/>
  <c r="C39" i="45"/>
  <c r="D39" i="12" s="1"/>
  <c r="C39" i="12" s="1"/>
  <c r="C98" i="45"/>
  <c r="D98" i="12" s="1"/>
  <c r="C144" i="45"/>
  <c r="D144" i="12" s="1"/>
  <c r="C90" i="45"/>
  <c r="D90" i="12" s="1"/>
  <c r="C90" i="12" s="1"/>
  <c r="C163" i="45"/>
  <c r="D163" i="12" s="1"/>
  <c r="C8" i="45"/>
  <c r="D8" i="12" s="1"/>
  <c r="C273" i="45"/>
  <c r="D273" i="12" s="1"/>
  <c r="C40" i="45"/>
  <c r="D40" i="12" s="1"/>
  <c r="C64" i="45"/>
  <c r="D64" i="12" s="1"/>
  <c r="C64" i="12" s="1"/>
  <c r="C93" i="45"/>
  <c r="D93" i="12" s="1"/>
  <c r="C42" i="45"/>
  <c r="D42" i="12" s="1"/>
  <c r="C158" i="45"/>
  <c r="D158" i="12" s="1"/>
  <c r="C414" i="45"/>
  <c r="D414" i="12" s="1"/>
  <c r="C414" i="12" s="1"/>
  <c r="C221" i="45"/>
  <c r="D221" i="12" s="1"/>
  <c r="C101" i="45"/>
  <c r="D101" i="12" s="1"/>
  <c r="C6" i="45"/>
  <c r="D6" i="12" s="1"/>
  <c r="C6" i="12" s="1"/>
  <c r="C19" i="45"/>
  <c r="D19" i="12" s="1"/>
  <c r="C77" i="45"/>
  <c r="D77" i="12" s="1"/>
  <c r="C103" i="45"/>
  <c r="D103" i="12" s="1"/>
  <c r="C14" i="45"/>
  <c r="D14" i="12" s="1"/>
  <c r="C125" i="45"/>
  <c r="D125" i="12" s="1"/>
  <c r="C308" i="45"/>
  <c r="D308" i="12" s="1"/>
  <c r="C308" i="12" s="1"/>
  <c r="C173" i="45"/>
  <c r="D173" i="12" s="1"/>
  <c r="C15" i="45"/>
  <c r="D15" i="12" s="1"/>
  <c r="C225" i="45"/>
  <c r="D225" i="12" s="1"/>
  <c r="C195" i="45"/>
  <c r="D195" i="12" s="1"/>
  <c r="C195" i="12" s="1"/>
  <c r="C56" i="45"/>
  <c r="D56" i="12" s="1"/>
  <c r="C259" i="45"/>
  <c r="D259" i="12" s="1"/>
  <c r="C22" i="45"/>
  <c r="D22" i="12" s="1"/>
  <c r="C153" i="45"/>
  <c r="D153" i="12" s="1"/>
  <c r="C153" i="12" s="1"/>
  <c r="C12" i="45"/>
  <c r="D12" i="12" s="1"/>
  <c r="C217" i="45"/>
  <c r="D217" i="12" s="1"/>
  <c r="C113" i="45"/>
  <c r="D113" i="12" s="1"/>
  <c r="C242" i="45"/>
  <c r="D242" i="12" s="1"/>
  <c r="C29" i="45"/>
  <c r="D29" i="12" s="1"/>
  <c r="C178" i="45"/>
  <c r="D178" i="12" s="1"/>
  <c r="C171" i="45"/>
  <c r="D171" i="12" s="1"/>
  <c r="C21" i="45"/>
  <c r="D21" i="12" s="1"/>
  <c r="C202" i="45"/>
  <c r="D202" i="12" s="1"/>
  <c r="C75" i="45"/>
  <c r="D75" i="12" s="1"/>
  <c r="C238" i="45"/>
  <c r="D238" i="12" s="1"/>
  <c r="C156" i="45"/>
  <c r="D156" i="12" s="1"/>
  <c r="C102" i="45"/>
  <c r="D102" i="12" s="1"/>
  <c r="C201" i="45"/>
  <c r="D201" i="12" s="1"/>
  <c r="C201" i="12" s="1"/>
  <c r="C16" i="45"/>
  <c r="D16" i="12" s="1"/>
  <c r="C255" i="45"/>
  <c r="D255" i="12" s="1"/>
  <c r="C175" i="45"/>
  <c r="D175" i="12" s="1"/>
  <c r="C32" i="45"/>
  <c r="D32" i="12" s="1"/>
  <c r="C32" i="12" s="1"/>
  <c r="C227" i="45"/>
  <c r="D227" i="12" s="1"/>
  <c r="C76" i="45"/>
  <c r="D76" i="12" s="1"/>
  <c r="C193" i="45"/>
  <c r="D193" i="12" s="1"/>
  <c r="C46" i="45"/>
  <c r="D46" i="12" s="1"/>
  <c r="C46" i="12" s="1"/>
  <c r="C263" i="45"/>
  <c r="D263" i="12" s="1"/>
  <c r="C80" i="45"/>
  <c r="D80" i="12" s="1"/>
  <c r="C53" i="45"/>
  <c r="D53" i="12" s="1"/>
  <c r="C150" i="45"/>
  <c r="D150" i="12" s="1"/>
  <c r="C17" i="45"/>
  <c r="D17" i="12" s="1"/>
  <c r="C264" i="45"/>
  <c r="D264" i="12" s="1"/>
  <c r="C264" i="12" s="1"/>
  <c r="C272" i="45"/>
  <c r="D272" i="12" s="1"/>
  <c r="C114" i="45"/>
  <c r="D114" i="12" s="1"/>
  <c r="C59" i="45"/>
  <c r="D59" i="12" s="1"/>
  <c r="C79" i="45"/>
  <c r="D79" i="12" s="1"/>
  <c r="C79" i="12" s="1"/>
  <c r="C265" i="45"/>
  <c r="D265" i="12" s="1"/>
  <c r="C140" i="45"/>
  <c r="D140" i="12" s="1"/>
  <c r="C271" i="45"/>
  <c r="D271" i="12" s="1"/>
  <c r="C169" i="45"/>
  <c r="D169" i="12" s="1"/>
  <c r="C167" i="45"/>
  <c r="D167" i="12" s="1"/>
  <c r="C270" i="45"/>
  <c r="D270" i="12" s="1"/>
  <c r="C203" i="45"/>
  <c r="D203" i="12" s="1"/>
  <c r="C203" i="12" s="1"/>
  <c r="C257" i="45"/>
  <c r="D257" i="12" s="1"/>
  <c r="C71" i="45"/>
  <c r="D71" i="12" s="1"/>
  <c r="C293" i="45"/>
  <c r="D293" i="12" s="1"/>
  <c r="C293" i="12" s="1"/>
  <c r="C256" i="45"/>
  <c r="D256" i="12" s="1"/>
  <c r="C244" i="45"/>
  <c r="D244" i="12" s="1"/>
  <c r="C87" i="45"/>
  <c r="D87" i="12" s="1"/>
  <c r="C219" i="45"/>
  <c r="D219" i="12" s="1"/>
  <c r="C81" i="45"/>
  <c r="D81" i="12" s="1"/>
  <c r="C306" i="45"/>
  <c r="D306" i="12" s="1"/>
  <c r="C3" i="45"/>
  <c r="D3" i="12" s="1"/>
  <c r="C3" i="12" s="1"/>
  <c r="C210" i="45"/>
  <c r="D210" i="12" s="1"/>
  <c r="C258" i="45"/>
  <c r="D258" i="12" s="1"/>
  <c r="C269" i="45"/>
  <c r="D269" i="12" s="1"/>
  <c r="C5" i="45"/>
  <c r="D5" i="12" s="1"/>
  <c r="C224" i="45"/>
  <c r="D224" i="12" s="1"/>
  <c r="C25" i="45"/>
  <c r="D25" i="12" s="1"/>
  <c r="C25" i="12" s="1"/>
  <c r="C24" i="45"/>
  <c r="D24" i="12" s="1"/>
  <c r="C245" i="45"/>
  <c r="D245" i="12" s="1"/>
  <c r="C123" i="45"/>
  <c r="D123" i="12" s="1"/>
  <c r="C261" i="45"/>
  <c r="D261" i="12" s="1"/>
  <c r="C261" i="12" s="1"/>
  <c r="C23" i="45"/>
  <c r="D23" i="12" s="1"/>
  <c r="C149" i="45"/>
  <c r="D149" i="12" s="1"/>
  <c r="C276" i="45"/>
  <c r="D276" i="12" s="1"/>
  <c r="C172" i="45"/>
  <c r="D172" i="12" s="1"/>
  <c r="C172" i="12" s="1"/>
  <c r="C136" i="45"/>
  <c r="D136" i="12" s="1"/>
  <c r="C145" i="45"/>
  <c r="D145" i="12" s="1"/>
  <c r="C122" i="45"/>
  <c r="D122" i="12" s="1"/>
  <c r="C208" i="45"/>
  <c r="D208" i="12" s="1"/>
  <c r="C208" i="12" s="1"/>
  <c r="C31" i="45"/>
  <c r="D31" i="12" s="1"/>
  <c r="C132" i="45"/>
  <c r="D132" i="12" s="1"/>
  <c r="C118" i="45"/>
  <c r="D118" i="12" s="1"/>
  <c r="C192" i="45"/>
  <c r="D192" i="12" s="1"/>
  <c r="C192" i="12" s="1"/>
  <c r="C200" i="45"/>
  <c r="D200" i="12" s="1"/>
  <c r="C63" i="45"/>
  <c r="D63" i="12" s="1"/>
  <c r="C218" i="45"/>
  <c r="D218" i="12" s="1"/>
  <c r="C128" i="45"/>
  <c r="D128" i="12" s="1"/>
  <c r="C128" i="12" s="1"/>
  <c r="C191" i="45"/>
  <c r="D191" i="12" s="1"/>
  <c r="C27" i="45"/>
  <c r="D27" i="12" s="1"/>
  <c r="C48" i="45"/>
  <c r="D48" i="12" s="1"/>
  <c r="C48" i="12" s="1"/>
  <c r="C120" i="45"/>
  <c r="D120" i="12" s="1"/>
  <c r="C74" i="45"/>
  <c r="D74" i="12" s="1"/>
  <c r="C397" i="45"/>
  <c r="D397" i="12" s="1"/>
  <c r="C212" i="45"/>
  <c r="D212" i="12" s="1"/>
  <c r="C155" i="45"/>
  <c r="D155" i="12" s="1"/>
  <c r="C62" i="45"/>
  <c r="D62" i="12" s="1"/>
  <c r="C68" i="45"/>
  <c r="D68" i="12" s="1"/>
  <c r="C281" i="45"/>
  <c r="D281" i="12" s="1"/>
  <c r="C281" i="12" s="1"/>
  <c r="C204" i="45"/>
  <c r="D204" i="12" s="1"/>
  <c r="C309" i="45"/>
  <c r="D309" i="12" s="1"/>
  <c r="C309" i="12" s="1"/>
  <c r="C239" i="45"/>
  <c r="D239" i="12" s="1"/>
  <c r="C246" i="45"/>
  <c r="D246" i="12" s="1"/>
  <c r="C241" i="45"/>
  <c r="D241" i="12" s="1"/>
  <c r="C215" i="45"/>
  <c r="D215" i="12" s="1"/>
  <c r="C299" i="45"/>
  <c r="D299" i="12" s="1"/>
  <c r="C127" i="45"/>
  <c r="D127" i="12" s="1"/>
  <c r="C152" i="45"/>
  <c r="D152" i="12" s="1"/>
  <c r="C228" i="45"/>
  <c r="D228" i="12" s="1"/>
  <c r="C310" i="45"/>
  <c r="D310" i="12" s="1"/>
  <c r="C138" i="45"/>
  <c r="D138" i="12" s="1"/>
  <c r="C138" i="12" s="1"/>
  <c r="C108" i="45"/>
  <c r="D108" i="12" s="1"/>
  <c r="C52" i="45"/>
  <c r="D52" i="12" s="1"/>
  <c r="C89" i="45"/>
  <c r="D89" i="12" s="1"/>
  <c r="C112" i="45"/>
  <c r="D112" i="12" s="1"/>
  <c r="C51" i="45"/>
  <c r="D51" i="12" s="1"/>
  <c r="C51" i="12" s="1"/>
  <c r="C296" i="45"/>
  <c r="D296" i="12" s="1"/>
  <c r="C402" i="45"/>
  <c r="D402" i="12" s="1"/>
  <c r="C402" i="12" s="1"/>
  <c r="C231" i="45"/>
  <c r="D231" i="12" s="1"/>
  <c r="C268" i="45"/>
  <c r="D268" i="12" s="1"/>
  <c r="C126" i="45"/>
  <c r="D126" i="12" s="1"/>
  <c r="C222" i="45"/>
  <c r="D222" i="12" s="1"/>
  <c r="C222" i="12" s="1"/>
  <c r="C180" i="45"/>
  <c r="D180" i="12" s="1"/>
  <c r="C274" i="45"/>
  <c r="D274" i="12" s="1"/>
  <c r="C274" i="12" s="1"/>
  <c r="C58" i="45"/>
  <c r="D58" i="12" s="1"/>
  <c r="C36" i="45"/>
  <c r="D36" i="12" s="1"/>
  <c r="C110" i="45"/>
  <c r="D110" i="12" s="1"/>
  <c r="C408" i="45"/>
  <c r="D408" i="12" s="1"/>
  <c r="C408" i="12" s="1"/>
  <c r="C226" i="45"/>
  <c r="D226" i="12" s="1"/>
  <c r="C30" i="45"/>
  <c r="D30" i="12" s="1"/>
  <c r="C148" i="45"/>
  <c r="D148" i="12" s="1"/>
  <c r="C111" i="45"/>
  <c r="D111" i="12" s="1"/>
  <c r="C111" i="12" s="1"/>
  <c r="C390" i="45"/>
  <c r="D390" i="12" s="1"/>
  <c r="C60" i="45"/>
  <c r="D60" i="12" s="1"/>
  <c r="C73" i="45"/>
  <c r="D73" i="12" s="1"/>
  <c r="C104" i="45"/>
  <c r="D104" i="12" s="1"/>
  <c r="C104" i="12" s="1"/>
  <c r="C165" i="45"/>
  <c r="D165" i="12" s="1"/>
  <c r="C279" i="45"/>
  <c r="D279" i="12" s="1"/>
  <c r="C266" i="45"/>
  <c r="D266" i="12" s="1"/>
  <c r="C4" i="45"/>
  <c r="D4" i="12" s="1"/>
  <c r="C4" i="12" s="1"/>
  <c r="C284" i="45"/>
  <c r="D284" i="12" s="1"/>
  <c r="C419" i="45"/>
  <c r="D419" i="12" s="1"/>
  <c r="C13" i="45"/>
  <c r="D13" i="12" s="1"/>
  <c r="C55" i="45"/>
  <c r="D55" i="12" s="1"/>
  <c r="C55" i="12" s="1"/>
  <c r="C205" i="45"/>
  <c r="D205" i="12" s="1"/>
  <c r="C285" i="45"/>
  <c r="D285" i="12" s="1"/>
  <c r="C147" i="45"/>
  <c r="D147" i="12" s="1"/>
  <c r="C65" i="45"/>
  <c r="D65" i="12" s="1"/>
  <c r="C65" i="12" s="1"/>
  <c r="C295" i="45"/>
  <c r="D295" i="12" s="1"/>
  <c r="C260" i="45"/>
  <c r="D260" i="12" s="1"/>
  <c r="C116" i="45"/>
  <c r="D116" i="12" s="1"/>
  <c r="C26" i="45"/>
  <c r="D26" i="12" s="1"/>
  <c r="C430" i="45"/>
  <c r="D430" i="12" s="1"/>
  <c r="C233" i="45"/>
  <c r="D233" i="12" s="1"/>
  <c r="C57" i="45"/>
  <c r="D57" i="12" s="1"/>
  <c r="C41" i="45"/>
  <c r="D41" i="12" s="1"/>
  <c r="C66" i="45"/>
  <c r="D66" i="12" s="1"/>
  <c r="C37" i="45"/>
  <c r="D37" i="12" s="1"/>
  <c r="C38" i="45"/>
  <c r="D38" i="12" s="1"/>
  <c r="C38" i="12" s="1"/>
  <c r="C267" i="45"/>
  <c r="D267" i="12" s="1"/>
  <c r="C198" i="45"/>
  <c r="D198" i="12" s="1"/>
  <c r="C216" i="45"/>
  <c r="D216" i="12" s="1"/>
  <c r="C7" i="45"/>
  <c r="D7" i="12" s="1"/>
  <c r="C7" i="12" s="1"/>
  <c r="C288" i="45"/>
  <c r="D288" i="12" s="1"/>
  <c r="C107" i="45"/>
  <c r="D107" i="12" s="1"/>
  <c r="C92" i="45"/>
  <c r="D92" i="12" s="1"/>
  <c r="C124" i="45"/>
  <c r="D124" i="12" s="1"/>
  <c r="C187" i="45"/>
  <c r="C286" i="45"/>
  <c r="D286" i="12" s="1"/>
  <c r="C334" i="45"/>
  <c r="D334" i="12" s="1"/>
  <c r="C70" i="45"/>
  <c r="D70" i="12" s="1"/>
  <c r="C181" i="45"/>
  <c r="D181" i="12" s="1"/>
  <c r="C181" i="12" s="1"/>
  <c r="C100" i="45"/>
  <c r="D100" i="12" s="1"/>
  <c r="C78" i="45"/>
  <c r="D78" i="12" s="1"/>
  <c r="C300" i="45"/>
  <c r="D300" i="12" s="1"/>
  <c r="C300" i="12" s="1"/>
  <c r="C28" i="45"/>
  <c r="D28" i="12" s="1"/>
  <c r="C131" i="45"/>
  <c r="D131" i="12" s="1"/>
  <c r="I505" i="12"/>
  <c r="H505" i="12"/>
  <c r="G505" i="12"/>
  <c r="C505" i="12" s="1"/>
  <c r="G504" i="12"/>
  <c r="C504" i="12" s="1"/>
  <c r="G503" i="12"/>
  <c r="C503" i="12" s="1"/>
  <c r="G502" i="12"/>
  <c r="C502" i="12" s="1"/>
  <c r="G501" i="12"/>
  <c r="C501" i="12" s="1"/>
  <c r="G500" i="12"/>
  <c r="C500" i="12" s="1"/>
  <c r="G499" i="12"/>
  <c r="C499" i="12" s="1"/>
  <c r="G498" i="12"/>
  <c r="C498" i="12" s="1"/>
  <c r="G497" i="12"/>
  <c r="C497" i="12" s="1"/>
  <c r="G496" i="12"/>
  <c r="C496" i="12" s="1"/>
  <c r="G495" i="12"/>
  <c r="C495" i="12" s="1"/>
  <c r="G494" i="12"/>
  <c r="C494" i="12" s="1"/>
  <c r="G493" i="12"/>
  <c r="C493" i="12" s="1"/>
  <c r="G492" i="12"/>
  <c r="G491" i="12"/>
  <c r="G490" i="12"/>
  <c r="G489" i="12"/>
  <c r="G488" i="12"/>
  <c r="G487" i="12"/>
  <c r="G486" i="12"/>
  <c r="G485" i="12"/>
  <c r="G484" i="12"/>
  <c r="G483" i="12"/>
  <c r="G482" i="12"/>
  <c r="G481" i="12"/>
  <c r="G480" i="12"/>
  <c r="G479" i="12"/>
  <c r="G478" i="12"/>
  <c r="G477" i="12"/>
  <c r="G476" i="12"/>
  <c r="G475" i="12"/>
  <c r="G474" i="12"/>
  <c r="G381" i="12"/>
  <c r="G380" i="12"/>
  <c r="G377" i="12"/>
  <c r="G376" i="12"/>
  <c r="G375" i="12"/>
  <c r="G373" i="12"/>
  <c r="G372" i="12"/>
  <c r="G371" i="12"/>
  <c r="G369" i="12"/>
  <c r="G368" i="12"/>
  <c r="G366" i="12"/>
  <c r="I45" i="12"/>
  <c r="H45" i="12"/>
  <c r="I44" i="12"/>
  <c r="H44" i="12"/>
  <c r="G362" i="12"/>
  <c r="G358" i="12"/>
  <c r="G353" i="12"/>
  <c r="G349" i="12"/>
  <c r="G344" i="12"/>
  <c r="G336" i="12"/>
  <c r="G327" i="12"/>
  <c r="G318" i="12"/>
  <c r="G457" i="12"/>
  <c r="G449" i="12"/>
  <c r="C35" i="12"/>
  <c r="C487" i="21"/>
  <c r="C486" i="21"/>
  <c r="C485" i="21"/>
  <c r="C484" i="21"/>
  <c r="C483" i="21"/>
  <c r="C482" i="21"/>
  <c r="C481" i="21"/>
  <c r="C480" i="21"/>
  <c r="C479" i="21"/>
  <c r="C478" i="21"/>
  <c r="C477" i="21"/>
  <c r="C476" i="21"/>
  <c r="C475" i="21"/>
  <c r="C2" i="21"/>
  <c r="K76" i="11" s="1"/>
  <c r="G374" i="12" l="1"/>
  <c r="G370" i="12"/>
  <c r="G379" i="12"/>
  <c r="C379" i="12" s="1"/>
  <c r="L479" i="11" s="1"/>
  <c r="C371" i="12"/>
  <c r="L472" i="11" s="1"/>
  <c r="G321" i="12"/>
  <c r="G330" i="12"/>
  <c r="G335" i="12"/>
  <c r="C335" i="12" s="1"/>
  <c r="L437" i="11" s="1"/>
  <c r="G352" i="12"/>
  <c r="C352" i="12" s="1"/>
  <c r="L453" i="11" s="1"/>
  <c r="M453" i="11" s="1"/>
  <c r="I453" i="11" s="1"/>
  <c r="G361" i="12"/>
  <c r="G313" i="12"/>
  <c r="G467" i="12"/>
  <c r="C467" i="12" s="1"/>
  <c r="L410" i="11" s="1"/>
  <c r="G447" i="12"/>
  <c r="C447" i="12" s="1"/>
  <c r="L392" i="11" s="1"/>
  <c r="M392" i="11" s="1"/>
  <c r="I392" i="11" s="1"/>
  <c r="G469" i="12"/>
  <c r="C469" i="12" s="1"/>
  <c r="L412" i="11" s="1"/>
  <c r="M412" i="11" s="1"/>
  <c r="I412" i="11" s="1"/>
  <c r="G338" i="12"/>
  <c r="C338" i="12" s="1"/>
  <c r="L440" i="11" s="1"/>
  <c r="M440" i="11" s="1"/>
  <c r="I440" i="11" s="1"/>
  <c r="G316" i="12"/>
  <c r="C316" i="12" s="1"/>
  <c r="L420" i="11" s="1"/>
  <c r="G382" i="12"/>
  <c r="G436" i="12"/>
  <c r="C436" i="12" s="1"/>
  <c r="L381" i="11" s="1"/>
  <c r="G343" i="12"/>
  <c r="C343" i="12" s="1"/>
  <c r="L445" i="11" s="1"/>
  <c r="G444" i="12"/>
  <c r="C444" i="12" s="1"/>
  <c r="L389" i="11" s="1"/>
  <c r="G466" i="12"/>
  <c r="C466" i="12" s="1"/>
  <c r="L409" i="11" s="1"/>
  <c r="M409" i="11" s="1"/>
  <c r="I409" i="11" s="1"/>
  <c r="G465" i="12"/>
  <c r="C465" i="12" s="1"/>
  <c r="L408" i="11" s="1"/>
  <c r="G342" i="12"/>
  <c r="C342" i="12" s="1"/>
  <c r="L444" i="11" s="1"/>
  <c r="G443" i="12"/>
  <c r="C443" i="12" s="1"/>
  <c r="L388" i="11" s="1"/>
  <c r="G453" i="12"/>
  <c r="C453" i="12" s="1"/>
  <c r="L397" i="11" s="1"/>
  <c r="M397" i="11" s="1"/>
  <c r="I397" i="11" s="1"/>
  <c r="G473" i="12"/>
  <c r="C473" i="12" s="1"/>
  <c r="L416" i="11" s="1"/>
  <c r="G326" i="12"/>
  <c r="G431" i="12"/>
  <c r="C431" i="12" s="1"/>
  <c r="L376" i="11" s="1"/>
  <c r="G439" i="12"/>
  <c r="C439" i="12" s="1"/>
  <c r="L385" i="11" s="1"/>
  <c r="M385" i="11" s="1"/>
  <c r="I385" i="11" s="1"/>
  <c r="G448" i="12"/>
  <c r="C448" i="12" s="1"/>
  <c r="L393" i="11" s="1"/>
  <c r="G451" i="12"/>
  <c r="C451" i="12" s="1"/>
  <c r="L396" i="11" s="1"/>
  <c r="G460" i="12"/>
  <c r="C460" i="12" s="1"/>
  <c r="L404" i="11" s="1"/>
  <c r="G470" i="12"/>
  <c r="C470" i="12" s="1"/>
  <c r="L413" i="11" s="1"/>
  <c r="M413" i="11" s="1"/>
  <c r="I413" i="11" s="1"/>
  <c r="G317" i="12"/>
  <c r="C317" i="12" s="1"/>
  <c r="L421" i="11" s="1"/>
  <c r="G325" i="12"/>
  <c r="C325" i="12" s="1"/>
  <c r="L428" i="11" s="1"/>
  <c r="G339" i="12"/>
  <c r="C339" i="12" s="1"/>
  <c r="L441" i="11" s="1"/>
  <c r="G347" i="12"/>
  <c r="C347" i="12" s="1"/>
  <c r="L448" i="11" s="1"/>
  <c r="M448" i="11" s="1"/>
  <c r="I448" i="11" s="1"/>
  <c r="G355" i="12"/>
  <c r="C355" i="12" s="1"/>
  <c r="L456" i="11" s="1"/>
  <c r="M456" i="11" s="1"/>
  <c r="I456" i="11" s="1"/>
  <c r="G364" i="12"/>
  <c r="C364" i="12" s="1"/>
  <c r="L464" i="11" s="1"/>
  <c r="M464" i="11" s="1"/>
  <c r="I464" i="11" s="1"/>
  <c r="G435" i="12"/>
  <c r="C435" i="12" s="1"/>
  <c r="L380" i="11" s="1"/>
  <c r="G456" i="12"/>
  <c r="C456" i="12" s="1"/>
  <c r="L400" i="11" s="1"/>
  <c r="M400" i="11" s="1"/>
  <c r="I400" i="11" s="1"/>
  <c r="G360" i="12"/>
  <c r="C360" i="12" s="1"/>
  <c r="L460" i="11" s="1"/>
  <c r="G329" i="12"/>
  <c r="C329" i="12" s="1"/>
  <c r="L432" i="11" s="1"/>
  <c r="G351" i="12"/>
  <c r="C351" i="12" s="1"/>
  <c r="L452" i="11" s="1"/>
  <c r="G432" i="12"/>
  <c r="C432" i="12" s="1"/>
  <c r="L377" i="11" s="1"/>
  <c r="M377" i="11" s="1"/>
  <c r="I377" i="11" s="1"/>
  <c r="G461" i="12"/>
  <c r="C461" i="12" s="1"/>
  <c r="L405" i="11" s="1"/>
  <c r="G320" i="12"/>
  <c r="C320" i="12" s="1"/>
  <c r="L424" i="11" s="1"/>
  <c r="G333" i="12"/>
  <c r="C333" i="12" s="1"/>
  <c r="L436" i="11" s="1"/>
  <c r="G348" i="12"/>
  <c r="C348" i="12" s="1"/>
  <c r="L449" i="11" s="1"/>
  <c r="M449" i="11" s="1"/>
  <c r="I449" i="11" s="1"/>
  <c r="G357" i="12"/>
  <c r="G365" i="12"/>
  <c r="C365" i="12" s="1"/>
  <c r="L465" i="11" s="1"/>
  <c r="G462" i="12"/>
  <c r="C462" i="12" s="1"/>
  <c r="L406" i="11" s="1"/>
  <c r="G437" i="12"/>
  <c r="C437" i="12" s="1"/>
  <c r="L382" i="11" s="1"/>
  <c r="M382" i="11" s="1"/>
  <c r="I382" i="11" s="1"/>
  <c r="G440" i="12"/>
  <c r="C440" i="12" s="1"/>
  <c r="L386" i="11" s="1"/>
  <c r="M386" i="11" s="1"/>
  <c r="I386" i="11" s="1"/>
  <c r="G458" i="12"/>
  <c r="C458" i="12" s="1"/>
  <c r="L402" i="11" s="1"/>
  <c r="G314" i="12"/>
  <c r="G322" i="12"/>
  <c r="C322" i="12" s="1"/>
  <c r="L426" i="11" s="1"/>
  <c r="M426" i="11" s="1"/>
  <c r="I426" i="11" s="1"/>
  <c r="G331" i="12"/>
  <c r="C331" i="12" s="1"/>
  <c r="L434" i="11" s="1"/>
  <c r="G340" i="12"/>
  <c r="C340" i="12" s="1"/>
  <c r="L442" i="11" s="1"/>
  <c r="G445" i="12"/>
  <c r="C445" i="12" s="1"/>
  <c r="L390" i="11" s="1"/>
  <c r="G433" i="12"/>
  <c r="C433" i="12" s="1"/>
  <c r="L378" i="11" s="1"/>
  <c r="M378" i="11" s="1"/>
  <c r="I378" i="11" s="1"/>
  <c r="G454" i="12"/>
  <c r="C454" i="12" s="1"/>
  <c r="L398" i="11" s="1"/>
  <c r="G471" i="12"/>
  <c r="C471" i="12" s="1"/>
  <c r="L414" i="11" s="1"/>
  <c r="M414" i="11" s="1"/>
  <c r="I414" i="11" s="1"/>
  <c r="G324" i="12"/>
  <c r="C324" i="12" s="1"/>
  <c r="L427" i="11" s="1"/>
  <c r="M427" i="11" s="1"/>
  <c r="I427" i="11" s="1"/>
  <c r="G363" i="12"/>
  <c r="C363" i="12" s="1"/>
  <c r="L463" i="11" s="1"/>
  <c r="M463" i="11" s="1"/>
  <c r="I463" i="11" s="1"/>
  <c r="G359" i="12"/>
  <c r="C359" i="12" s="1"/>
  <c r="L459" i="11" s="1"/>
  <c r="G341" i="12"/>
  <c r="C341" i="12" s="1"/>
  <c r="L443" i="11" s="1"/>
  <c r="D2" i="12"/>
  <c r="G2" i="12"/>
  <c r="D187" i="12"/>
  <c r="C187" i="12" s="1"/>
  <c r="G44" i="12"/>
  <c r="C44" i="12" s="1"/>
  <c r="M466" i="11" s="1"/>
  <c r="I466" i="11" s="1"/>
  <c r="D43" i="12"/>
  <c r="C43" i="12" s="1"/>
  <c r="L311" i="11" s="1"/>
  <c r="G434" i="12"/>
  <c r="D434" i="12"/>
  <c r="G442" i="12"/>
  <c r="D442" i="12"/>
  <c r="G446" i="12"/>
  <c r="D446" i="12"/>
  <c r="G450" i="12"/>
  <c r="D450" i="12"/>
  <c r="G455" i="12"/>
  <c r="D455" i="12"/>
  <c r="G459" i="12"/>
  <c r="D459" i="12"/>
  <c r="G464" i="12"/>
  <c r="D464" i="12"/>
  <c r="G468" i="12"/>
  <c r="D468" i="12"/>
  <c r="G472" i="12"/>
  <c r="D472" i="12"/>
  <c r="G315" i="12"/>
  <c r="D315" i="12"/>
  <c r="G319" i="12"/>
  <c r="D319" i="12"/>
  <c r="G328" i="12"/>
  <c r="D328" i="12"/>
  <c r="G332" i="12"/>
  <c r="D332" i="12"/>
  <c r="G337" i="12"/>
  <c r="D337" i="12"/>
  <c r="G346" i="12"/>
  <c r="D346" i="12"/>
  <c r="G350" i="12"/>
  <c r="D350" i="12"/>
  <c r="G354" i="12"/>
  <c r="D354" i="12"/>
  <c r="D438" i="12"/>
  <c r="C438" i="12" s="1"/>
  <c r="D382" i="12"/>
  <c r="G45" i="12"/>
  <c r="C45" i="12" s="1"/>
  <c r="M467" i="11" s="1"/>
  <c r="I467" i="11" s="1"/>
  <c r="K10" i="11"/>
  <c r="C358" i="12"/>
  <c r="L458" i="11" s="1"/>
  <c r="C353" i="12"/>
  <c r="L454" i="11" s="1"/>
  <c r="C349" i="12"/>
  <c r="L450" i="11" s="1"/>
  <c r="C449" i="12"/>
  <c r="L394" i="11" s="1"/>
  <c r="C327" i="12"/>
  <c r="L430" i="11" s="1"/>
  <c r="M430" i="11" s="1"/>
  <c r="I430" i="11" s="1"/>
  <c r="C344" i="12"/>
  <c r="L446" i="11" s="1"/>
  <c r="C318" i="12"/>
  <c r="L422" i="11" s="1"/>
  <c r="C336" i="12"/>
  <c r="L438" i="11" s="1"/>
  <c r="C457" i="12"/>
  <c r="L401" i="11" s="1"/>
  <c r="M390" i="11"/>
  <c r="I390" i="11" s="1"/>
  <c r="M445" i="11"/>
  <c r="I445" i="11" s="1"/>
  <c r="C28" i="12"/>
  <c r="C92" i="12"/>
  <c r="C288" i="12"/>
  <c r="L275" i="11" s="1"/>
  <c r="C267" i="12"/>
  <c r="C430" i="12"/>
  <c r="C295" i="12"/>
  <c r="C205" i="12"/>
  <c r="C126" i="12"/>
  <c r="C152" i="12"/>
  <c r="C204" i="12"/>
  <c r="C120" i="12"/>
  <c r="C269" i="12"/>
  <c r="C306" i="12"/>
  <c r="C256" i="12"/>
  <c r="C263" i="12"/>
  <c r="C227" i="12"/>
  <c r="C16" i="12"/>
  <c r="C19" i="12"/>
  <c r="L123" i="11" s="1"/>
  <c r="M123" i="11" s="1"/>
  <c r="I123" i="11" s="1"/>
  <c r="C163" i="12"/>
  <c r="C275" i="12"/>
  <c r="C229" i="12"/>
  <c r="C18" i="12"/>
  <c r="L245" i="11" s="1"/>
  <c r="C130" i="12"/>
  <c r="C33" i="12"/>
  <c r="L226" i="11" s="1"/>
  <c r="M226" i="11" s="1"/>
  <c r="I226" i="11" s="1"/>
  <c r="C83" i="12"/>
  <c r="C209" i="12"/>
  <c r="C154" i="12"/>
  <c r="C211" i="12"/>
  <c r="C186" i="12"/>
  <c r="C441" i="12"/>
  <c r="C232" i="12"/>
  <c r="C54" i="12"/>
  <c r="C143" i="12"/>
  <c r="C157" i="12"/>
  <c r="C247" i="12"/>
  <c r="C182" i="12"/>
  <c r="L318" i="11" s="1"/>
  <c r="C236" i="12"/>
  <c r="L322" i="11" s="1"/>
  <c r="C312" i="12"/>
  <c r="C100" i="12"/>
  <c r="C284" i="12"/>
  <c r="C165" i="12"/>
  <c r="C390" i="12"/>
  <c r="C226" i="12"/>
  <c r="C58" i="12"/>
  <c r="C296" i="12"/>
  <c r="C200" i="12"/>
  <c r="C31" i="12"/>
  <c r="L220" i="11" s="1"/>
  <c r="C136" i="12"/>
  <c r="C23" i="12"/>
  <c r="C24" i="12"/>
  <c r="C257" i="12"/>
  <c r="C221" i="12"/>
  <c r="C93" i="12"/>
  <c r="C98" i="12"/>
  <c r="C409" i="12"/>
  <c r="C150" i="12"/>
  <c r="C217" i="12"/>
  <c r="C14" i="12"/>
  <c r="C273" i="12"/>
  <c r="C109" i="12"/>
  <c r="C170" i="12"/>
  <c r="C9" i="12"/>
  <c r="L273" i="11" s="1"/>
  <c r="M273" i="11" s="1"/>
  <c r="I273" i="11" s="1"/>
  <c r="C95" i="12"/>
  <c r="C289" i="12"/>
  <c r="C179" i="12"/>
  <c r="C248" i="12"/>
  <c r="C262" i="12"/>
  <c r="C412" i="12"/>
  <c r="C245" i="12"/>
  <c r="C114" i="12"/>
  <c r="C75" i="12"/>
  <c r="C259" i="12"/>
  <c r="C101" i="12"/>
  <c r="C144" i="12"/>
  <c r="C305" i="12"/>
  <c r="C99" i="12"/>
  <c r="C215" i="12"/>
  <c r="C155" i="12"/>
  <c r="C210" i="12"/>
  <c r="C219" i="12"/>
  <c r="C271" i="12"/>
  <c r="C59" i="12"/>
  <c r="C17" i="12"/>
  <c r="C238" i="12"/>
  <c r="C171" i="12"/>
  <c r="C113" i="12"/>
  <c r="C22" i="12"/>
  <c r="C225" i="12"/>
  <c r="C125" i="12"/>
  <c r="C174" i="12"/>
  <c r="C277" i="12"/>
  <c r="C133" i="12"/>
  <c r="C199" i="12"/>
  <c r="C161" i="12"/>
  <c r="C151" i="12"/>
  <c r="C141" i="12"/>
  <c r="C249" i="12"/>
  <c r="C194" i="12"/>
  <c r="C307" i="12"/>
  <c r="C251" i="12"/>
  <c r="C212" i="12"/>
  <c r="C140" i="12"/>
  <c r="C193" i="12"/>
  <c r="C178" i="12"/>
  <c r="C15" i="12"/>
  <c r="C207" i="12"/>
  <c r="L206" i="11" s="1"/>
  <c r="C57" i="12"/>
  <c r="C116" i="12"/>
  <c r="C231" i="12"/>
  <c r="C108" i="12"/>
  <c r="C246" i="12"/>
  <c r="C68" i="12"/>
  <c r="C27" i="12"/>
  <c r="C76" i="12"/>
  <c r="C175" i="12"/>
  <c r="C29" i="12"/>
  <c r="L216" i="11" s="1"/>
  <c r="C8" i="12"/>
  <c r="C243" i="12"/>
  <c r="C297" i="12"/>
  <c r="C11" i="12"/>
  <c r="C185" i="12"/>
  <c r="C164" i="12"/>
  <c r="C278" i="12"/>
  <c r="C220" i="12"/>
  <c r="C142" i="12"/>
  <c r="C252" i="12"/>
  <c r="L309" i="11" s="1"/>
  <c r="C131" i="12"/>
  <c r="C70" i="12"/>
  <c r="C429" i="12"/>
  <c r="C184" i="12"/>
  <c r="L320" i="11" s="1"/>
  <c r="C452" i="12"/>
  <c r="C345" i="12"/>
  <c r="C383" i="12"/>
  <c r="C388" i="12"/>
  <c r="L337" i="11" s="1"/>
  <c r="C393" i="12"/>
  <c r="C398" i="12"/>
  <c r="L346" i="11" s="1"/>
  <c r="C403" i="12"/>
  <c r="C407" i="12"/>
  <c r="C411" i="12"/>
  <c r="L358" i="11" s="1"/>
  <c r="C415" i="12"/>
  <c r="C418" i="12"/>
  <c r="C427" i="12"/>
  <c r="L373" i="11" s="1"/>
  <c r="C124" i="12"/>
  <c r="C107" i="12"/>
  <c r="C198" i="12"/>
  <c r="C41" i="12"/>
  <c r="C26" i="12"/>
  <c r="C147" i="12"/>
  <c r="C13" i="12"/>
  <c r="C266" i="12"/>
  <c r="C73" i="12"/>
  <c r="C148" i="12"/>
  <c r="C110" i="12"/>
  <c r="C180" i="12"/>
  <c r="C268" i="12"/>
  <c r="C112" i="12"/>
  <c r="C310" i="12"/>
  <c r="C241" i="12"/>
  <c r="C239" i="12"/>
  <c r="C62" i="12"/>
  <c r="C191" i="12"/>
  <c r="C218" i="12"/>
  <c r="C118" i="12"/>
  <c r="C122" i="12"/>
  <c r="C276" i="12"/>
  <c r="C123" i="12"/>
  <c r="C224" i="12"/>
  <c r="C258" i="12"/>
  <c r="C81" i="12"/>
  <c r="C87" i="12"/>
  <c r="C265" i="12"/>
  <c r="L141" i="11" s="1"/>
  <c r="C272" i="12"/>
  <c r="C80" i="12"/>
  <c r="C255" i="12"/>
  <c r="C156" i="12"/>
  <c r="C21" i="12"/>
  <c r="C242" i="12"/>
  <c r="C12" i="12"/>
  <c r="C158" i="12"/>
  <c r="C40" i="12"/>
  <c r="L267" i="11" s="1"/>
  <c r="C290" i="12"/>
  <c r="C213" i="12"/>
  <c r="C20" i="12"/>
  <c r="L131" i="11" s="1"/>
  <c r="C82" i="12"/>
  <c r="C196" i="12"/>
  <c r="L224" i="11" s="1"/>
  <c r="C50" i="12"/>
  <c r="C426" i="12"/>
  <c r="C67" i="12"/>
  <c r="C97" i="12"/>
  <c r="C280" i="12"/>
  <c r="C223" i="12"/>
  <c r="C121" i="12"/>
  <c r="L262" i="11" s="1"/>
  <c r="C302" i="12"/>
  <c r="L266" i="11" s="1"/>
  <c r="C119" i="12"/>
  <c r="C166" i="12"/>
  <c r="C282" i="12"/>
  <c r="C61" i="12"/>
  <c r="C91" i="12"/>
  <c r="C105" i="12"/>
  <c r="C162" i="12"/>
  <c r="C294" i="12"/>
  <c r="C206" i="12"/>
  <c r="C129" i="12"/>
  <c r="C304" i="12"/>
  <c r="C49" i="12"/>
  <c r="C183" i="12"/>
  <c r="C86" i="12"/>
  <c r="C323" i="12"/>
  <c r="C378" i="12"/>
  <c r="C387" i="12"/>
  <c r="L343" i="11" s="1"/>
  <c r="C392" i="12"/>
  <c r="C396" i="12"/>
  <c r="L345" i="11" s="1"/>
  <c r="C401" i="12"/>
  <c r="C406" i="12"/>
  <c r="L354" i="11" s="1"/>
  <c r="C410" i="12"/>
  <c r="L357" i="11" s="1"/>
  <c r="M357" i="11" s="1"/>
  <c r="I357" i="11" s="1"/>
  <c r="C413" i="12"/>
  <c r="C422" i="12"/>
  <c r="L368" i="11" s="1"/>
  <c r="C425" i="12"/>
  <c r="L371" i="11" s="1"/>
  <c r="L370" i="11"/>
  <c r="L374" i="11"/>
  <c r="L369" i="11"/>
  <c r="L364" i="11"/>
  <c r="L367" i="11"/>
  <c r="C102" i="12"/>
  <c r="C233" i="12"/>
  <c r="C149" i="12"/>
  <c r="C56" i="12"/>
  <c r="C216" i="12"/>
  <c r="C5" i="12"/>
  <c r="C71" i="12"/>
  <c r="C167" i="12"/>
  <c r="C53" i="12"/>
  <c r="C173" i="12"/>
  <c r="C419" i="12"/>
  <c r="C397" i="12"/>
  <c r="C132" i="12"/>
  <c r="L105" i="11" s="1"/>
  <c r="C103" i="12"/>
  <c r="C78" i="12"/>
  <c r="C30" i="12"/>
  <c r="L215" i="11" s="1"/>
  <c r="C145" i="12"/>
  <c r="C176" i="12"/>
  <c r="L347" i="11"/>
  <c r="L350" i="11"/>
  <c r="L353" i="11"/>
  <c r="L335" i="11"/>
  <c r="L340" i="11"/>
  <c r="L338" i="11"/>
  <c r="C285" i="12"/>
  <c r="C146" i="12"/>
  <c r="C85" i="12"/>
  <c r="C89" i="12"/>
  <c r="L178" i="11"/>
  <c r="C366" i="12"/>
  <c r="L468" i="11" s="1"/>
  <c r="C375" i="12"/>
  <c r="L476" i="11" s="1"/>
  <c r="C286" i="12"/>
  <c r="C66" i="12"/>
  <c r="C52" i="12"/>
  <c r="C228" i="12"/>
  <c r="C74" i="12"/>
  <c r="C244" i="12"/>
  <c r="C169" i="12"/>
  <c r="C77" i="12"/>
  <c r="C283" i="12"/>
  <c r="C214" i="12"/>
  <c r="C168" i="12"/>
  <c r="C189" i="12"/>
  <c r="C380" i="12"/>
  <c r="L480" i="11" s="1"/>
  <c r="C476" i="12"/>
  <c r="C480" i="12"/>
  <c r="C484" i="12"/>
  <c r="C488" i="12"/>
  <c r="C334" i="12"/>
  <c r="C37" i="12"/>
  <c r="C260" i="12"/>
  <c r="C279" i="12"/>
  <c r="C60" i="12"/>
  <c r="C36" i="12"/>
  <c r="L260" i="11" s="1"/>
  <c r="C299" i="12"/>
  <c r="C63" i="12"/>
  <c r="C202" i="12"/>
  <c r="C42" i="12"/>
  <c r="L274" i="11" s="1"/>
  <c r="C10" i="12"/>
  <c r="L272" i="11" s="1"/>
  <c r="C254" i="12"/>
  <c r="C177" i="12"/>
  <c r="C134" i="12"/>
  <c r="C370" i="12"/>
  <c r="L471" i="11" s="1"/>
  <c r="C374" i="12"/>
  <c r="L475" i="11" s="1"/>
  <c r="C475" i="12"/>
  <c r="C479" i="12"/>
  <c r="C483" i="12"/>
  <c r="C491" i="12"/>
  <c r="C127" i="12"/>
  <c r="C270" i="12"/>
  <c r="C373" i="12"/>
  <c r="L474" i="11" s="1"/>
  <c r="C474" i="12"/>
  <c r="C482" i="12"/>
  <c r="C486" i="12"/>
  <c r="C490" i="12"/>
  <c r="C368" i="12"/>
  <c r="L469" i="11" s="1"/>
  <c r="C372" i="12"/>
  <c r="L473" i="11" s="1"/>
  <c r="C376" i="12"/>
  <c r="L477" i="11" s="1"/>
  <c r="C381" i="12"/>
  <c r="L481" i="11" s="1"/>
  <c r="C477" i="12"/>
  <c r="C481" i="12"/>
  <c r="C485" i="12"/>
  <c r="C489" i="12"/>
  <c r="C492" i="12"/>
  <c r="C487" i="12"/>
  <c r="C362" i="12"/>
  <c r="L462" i="11" s="1"/>
  <c r="M462" i="11" s="1"/>
  <c r="I462" i="11" s="1"/>
  <c r="C369" i="12"/>
  <c r="L470" i="11" s="1"/>
  <c r="C377" i="12"/>
  <c r="L478" i="11" s="1"/>
  <c r="C478" i="12"/>
  <c r="L242" i="11"/>
  <c r="M242" i="11" s="1"/>
  <c r="I242" i="11" s="1"/>
  <c r="L227" i="11"/>
  <c r="L243" i="11"/>
  <c r="L317" i="11"/>
  <c r="L308" i="11"/>
  <c r="L316" i="11"/>
  <c r="M424" i="11" l="1"/>
  <c r="I424" i="11" s="1"/>
  <c r="M408" i="11"/>
  <c r="I408" i="11" s="1"/>
  <c r="M398" i="11"/>
  <c r="I398" i="11" s="1"/>
  <c r="M421" i="11"/>
  <c r="I421" i="11" s="1"/>
  <c r="M460" i="11"/>
  <c r="I460" i="11" s="1"/>
  <c r="M405" i="11"/>
  <c r="I405" i="11" s="1"/>
  <c r="C315" i="12"/>
  <c r="L419" i="11" s="1"/>
  <c r="M419" i="11" s="1"/>
  <c r="I419" i="11" s="1"/>
  <c r="C468" i="12"/>
  <c r="L411" i="11" s="1"/>
  <c r="M411" i="11" s="1"/>
  <c r="I411" i="11" s="1"/>
  <c r="C314" i="12"/>
  <c r="L418" i="11" s="1"/>
  <c r="M418" i="11" s="1"/>
  <c r="I418" i="11" s="1"/>
  <c r="M416" i="11"/>
  <c r="I416" i="11" s="1"/>
  <c r="M381" i="11"/>
  <c r="I381" i="11" s="1"/>
  <c r="M401" i="11"/>
  <c r="I401" i="11" s="1"/>
  <c r="M434" i="11"/>
  <c r="I434" i="11" s="1"/>
  <c r="M393" i="11"/>
  <c r="I393" i="11" s="1"/>
  <c r="C313" i="12"/>
  <c r="L417" i="11" s="1"/>
  <c r="M417" i="11" s="1"/>
  <c r="I417" i="11" s="1"/>
  <c r="M459" i="11"/>
  <c r="I459" i="11" s="1"/>
  <c r="M438" i="11"/>
  <c r="I438" i="11" s="1"/>
  <c r="M458" i="11"/>
  <c r="I458" i="11" s="1"/>
  <c r="M422" i="11"/>
  <c r="I422" i="11" s="1"/>
  <c r="M406" i="11"/>
  <c r="I406" i="11" s="1"/>
  <c r="M436" i="11"/>
  <c r="I436" i="11" s="1"/>
  <c r="M388" i="11"/>
  <c r="I388" i="11" s="1"/>
  <c r="M468" i="11"/>
  <c r="I468" i="11" s="1"/>
  <c r="M470" i="11"/>
  <c r="I470" i="11" s="1"/>
  <c r="M410" i="11"/>
  <c r="I410" i="11" s="1"/>
  <c r="M441" i="11"/>
  <c r="I441" i="11" s="1"/>
  <c r="M420" i="11"/>
  <c r="I420" i="11" s="1"/>
  <c r="M389" i="11"/>
  <c r="I389" i="11" s="1"/>
  <c r="M376" i="11"/>
  <c r="I376" i="11" s="1"/>
  <c r="M380" i="11"/>
  <c r="I380" i="11" s="1"/>
  <c r="M437" i="11"/>
  <c r="I437" i="11" s="1"/>
  <c r="M404" i="11"/>
  <c r="I404" i="11" s="1"/>
  <c r="M452" i="11"/>
  <c r="I452" i="11" s="1"/>
  <c r="M446" i="11"/>
  <c r="I446" i="11" s="1"/>
  <c r="M402" i="11"/>
  <c r="I402" i="11" s="1"/>
  <c r="M432" i="11"/>
  <c r="I432" i="11" s="1"/>
  <c r="M454" i="11"/>
  <c r="I454" i="11" s="1"/>
  <c r="M479" i="11"/>
  <c r="I479" i="11" s="1"/>
  <c r="M465" i="11"/>
  <c r="I465" i="11" s="1"/>
  <c r="M471" i="11"/>
  <c r="I471" i="11" s="1"/>
  <c r="M475" i="11"/>
  <c r="I475" i="11" s="1"/>
  <c r="C330" i="12"/>
  <c r="L433" i="11" s="1"/>
  <c r="M433" i="11" s="1"/>
  <c r="I433" i="11" s="1"/>
  <c r="M442" i="11"/>
  <c r="I442" i="11" s="1"/>
  <c r="M428" i="11"/>
  <c r="I428" i="11" s="1"/>
  <c r="M394" i="11"/>
  <c r="I394" i="11" s="1"/>
  <c r="M396" i="11"/>
  <c r="I396" i="11" s="1"/>
  <c r="M450" i="11"/>
  <c r="I450" i="11" s="1"/>
  <c r="M481" i="11"/>
  <c r="I481" i="11" s="1"/>
  <c r="M478" i="11"/>
  <c r="I478" i="11" s="1"/>
  <c r="M477" i="11"/>
  <c r="I477" i="11" s="1"/>
  <c r="M476" i="11"/>
  <c r="I476" i="11" s="1"/>
  <c r="M469" i="11"/>
  <c r="I469" i="11" s="1"/>
  <c r="M443" i="11"/>
  <c r="I443" i="11" s="1"/>
  <c r="M444" i="11"/>
  <c r="I444" i="11" s="1"/>
  <c r="M480" i="11"/>
  <c r="I480" i="11" s="1"/>
  <c r="M474" i="11"/>
  <c r="I474" i="11" s="1"/>
  <c r="M473" i="11"/>
  <c r="I473" i="11" s="1"/>
  <c r="M472" i="11"/>
  <c r="I472" i="11" s="1"/>
  <c r="M337" i="11"/>
  <c r="I337" i="11" s="1"/>
  <c r="M354" i="11"/>
  <c r="I354" i="11" s="1"/>
  <c r="M227" i="11"/>
  <c r="I227" i="11" s="1"/>
  <c r="M345" i="11"/>
  <c r="I345" i="11" s="1"/>
  <c r="M267" i="11"/>
  <c r="I267" i="11" s="1"/>
  <c r="C321" i="12"/>
  <c r="L425" i="11" s="1"/>
  <c r="M425" i="11" s="1"/>
  <c r="I425" i="11" s="1"/>
  <c r="C361" i="12"/>
  <c r="L461" i="11" s="1"/>
  <c r="M461" i="11" s="1"/>
  <c r="I461" i="11" s="1"/>
  <c r="C326" i="12"/>
  <c r="L429" i="11" s="1"/>
  <c r="M429" i="11" s="1"/>
  <c r="I429" i="11" s="1"/>
  <c r="C2" i="12"/>
  <c r="L76" i="11" s="1"/>
  <c r="M76" i="11" s="1"/>
  <c r="I76" i="11" s="1"/>
  <c r="C357" i="12"/>
  <c r="L457" i="11" s="1"/>
  <c r="M457" i="11" s="1"/>
  <c r="I457" i="11" s="1"/>
  <c r="C382" i="12"/>
  <c r="C350" i="12"/>
  <c r="L451" i="11" s="1"/>
  <c r="M451" i="11" s="1"/>
  <c r="I451" i="11" s="1"/>
  <c r="L339" i="11"/>
  <c r="M339" i="11" s="1"/>
  <c r="I339" i="11" s="1"/>
  <c r="L158" i="11"/>
  <c r="M158" i="11" s="1"/>
  <c r="I158" i="11" s="1"/>
  <c r="C337" i="12"/>
  <c r="L439" i="11" s="1"/>
  <c r="M439" i="11" s="1"/>
  <c r="I439" i="11" s="1"/>
  <c r="C328" i="12"/>
  <c r="L431" i="11" s="1"/>
  <c r="M431" i="11" s="1"/>
  <c r="I431" i="11" s="1"/>
  <c r="C459" i="12"/>
  <c r="L403" i="11" s="1"/>
  <c r="M403" i="11" s="1"/>
  <c r="I403" i="11" s="1"/>
  <c r="C450" i="12"/>
  <c r="L395" i="11" s="1"/>
  <c r="M395" i="11" s="1"/>
  <c r="I395" i="11" s="1"/>
  <c r="C442" i="12"/>
  <c r="L387" i="11" s="1"/>
  <c r="M387" i="11" s="1"/>
  <c r="I387" i="11" s="1"/>
  <c r="C434" i="12"/>
  <c r="L379" i="11" s="1"/>
  <c r="M379" i="11" s="1"/>
  <c r="I379" i="11" s="1"/>
  <c r="L355" i="11"/>
  <c r="M355" i="11" s="1"/>
  <c r="I355" i="11" s="1"/>
  <c r="L356" i="11"/>
  <c r="M356" i="11" s="1"/>
  <c r="I356" i="11" s="1"/>
  <c r="L349" i="11"/>
  <c r="M349" i="11" s="1"/>
  <c r="I349" i="11" s="1"/>
  <c r="C354" i="12"/>
  <c r="L455" i="11" s="1"/>
  <c r="M455" i="11" s="1"/>
  <c r="I455" i="11" s="1"/>
  <c r="C346" i="12"/>
  <c r="L447" i="11" s="1"/>
  <c r="M447" i="11" s="1"/>
  <c r="I447" i="11" s="1"/>
  <c r="C332" i="12"/>
  <c r="L435" i="11" s="1"/>
  <c r="M435" i="11" s="1"/>
  <c r="I435" i="11" s="1"/>
  <c r="C319" i="12"/>
  <c r="L423" i="11" s="1"/>
  <c r="M423" i="11" s="1"/>
  <c r="I423" i="11" s="1"/>
  <c r="C472" i="12"/>
  <c r="L415" i="11" s="1"/>
  <c r="M415" i="11" s="1"/>
  <c r="I415" i="11" s="1"/>
  <c r="C464" i="12"/>
  <c r="L407" i="11" s="1"/>
  <c r="M407" i="11" s="1"/>
  <c r="I407" i="11" s="1"/>
  <c r="C455" i="12"/>
  <c r="L399" i="11" s="1"/>
  <c r="M399" i="11" s="1"/>
  <c r="I399" i="11" s="1"/>
  <c r="C446" i="12"/>
  <c r="L391" i="11" s="1"/>
  <c r="M391" i="11" s="1"/>
  <c r="I391" i="11" s="1"/>
  <c r="L177" i="11"/>
  <c r="M177" i="11" s="1"/>
  <c r="I177" i="11" s="1"/>
  <c r="L362" i="11"/>
  <c r="M362" i="11" s="1"/>
  <c r="I362" i="11" s="1"/>
  <c r="L176" i="11"/>
  <c r="M176" i="11" s="1"/>
  <c r="I176" i="11" s="1"/>
  <c r="L375" i="11"/>
  <c r="M375" i="11" s="1"/>
  <c r="I375" i="11" s="1"/>
  <c r="L372" i="11"/>
  <c r="M372" i="11" s="1"/>
  <c r="I372" i="11" s="1"/>
  <c r="L287" i="11"/>
  <c r="M287" i="11" s="1"/>
  <c r="I287" i="11" s="1"/>
  <c r="L77" i="11"/>
  <c r="M77" i="11" s="1"/>
  <c r="I77" i="11" s="1"/>
  <c r="L213" i="11"/>
  <c r="M213" i="11" s="1"/>
  <c r="I213" i="11" s="1"/>
  <c r="M141" i="11"/>
  <c r="I141" i="11" s="1"/>
  <c r="M131" i="11"/>
  <c r="I131" i="11" s="1"/>
  <c r="M105" i="11"/>
  <c r="I105" i="11" s="1"/>
  <c r="M320" i="11"/>
  <c r="I320" i="11" s="1"/>
  <c r="M309" i="11"/>
  <c r="I309" i="11" s="1"/>
  <c r="M318" i="11"/>
  <c r="I318" i="11" s="1"/>
  <c r="M266" i="11"/>
  <c r="I266" i="11" s="1"/>
  <c r="M346" i="11"/>
  <c r="I346" i="11" s="1"/>
  <c r="M368" i="11"/>
  <c r="I368" i="11" s="1"/>
  <c r="M272" i="11"/>
  <c r="I272" i="11" s="1"/>
  <c r="M220" i="11"/>
  <c r="I220" i="11" s="1"/>
  <c r="M243" i="11"/>
  <c r="I243" i="11" s="1"/>
  <c r="L232" i="11"/>
  <c r="M232" i="11" s="1"/>
  <c r="I232" i="11" s="1"/>
  <c r="L134" i="11"/>
  <c r="M134" i="11" s="1"/>
  <c r="I134" i="11" s="1"/>
  <c r="M367" i="11"/>
  <c r="I367" i="11" s="1"/>
  <c r="M370" i="11"/>
  <c r="I370" i="11" s="1"/>
  <c r="M275" i="11"/>
  <c r="I275" i="11" s="1"/>
  <c r="M322" i="11"/>
  <c r="I322" i="11" s="1"/>
  <c r="M340" i="11"/>
  <c r="I340" i="11" s="1"/>
  <c r="M343" i="11"/>
  <c r="I343" i="11" s="1"/>
  <c r="M206" i="11"/>
  <c r="I206" i="11" s="1"/>
  <c r="M215" i="11"/>
  <c r="I215" i="11" s="1"/>
  <c r="M260" i="11"/>
  <c r="I260" i="11" s="1"/>
  <c r="M353" i="11"/>
  <c r="I353" i="11" s="1"/>
  <c r="M350" i="11"/>
  <c r="I350" i="11" s="1"/>
  <c r="M371" i="11"/>
  <c r="I371" i="11" s="1"/>
  <c r="M316" i="11"/>
  <c r="I316" i="11" s="1"/>
  <c r="M274" i="11"/>
  <c r="I274" i="11" s="1"/>
  <c r="M335" i="11"/>
  <c r="I335" i="11" s="1"/>
  <c r="M245" i="11"/>
  <c r="I245" i="11" s="1"/>
  <c r="M224" i="11"/>
  <c r="I224" i="11" s="1"/>
  <c r="M311" i="11"/>
  <c r="I311" i="11" s="1"/>
  <c r="M262" i="11"/>
  <c r="I262" i="11" s="1"/>
  <c r="L109" i="11"/>
  <c r="M109" i="11" s="1"/>
  <c r="I109" i="11" s="1"/>
  <c r="L365" i="11"/>
  <c r="M365" i="11" s="1"/>
  <c r="I365" i="11" s="1"/>
  <c r="L351" i="11"/>
  <c r="M351" i="11" s="1"/>
  <c r="I351" i="11" s="1"/>
  <c r="L168" i="11"/>
  <c r="M168" i="11" s="1"/>
  <c r="I168" i="11" s="1"/>
  <c r="L319" i="11"/>
  <c r="M319" i="11" s="1"/>
  <c r="I319" i="11" s="1"/>
  <c r="L240" i="11"/>
  <c r="M240" i="11" s="1"/>
  <c r="I240" i="11" s="1"/>
  <c r="L179" i="11"/>
  <c r="M179" i="11" s="1"/>
  <c r="I179" i="11" s="1"/>
  <c r="L310" i="11"/>
  <c r="M310" i="11" s="1"/>
  <c r="I310" i="11" s="1"/>
  <c r="L315" i="11"/>
  <c r="M315" i="11" s="1"/>
  <c r="I315" i="11" s="1"/>
  <c r="L122" i="11"/>
  <c r="M122" i="11" s="1"/>
  <c r="I122" i="11" s="1"/>
  <c r="L263" i="11"/>
  <c r="M263" i="11" s="1"/>
  <c r="I263" i="11" s="1"/>
  <c r="L92" i="11"/>
  <c r="M92" i="11" s="1"/>
  <c r="I92" i="11" s="1"/>
  <c r="L91" i="11"/>
  <c r="M91" i="11" s="1"/>
  <c r="I91" i="11" s="1"/>
  <c r="L230" i="11"/>
  <c r="M230" i="11" s="1"/>
  <c r="I230" i="11" s="1"/>
  <c r="L334" i="11"/>
  <c r="M334" i="11" s="1"/>
  <c r="I334" i="11" s="1"/>
  <c r="L366" i="11"/>
  <c r="M366" i="11" s="1"/>
  <c r="I366" i="11" s="1"/>
  <c r="L352" i="11"/>
  <c r="M352" i="11" s="1"/>
  <c r="I352" i="11" s="1"/>
  <c r="L336" i="11"/>
  <c r="M336" i="11" s="1"/>
  <c r="I336" i="11" s="1"/>
  <c r="L363" i="11"/>
  <c r="M363" i="11" s="1"/>
  <c r="I363" i="11" s="1"/>
  <c r="L348" i="11"/>
  <c r="M348" i="11" s="1"/>
  <c r="I348" i="11" s="1"/>
  <c r="L344" i="11"/>
  <c r="M344" i="11" s="1"/>
  <c r="I344" i="11" s="1"/>
  <c r="L361" i="11"/>
  <c r="M361" i="11" s="1"/>
  <c r="I361" i="11" s="1"/>
  <c r="M308" i="11"/>
  <c r="I308" i="11" s="1"/>
  <c r="M216" i="11"/>
  <c r="I216" i="11" s="1"/>
  <c r="M317" i="11"/>
  <c r="I317" i="11" s="1"/>
  <c r="M178" i="11"/>
  <c r="I178" i="11" s="1"/>
  <c r="M347" i="11"/>
  <c r="I347" i="11" s="1"/>
  <c r="M374" i="11"/>
  <c r="I374" i="11" s="1"/>
  <c r="M369" i="11"/>
  <c r="I369" i="11" s="1"/>
  <c r="M358" i="11"/>
  <c r="I358" i="11" s="1"/>
  <c r="M338" i="11"/>
  <c r="I338" i="11" s="1"/>
  <c r="M373" i="11"/>
  <c r="I373" i="11" s="1"/>
  <c r="L181" i="11"/>
  <c r="M181" i="11" s="1"/>
  <c r="I181" i="11" s="1"/>
  <c r="L101" i="11"/>
  <c r="M101" i="11" s="1"/>
  <c r="I101" i="11" s="1"/>
  <c r="L298" i="11"/>
  <c r="M298" i="11" s="1"/>
  <c r="I298" i="11" s="1"/>
  <c r="L93" i="11"/>
  <c r="M93" i="11" s="1"/>
  <c r="I93" i="11" s="1"/>
  <c r="C298" i="12"/>
  <c r="L265" i="11" s="1"/>
  <c r="M265" i="11" s="1"/>
  <c r="I265" i="11" s="1"/>
  <c r="M364" i="11"/>
  <c r="I364" i="11" s="1"/>
  <c r="L359" i="11"/>
  <c r="M359" i="11" s="1"/>
  <c r="I359" i="11" s="1"/>
  <c r="L360" i="11"/>
  <c r="M360" i="11" s="1"/>
  <c r="I360" i="11" s="1"/>
  <c r="L342" i="11"/>
  <c r="M342" i="11" s="1"/>
  <c r="I342" i="11" s="1"/>
  <c r="L341" i="11"/>
  <c r="M341" i="11" s="1"/>
  <c r="I341" i="11" s="1"/>
  <c r="L325" i="11"/>
  <c r="M325" i="11" s="1"/>
  <c r="I325" i="11" s="1"/>
  <c r="L324" i="11"/>
  <c r="M324" i="11" s="1"/>
  <c r="I324" i="11" s="1"/>
  <c r="L329" i="11"/>
  <c r="M329" i="11" s="1"/>
  <c r="I329" i="11" s="1"/>
  <c r="L330" i="11"/>
  <c r="M330" i="11" s="1"/>
  <c r="I330" i="11" s="1"/>
  <c r="L326" i="11"/>
  <c r="M326" i="11" s="1"/>
  <c r="I326" i="11" s="1"/>
  <c r="L327" i="11"/>
  <c r="M327" i="11" s="1"/>
  <c r="I327" i="11" s="1"/>
  <c r="L332" i="11"/>
  <c r="M332" i="11" s="1"/>
  <c r="I332" i="11" s="1"/>
  <c r="L328" i="11"/>
  <c r="M328" i="11" s="1"/>
  <c r="I328" i="11" s="1"/>
  <c r="L331" i="11"/>
  <c r="M331" i="11" s="1"/>
  <c r="I331" i="11" s="1"/>
  <c r="L333" i="11"/>
  <c r="M333" i="11" s="1"/>
  <c r="I333" i="11" s="1"/>
  <c r="L313" i="11"/>
  <c r="M313" i="11" s="1"/>
  <c r="I313" i="11" s="1"/>
  <c r="L203" i="11"/>
  <c r="M203" i="11" s="1"/>
  <c r="I203" i="11" s="1"/>
  <c r="L69" i="11"/>
  <c r="M69" i="11" s="1"/>
  <c r="I69" i="11" s="1"/>
  <c r="L17" i="11"/>
  <c r="M17" i="11" s="1"/>
  <c r="I17" i="11" s="1"/>
  <c r="L29" i="11"/>
  <c r="M29" i="11" s="1"/>
  <c r="I29" i="11" s="1"/>
  <c r="L31" i="11"/>
  <c r="M31" i="11" s="1"/>
  <c r="I31" i="11" s="1"/>
  <c r="L24" i="11"/>
  <c r="M24" i="11" s="1"/>
  <c r="I24" i="11" s="1"/>
  <c r="L191" i="11"/>
  <c r="M191" i="11" s="1"/>
  <c r="I191" i="11" s="1"/>
  <c r="L246" i="11"/>
  <c r="M246" i="11" s="1"/>
  <c r="I246" i="11" s="1"/>
  <c r="L14" i="11"/>
  <c r="M14" i="11" s="1"/>
  <c r="I14" i="11" s="1"/>
  <c r="L190" i="11"/>
  <c r="M190" i="11" s="1"/>
  <c r="I190" i="11" s="1"/>
  <c r="L254" i="11"/>
  <c r="M254" i="11" s="1"/>
  <c r="I254" i="11" s="1"/>
  <c r="L15" i="11"/>
  <c r="M15" i="11" s="1"/>
  <c r="I15" i="11" s="1"/>
  <c r="L163" i="11"/>
  <c r="M163" i="11" s="1"/>
  <c r="I163" i="11" s="1"/>
  <c r="L39" i="11"/>
  <c r="M39" i="11" s="1"/>
  <c r="I39" i="11" s="1"/>
  <c r="L294" i="11"/>
  <c r="M294" i="11" s="1"/>
  <c r="I294" i="11" s="1"/>
  <c r="L60" i="11"/>
  <c r="M60" i="11" s="1"/>
  <c r="I60" i="11" s="1"/>
  <c r="L189" i="11"/>
  <c r="M189" i="11" s="1"/>
  <c r="I189" i="11" s="1"/>
  <c r="L304" i="11"/>
  <c r="M304" i="11" s="1"/>
  <c r="I304" i="11" s="1"/>
  <c r="L208" i="11"/>
  <c r="M208" i="11" s="1"/>
  <c r="I208" i="11" s="1"/>
  <c r="L28" i="11"/>
  <c r="M28" i="11" s="1"/>
  <c r="I28" i="11" s="1"/>
  <c r="L235" i="11"/>
  <c r="M235" i="11" s="1"/>
  <c r="I235" i="11" s="1"/>
  <c r="L288" i="11"/>
  <c r="M288" i="11" s="1"/>
  <c r="I288" i="11" s="1"/>
  <c r="L78" i="11"/>
  <c r="M78" i="11" s="1"/>
  <c r="I78" i="11" s="1"/>
  <c r="L83" i="11"/>
  <c r="M83" i="11" s="1"/>
  <c r="I83" i="11" s="1"/>
  <c r="L54" i="11"/>
  <c r="M54" i="11" s="1"/>
  <c r="I54" i="11" s="1"/>
  <c r="L65" i="11"/>
  <c r="M65" i="11" s="1"/>
  <c r="I65" i="11" s="1"/>
  <c r="L89" i="11"/>
  <c r="M89" i="11" s="1"/>
  <c r="I89" i="11" s="1"/>
  <c r="L285" i="11"/>
  <c r="M285" i="11" s="1"/>
  <c r="I285" i="11" s="1"/>
  <c r="L270" i="11"/>
  <c r="M270" i="11" s="1"/>
  <c r="I270" i="11" s="1"/>
  <c r="L255" i="11"/>
  <c r="M255" i="11" s="1"/>
  <c r="I255" i="11" s="1"/>
  <c r="L150" i="11"/>
  <c r="M150" i="11" s="1"/>
  <c r="I150" i="11" s="1"/>
  <c r="L148" i="11"/>
  <c r="M148" i="11" s="1"/>
  <c r="I148" i="11" s="1"/>
  <c r="L129" i="11"/>
  <c r="M129" i="11" s="1"/>
  <c r="I129" i="11" s="1"/>
  <c r="L87" i="11"/>
  <c r="M87" i="11" s="1"/>
  <c r="I87" i="11" s="1"/>
  <c r="L290" i="11"/>
  <c r="M290" i="11" s="1"/>
  <c r="I290" i="11" s="1"/>
  <c r="L154" i="11"/>
  <c r="M154" i="11" s="1"/>
  <c r="I154" i="11" s="1"/>
  <c r="L257" i="11"/>
  <c r="M257" i="11" s="1"/>
  <c r="I257" i="11" s="1"/>
  <c r="L205" i="11"/>
  <c r="M205" i="11" s="1"/>
  <c r="I205" i="11" s="1"/>
  <c r="L157" i="11"/>
  <c r="M157" i="11" s="1"/>
  <c r="I157" i="11" s="1"/>
  <c r="L152" i="11"/>
  <c r="M152" i="11" s="1"/>
  <c r="I152" i="11" s="1"/>
  <c r="L299" i="11"/>
  <c r="M299" i="11" s="1"/>
  <c r="I299" i="11" s="1"/>
  <c r="L149" i="11"/>
  <c r="M149" i="11" s="1"/>
  <c r="I149" i="11" s="1"/>
  <c r="L147" i="11"/>
  <c r="M147" i="11" s="1"/>
  <c r="I147" i="11" s="1"/>
  <c r="L103" i="11"/>
  <c r="M103" i="11" s="1"/>
  <c r="I103" i="11" s="1"/>
  <c r="L237" i="11"/>
  <c r="M237" i="11" s="1"/>
  <c r="I237" i="11" s="1"/>
  <c r="L212" i="11"/>
  <c r="M212" i="11" s="1"/>
  <c r="I212" i="11" s="1"/>
  <c r="L153" i="11"/>
  <c r="M153" i="11" s="1"/>
  <c r="I153" i="11" s="1"/>
  <c r="L117" i="11"/>
  <c r="M117" i="11" s="1"/>
  <c r="I117" i="11" s="1"/>
  <c r="L112" i="11"/>
  <c r="M112" i="11" s="1"/>
  <c r="I112" i="11" s="1"/>
  <c r="L323" i="11"/>
  <c r="M323" i="11" s="1"/>
  <c r="I323" i="11" s="1"/>
  <c r="L258" i="11"/>
  <c r="M258" i="11" s="1"/>
  <c r="I258" i="11" s="1"/>
  <c r="L228" i="11"/>
  <c r="M228" i="11" s="1"/>
  <c r="I228" i="11" s="1"/>
  <c r="L209" i="11"/>
  <c r="M209" i="11" s="1"/>
  <c r="I209" i="11" s="1"/>
  <c r="L108" i="11"/>
  <c r="M108" i="11" s="1"/>
  <c r="I108" i="11" s="1"/>
  <c r="L96" i="11"/>
  <c r="M96" i="11" s="1"/>
  <c r="I96" i="11" s="1"/>
  <c r="L70" i="11"/>
  <c r="M70" i="11" s="1"/>
  <c r="I70" i="11" s="1"/>
  <c r="L196" i="11"/>
  <c r="M196" i="11" s="1"/>
  <c r="I196" i="11" s="1"/>
  <c r="L296" i="11"/>
  <c r="M296" i="11" s="1"/>
  <c r="I296" i="11" s="1"/>
  <c r="L231" i="11"/>
  <c r="M231" i="11" s="1"/>
  <c r="I231" i="11" s="1"/>
  <c r="L269" i="11"/>
  <c r="M269" i="11" s="1"/>
  <c r="I269" i="11" s="1"/>
  <c r="L207" i="11"/>
  <c r="M207" i="11" s="1"/>
  <c r="I207" i="11" s="1"/>
  <c r="L127" i="11"/>
  <c r="M127" i="11" s="1"/>
  <c r="I127" i="11" s="1"/>
  <c r="L61" i="11"/>
  <c r="M61" i="11" s="1"/>
  <c r="I61" i="11" s="1"/>
  <c r="L30" i="11"/>
  <c r="M30" i="11" s="1"/>
  <c r="I30" i="11" s="1"/>
  <c r="L303" i="11"/>
  <c r="M303" i="11" s="1"/>
  <c r="I303" i="11" s="1"/>
  <c r="L22" i="11"/>
  <c r="M22" i="11" s="1"/>
  <c r="I22" i="11" s="1"/>
  <c r="L251" i="11"/>
  <c r="M251" i="11" s="1"/>
  <c r="I251" i="11" s="1"/>
  <c r="L247" i="11"/>
  <c r="M247" i="11" s="1"/>
  <c r="I247" i="11" s="1"/>
  <c r="L259" i="11"/>
  <c r="M259" i="11" s="1"/>
  <c r="I259" i="11" s="1"/>
  <c r="L121" i="11"/>
  <c r="M121" i="11" s="1"/>
  <c r="I121" i="11" s="1"/>
  <c r="L27" i="11"/>
  <c r="M27" i="11" s="1"/>
  <c r="I27" i="11" s="1"/>
  <c r="L307" i="11"/>
  <c r="M307" i="11" s="1"/>
  <c r="I307" i="11" s="1"/>
  <c r="L50" i="11"/>
  <c r="M50" i="11" s="1"/>
  <c r="I50" i="11" s="1"/>
  <c r="L18" i="11"/>
  <c r="M18" i="11" s="1"/>
  <c r="I18" i="11" s="1"/>
  <c r="L188" i="11"/>
  <c r="M188" i="11" s="1"/>
  <c r="I188" i="11" s="1"/>
  <c r="L47" i="11"/>
  <c r="M47" i="11" s="1"/>
  <c r="I47" i="11" s="1"/>
  <c r="L314" i="11"/>
  <c r="M314" i="11" s="1"/>
  <c r="I314" i="11" s="1"/>
  <c r="L64" i="11"/>
  <c r="M64" i="11" s="1"/>
  <c r="I64" i="11" s="1"/>
  <c r="L297" i="11"/>
  <c r="M297" i="11" s="1"/>
  <c r="I297" i="11" s="1"/>
  <c r="L198" i="11"/>
  <c r="M198" i="11" s="1"/>
  <c r="I198" i="11" s="1"/>
  <c r="L51" i="11"/>
  <c r="M51" i="11" s="1"/>
  <c r="I51" i="11" s="1"/>
  <c r="L197" i="11"/>
  <c r="M197" i="11" s="1"/>
  <c r="I197" i="11" s="1"/>
  <c r="L145" i="11"/>
  <c r="M145" i="11" s="1"/>
  <c r="I145" i="11" s="1"/>
  <c r="L139" i="11"/>
  <c r="M139" i="11" s="1"/>
  <c r="I139" i="11" s="1"/>
  <c r="L165" i="11"/>
  <c r="M165" i="11" s="1"/>
  <c r="I165" i="11" s="1"/>
  <c r="L164" i="11"/>
  <c r="M164" i="11" s="1"/>
  <c r="I164" i="11" s="1"/>
  <c r="L94" i="11"/>
  <c r="M94" i="11" s="1"/>
  <c r="I94" i="11" s="1"/>
  <c r="L217" i="11"/>
  <c r="M217" i="11" s="1"/>
  <c r="I217" i="11" s="1"/>
  <c r="L130" i="11"/>
  <c r="M130" i="11" s="1"/>
  <c r="I130" i="11" s="1"/>
  <c r="L264" i="11"/>
  <c r="M264" i="11" s="1"/>
  <c r="I264" i="11" s="1"/>
  <c r="L222" i="11"/>
  <c r="M222" i="11" s="1"/>
  <c r="I222" i="11" s="1"/>
  <c r="L23" i="11"/>
  <c r="M23" i="11" s="1"/>
  <c r="I23" i="11" s="1"/>
  <c r="L223" i="11"/>
  <c r="M223" i="11" s="1"/>
  <c r="I223" i="11" s="1"/>
  <c r="L193" i="11"/>
  <c r="M193" i="11" s="1"/>
  <c r="I193" i="11" s="1"/>
  <c r="L53" i="11"/>
  <c r="M53" i="11" s="1"/>
  <c r="I53" i="11" s="1"/>
  <c r="L282" i="11"/>
  <c r="M282" i="11" s="1"/>
  <c r="I282" i="11" s="1"/>
  <c r="L75" i="11"/>
  <c r="M75" i="11" s="1"/>
  <c r="I75" i="11" s="1"/>
  <c r="L16" i="11"/>
  <c r="M16" i="11" s="1"/>
  <c r="I16" i="11" s="1"/>
  <c r="L12" i="11"/>
  <c r="M12" i="11" s="1"/>
  <c r="I12" i="11" s="1"/>
  <c r="L73" i="11"/>
  <c r="M73" i="11" s="1"/>
  <c r="I73" i="11" s="1"/>
  <c r="L295" i="11"/>
  <c r="M295" i="11" s="1"/>
  <c r="I295" i="11" s="1"/>
  <c r="L276" i="11"/>
  <c r="M276" i="11" s="1"/>
  <c r="I276" i="11" s="1"/>
  <c r="L219" i="11"/>
  <c r="M219" i="11" s="1"/>
  <c r="I219" i="11" s="1"/>
  <c r="L88" i="11"/>
  <c r="M88" i="11" s="1"/>
  <c r="I88" i="11" s="1"/>
  <c r="L312" i="11"/>
  <c r="M312" i="11" s="1"/>
  <c r="I312" i="11" s="1"/>
  <c r="L249" i="11"/>
  <c r="M249" i="11" s="1"/>
  <c r="I249" i="11" s="1"/>
  <c r="L155" i="11"/>
  <c r="M155" i="11" s="1"/>
  <c r="I155" i="11" s="1"/>
  <c r="L71" i="11"/>
  <c r="M71" i="11" s="1"/>
  <c r="I71" i="11" s="1"/>
  <c r="L286" i="11"/>
  <c r="M286" i="11" s="1"/>
  <c r="I286" i="11" s="1"/>
  <c r="L248" i="11"/>
  <c r="M248" i="11" s="1"/>
  <c r="I248" i="11" s="1"/>
  <c r="L201" i="11"/>
  <c r="M201" i="11" s="1"/>
  <c r="I201" i="11" s="1"/>
  <c r="L143" i="11"/>
  <c r="M143" i="11" s="1"/>
  <c r="I143" i="11" s="1"/>
  <c r="L116" i="11"/>
  <c r="M116" i="11" s="1"/>
  <c r="I116" i="11" s="1"/>
  <c r="L106" i="11"/>
  <c r="M106" i="11" s="1"/>
  <c r="I106" i="11" s="1"/>
  <c r="L104" i="11"/>
  <c r="M104" i="11" s="1"/>
  <c r="I104" i="11" s="1"/>
  <c r="L85" i="11"/>
  <c r="M85" i="11" s="1"/>
  <c r="I85" i="11" s="1"/>
  <c r="L68" i="11"/>
  <c r="M68" i="11" s="1"/>
  <c r="I68" i="11" s="1"/>
  <c r="L66" i="11"/>
  <c r="M66" i="11" s="1"/>
  <c r="I66" i="11" s="1"/>
  <c r="L48" i="11"/>
  <c r="M48" i="11" s="1"/>
  <c r="I48" i="11" s="1"/>
  <c r="L44" i="11"/>
  <c r="M44" i="11" s="1"/>
  <c r="I44" i="11" s="1"/>
  <c r="L37" i="11"/>
  <c r="M37" i="11" s="1"/>
  <c r="I37" i="11" s="1"/>
  <c r="L33" i="11"/>
  <c r="M33" i="11" s="1"/>
  <c r="I33" i="11" s="1"/>
  <c r="L268" i="11"/>
  <c r="M268" i="11" s="1"/>
  <c r="I268" i="11" s="1"/>
  <c r="L236" i="11"/>
  <c r="M236" i="11" s="1"/>
  <c r="I236" i="11" s="1"/>
  <c r="L234" i="11"/>
  <c r="M234" i="11" s="1"/>
  <c r="I234" i="11" s="1"/>
  <c r="L221" i="11"/>
  <c r="M221" i="11" s="1"/>
  <c r="I221" i="11" s="1"/>
  <c r="L195" i="11"/>
  <c r="M195" i="11" s="1"/>
  <c r="I195" i="11" s="1"/>
  <c r="L183" i="11"/>
  <c r="M183" i="11" s="1"/>
  <c r="I183" i="11" s="1"/>
  <c r="L156" i="11"/>
  <c r="M156" i="11" s="1"/>
  <c r="I156" i="11" s="1"/>
  <c r="L125" i="11"/>
  <c r="M125" i="11" s="1"/>
  <c r="I125" i="11" s="1"/>
  <c r="L40" i="11"/>
  <c r="M40" i="11" s="1"/>
  <c r="I40" i="11" s="1"/>
  <c r="L291" i="11"/>
  <c r="M291" i="11" s="1"/>
  <c r="I291" i="11" s="1"/>
  <c r="L281" i="11"/>
  <c r="M281" i="11" s="1"/>
  <c r="I281" i="11" s="1"/>
  <c r="L279" i="11"/>
  <c r="M279" i="11" s="1"/>
  <c r="I279" i="11" s="1"/>
  <c r="L173" i="11"/>
  <c r="M173" i="11" s="1"/>
  <c r="I173" i="11" s="1"/>
  <c r="L169" i="11"/>
  <c r="M169" i="11" s="1"/>
  <c r="I169" i="11" s="1"/>
  <c r="L146" i="11"/>
  <c r="M146" i="11" s="1"/>
  <c r="I146" i="11" s="1"/>
  <c r="L142" i="11"/>
  <c r="M142" i="11" s="1"/>
  <c r="I142" i="11" s="1"/>
  <c r="L115" i="11"/>
  <c r="M115" i="11" s="1"/>
  <c r="I115" i="11" s="1"/>
  <c r="L67" i="11"/>
  <c r="M67" i="11" s="1"/>
  <c r="I67" i="11" s="1"/>
  <c r="L57" i="11"/>
  <c r="M57" i="11" s="1"/>
  <c r="I57" i="11" s="1"/>
  <c r="L55" i="11"/>
  <c r="M55" i="11" s="1"/>
  <c r="I55" i="11" s="1"/>
  <c r="L45" i="11"/>
  <c r="M45" i="11" s="1"/>
  <c r="I45" i="11" s="1"/>
  <c r="L43" i="11"/>
  <c r="M43" i="11" s="1"/>
  <c r="I43" i="11" s="1"/>
  <c r="L34" i="11"/>
  <c r="M34" i="11" s="1"/>
  <c r="I34" i="11" s="1"/>
  <c r="L26" i="11"/>
  <c r="M26" i="11" s="1"/>
  <c r="I26" i="11" s="1"/>
  <c r="L21" i="11"/>
  <c r="M21" i="11" s="1"/>
  <c r="I21" i="11" s="1"/>
  <c r="L13" i="11"/>
  <c r="M13" i="11" s="1"/>
  <c r="I13" i="11" s="1"/>
  <c r="L11" i="11"/>
  <c r="M11" i="11" s="1"/>
  <c r="I11" i="11" s="1"/>
  <c r="L86" i="11"/>
  <c r="M86" i="11" s="1"/>
  <c r="I86" i="11" s="1"/>
  <c r="L300" i="11"/>
  <c r="M300" i="11" s="1"/>
  <c r="I300" i="11" s="1"/>
  <c r="L194" i="11"/>
  <c r="M194" i="11" s="1"/>
  <c r="I194" i="11" s="1"/>
  <c r="L184" i="11"/>
  <c r="M184" i="11" s="1"/>
  <c r="I184" i="11" s="1"/>
  <c r="L182" i="11"/>
  <c r="M182" i="11" s="1"/>
  <c r="I182" i="11" s="1"/>
  <c r="L151" i="11"/>
  <c r="M151" i="11" s="1"/>
  <c r="I151" i="11" s="1"/>
  <c r="L128" i="11"/>
  <c r="M128" i="11" s="1"/>
  <c r="I128" i="11" s="1"/>
  <c r="L126" i="11"/>
  <c r="M126" i="11" s="1"/>
  <c r="I126" i="11" s="1"/>
  <c r="L90" i="11"/>
  <c r="M90" i="11" s="1"/>
  <c r="I90" i="11" s="1"/>
  <c r="L38" i="11"/>
  <c r="M38" i="11" s="1"/>
  <c r="I38" i="11" s="1"/>
  <c r="L321" i="11"/>
  <c r="M321" i="11" s="1"/>
  <c r="I321" i="11" s="1"/>
  <c r="L292" i="11"/>
  <c r="M292" i="11" s="1"/>
  <c r="I292" i="11" s="1"/>
  <c r="L284" i="11"/>
  <c r="M284" i="11" s="1"/>
  <c r="I284" i="11" s="1"/>
  <c r="L280" i="11"/>
  <c r="M280" i="11" s="1"/>
  <c r="I280" i="11" s="1"/>
  <c r="L278" i="11"/>
  <c r="M278" i="11" s="1"/>
  <c r="I278" i="11" s="1"/>
  <c r="L233" i="11"/>
  <c r="M233" i="11" s="1"/>
  <c r="I233" i="11" s="1"/>
  <c r="L214" i="11"/>
  <c r="M214" i="11" s="1"/>
  <c r="I214" i="11" s="1"/>
  <c r="L199" i="11"/>
  <c r="M199" i="11" s="1"/>
  <c r="I199" i="11" s="1"/>
  <c r="L180" i="11"/>
  <c r="M180" i="11" s="1"/>
  <c r="I180" i="11" s="1"/>
  <c r="L174" i="11"/>
  <c r="M174" i="11" s="1"/>
  <c r="I174" i="11" s="1"/>
  <c r="L172" i="11"/>
  <c r="M172" i="11" s="1"/>
  <c r="I172" i="11" s="1"/>
  <c r="L170" i="11"/>
  <c r="M170" i="11" s="1"/>
  <c r="I170" i="11" s="1"/>
  <c r="L166" i="11"/>
  <c r="M166" i="11" s="1"/>
  <c r="I166" i="11" s="1"/>
  <c r="L137" i="11"/>
  <c r="M137" i="11" s="1"/>
  <c r="I137" i="11" s="1"/>
  <c r="L135" i="11"/>
  <c r="M135" i="11" s="1"/>
  <c r="I135" i="11" s="1"/>
  <c r="L114" i="11"/>
  <c r="M114" i="11" s="1"/>
  <c r="I114" i="11" s="1"/>
  <c r="L110" i="11"/>
  <c r="M110" i="11" s="1"/>
  <c r="I110" i="11" s="1"/>
  <c r="L102" i="11"/>
  <c r="M102" i="11" s="1"/>
  <c r="I102" i="11" s="1"/>
  <c r="L79" i="11"/>
  <c r="M79" i="11" s="1"/>
  <c r="I79" i="11" s="1"/>
  <c r="L58" i="11"/>
  <c r="M58" i="11" s="1"/>
  <c r="I58" i="11" s="1"/>
  <c r="L56" i="11"/>
  <c r="M56" i="11" s="1"/>
  <c r="I56" i="11" s="1"/>
  <c r="L52" i="11"/>
  <c r="M52" i="11" s="1"/>
  <c r="I52" i="11" s="1"/>
  <c r="L46" i="11"/>
  <c r="M46" i="11" s="1"/>
  <c r="I46" i="11" s="1"/>
  <c r="L42" i="11"/>
  <c r="M42" i="11" s="1"/>
  <c r="I42" i="11" s="1"/>
  <c r="L35" i="11"/>
  <c r="M35" i="11" s="1"/>
  <c r="I35" i="11" s="1"/>
  <c r="L20" i="11"/>
  <c r="M20" i="11" s="1"/>
  <c r="I20" i="11" s="1"/>
  <c r="L305" i="11"/>
  <c r="M305" i="11" s="1"/>
  <c r="I305" i="11" s="1"/>
  <c r="L244" i="11"/>
  <c r="M244" i="11" s="1"/>
  <c r="I244" i="11" s="1"/>
  <c r="L229" i="11"/>
  <c r="M229" i="11" s="1"/>
  <c r="I229" i="11" s="1"/>
  <c r="L225" i="11"/>
  <c r="M225" i="11" s="1"/>
  <c r="I225" i="11" s="1"/>
  <c r="L204" i="11"/>
  <c r="M204" i="11" s="1"/>
  <c r="I204" i="11" s="1"/>
  <c r="L202" i="11"/>
  <c r="M202" i="11" s="1"/>
  <c r="I202" i="11" s="1"/>
  <c r="L187" i="11"/>
  <c r="M187" i="11" s="1"/>
  <c r="I187" i="11" s="1"/>
  <c r="L185" i="11"/>
  <c r="M185" i="11" s="1"/>
  <c r="I185" i="11" s="1"/>
  <c r="L162" i="11"/>
  <c r="M162" i="11" s="1"/>
  <c r="I162" i="11" s="1"/>
  <c r="L160" i="11"/>
  <c r="M160" i="11" s="1"/>
  <c r="I160" i="11" s="1"/>
  <c r="L133" i="11"/>
  <c r="M133" i="11" s="1"/>
  <c r="I133" i="11" s="1"/>
  <c r="L119" i="11"/>
  <c r="M119" i="11" s="1"/>
  <c r="I119" i="11" s="1"/>
  <c r="L100" i="11"/>
  <c r="M100" i="11" s="1"/>
  <c r="I100" i="11" s="1"/>
  <c r="L98" i="11"/>
  <c r="M98" i="11" s="1"/>
  <c r="I98" i="11" s="1"/>
  <c r="L293" i="11"/>
  <c r="M293" i="11" s="1"/>
  <c r="I293" i="11" s="1"/>
  <c r="L289" i="11"/>
  <c r="M289" i="11" s="1"/>
  <c r="I289" i="11" s="1"/>
  <c r="L283" i="11"/>
  <c r="M283" i="11" s="1"/>
  <c r="I283" i="11" s="1"/>
  <c r="L200" i="11"/>
  <c r="M200" i="11" s="1"/>
  <c r="I200" i="11" s="1"/>
  <c r="L175" i="11"/>
  <c r="M175" i="11" s="1"/>
  <c r="I175" i="11" s="1"/>
  <c r="L171" i="11"/>
  <c r="M171" i="11" s="1"/>
  <c r="I171" i="11" s="1"/>
  <c r="L167" i="11"/>
  <c r="M167" i="11" s="1"/>
  <c r="I167" i="11" s="1"/>
  <c r="L144" i="11"/>
  <c r="M144" i="11" s="1"/>
  <c r="I144" i="11" s="1"/>
  <c r="L140" i="11"/>
  <c r="M140" i="11" s="1"/>
  <c r="I140" i="11" s="1"/>
  <c r="L136" i="11"/>
  <c r="M136" i="11" s="1"/>
  <c r="I136" i="11" s="1"/>
  <c r="L113" i="11"/>
  <c r="M113" i="11" s="1"/>
  <c r="I113" i="11" s="1"/>
  <c r="L111" i="11"/>
  <c r="M111" i="11" s="1"/>
  <c r="I111" i="11" s="1"/>
  <c r="L107" i="11"/>
  <c r="M107" i="11" s="1"/>
  <c r="I107" i="11" s="1"/>
  <c r="L82" i="11"/>
  <c r="M82" i="11" s="1"/>
  <c r="I82" i="11" s="1"/>
  <c r="L80" i="11"/>
  <c r="M80" i="11" s="1"/>
  <c r="I80" i="11" s="1"/>
  <c r="L74" i="11"/>
  <c r="M74" i="11" s="1"/>
  <c r="I74" i="11" s="1"/>
  <c r="L36" i="11"/>
  <c r="M36" i="11" s="1"/>
  <c r="I36" i="11" s="1"/>
  <c r="L25" i="11"/>
  <c r="M25" i="11" s="1"/>
  <c r="I25" i="11" s="1"/>
  <c r="L306" i="11"/>
  <c r="M306" i="11" s="1"/>
  <c r="I306" i="11" s="1"/>
  <c r="L277" i="11"/>
  <c r="M277" i="11" s="1"/>
  <c r="I277" i="11" s="1"/>
  <c r="L252" i="11"/>
  <c r="M252" i="11" s="1"/>
  <c r="I252" i="11" s="1"/>
  <c r="L250" i="11"/>
  <c r="M250" i="11" s="1"/>
  <c r="I250" i="11" s="1"/>
  <c r="L239" i="11"/>
  <c r="M239" i="11" s="1"/>
  <c r="I239" i="11" s="1"/>
  <c r="L218" i="11"/>
  <c r="M218" i="11" s="1"/>
  <c r="I218" i="11" s="1"/>
  <c r="L192" i="11"/>
  <c r="M192" i="11" s="1"/>
  <c r="I192" i="11" s="1"/>
  <c r="L186" i="11"/>
  <c r="M186" i="11" s="1"/>
  <c r="I186" i="11" s="1"/>
  <c r="L161" i="11"/>
  <c r="M161" i="11" s="1"/>
  <c r="I161" i="11" s="1"/>
  <c r="L132" i="11"/>
  <c r="M132" i="11" s="1"/>
  <c r="I132" i="11" s="1"/>
  <c r="L124" i="11"/>
  <c r="M124" i="11" s="1"/>
  <c r="I124" i="11" s="1"/>
  <c r="L120" i="11"/>
  <c r="M120" i="11" s="1"/>
  <c r="I120" i="11" s="1"/>
  <c r="L118" i="11"/>
  <c r="M118" i="11" s="1"/>
  <c r="I118" i="11" s="1"/>
  <c r="L99" i="11"/>
  <c r="M99" i="11" s="1"/>
  <c r="I99" i="11" s="1"/>
  <c r="L97" i="11"/>
  <c r="M97" i="11" s="1"/>
  <c r="I97" i="11" s="1"/>
  <c r="L95" i="11"/>
  <c r="M95" i="11" s="1"/>
  <c r="I95" i="11" s="1"/>
  <c r="L72" i="11"/>
  <c r="M72" i="11" s="1"/>
  <c r="I72" i="11" s="1"/>
  <c r="L10" i="11"/>
  <c r="M10" i="11" s="1"/>
  <c r="I10" i="11" s="1"/>
  <c r="L81" i="11"/>
  <c r="M81" i="11" s="1"/>
  <c r="I81" i="11" s="1"/>
  <c r="L62" i="11"/>
  <c r="M62" i="11" s="1"/>
  <c r="I62" i="11" s="1"/>
  <c r="L301" i="11"/>
  <c r="M301" i="11" s="1"/>
  <c r="I301" i="11" s="1"/>
  <c r="L261" i="11"/>
  <c r="M261" i="11" s="1"/>
  <c r="I261" i="11" s="1"/>
  <c r="L253" i="11"/>
  <c r="M253" i="11" s="1"/>
  <c r="I253" i="11" s="1"/>
  <c r="L238" i="11"/>
  <c r="M238" i="11" s="1"/>
  <c r="I238" i="11" s="1"/>
  <c r="L210" i="11"/>
  <c r="M210" i="11" s="1"/>
  <c r="I210" i="11" s="1"/>
  <c r="L138" i="11"/>
  <c r="M138" i="11" s="1"/>
  <c r="I138" i="11" s="1"/>
  <c r="L84" i="11"/>
  <c r="M84" i="11" s="1"/>
  <c r="I84" i="11" s="1"/>
  <c r="L63" i="11"/>
  <c r="M63" i="11" s="1"/>
  <c r="I63" i="11" s="1"/>
  <c r="L59" i="11"/>
  <c r="M59" i="11" s="1"/>
  <c r="I59" i="11" s="1"/>
  <c r="L32" i="11"/>
  <c r="M32" i="11" s="1"/>
  <c r="I32" i="11" s="1"/>
  <c r="L19" i="11"/>
  <c r="M19" i="11" s="1"/>
  <c r="I19" i="11" s="1"/>
  <c r="L302" i="11"/>
  <c r="M302" i="11" s="1"/>
  <c r="I302" i="11" s="1"/>
  <c r="L271" i="11"/>
  <c r="M271" i="11" s="1"/>
  <c r="I271" i="11" s="1"/>
  <c r="L256" i="11"/>
  <c r="M256" i="11" s="1"/>
  <c r="I256" i="11" s="1"/>
  <c r="L241" i="11"/>
  <c r="M241" i="11" s="1"/>
  <c r="I241" i="11" s="1"/>
  <c r="L211" i="11"/>
  <c r="M211" i="11" s="1"/>
  <c r="I211" i="11" s="1"/>
  <c r="L159" i="11"/>
  <c r="M159" i="11" s="1"/>
  <c r="I159" i="11" s="1"/>
  <c r="L41" i="11"/>
  <c r="M41" i="11" s="1"/>
  <c r="I41" i="11" s="1"/>
  <c r="L383" i="11" l="1"/>
  <c r="M383" i="11" s="1"/>
  <c r="I383" i="11" s="1"/>
  <c r="L384" i="11"/>
  <c r="M384" i="11" s="1"/>
  <c r="I384" i="11" s="1"/>
  <c r="L49" i="11"/>
  <c r="M49" i="11" s="1"/>
  <c r="I49" i="11" s="1"/>
  <c r="I482" i="11" s="1"/>
</calcChain>
</file>

<file path=xl/sharedStrings.xml><?xml version="1.0" encoding="utf-8"?>
<sst xmlns="http://schemas.openxmlformats.org/spreadsheetml/2006/main" count="6688" uniqueCount="1022">
  <si>
    <t>M8055</t>
  </si>
  <si>
    <t>Programa de Medicamentos Esenciales/ Central de Apoyo Logístico</t>
  </si>
  <si>
    <t>Codigo de Bienes Nacionales (si aplica)</t>
  </si>
  <si>
    <t>Código Institucional</t>
  </si>
  <si>
    <t>Descripción del activo o bien</t>
  </si>
  <si>
    <t>Unidad de Medida</t>
  </si>
  <si>
    <t>Costo Unitario en RD$</t>
  </si>
  <si>
    <t>PREPARADO POR</t>
  </si>
  <si>
    <t>REVISADO POR</t>
  </si>
  <si>
    <t>AUTORIZADO POR</t>
  </si>
  <si>
    <t>DIRECTOR ADMINISTRATIVO Y FINANCIERO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</si>
  <si>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</si>
  <si>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</si>
  <si>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</si>
  <si>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</si>
  <si>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</si>
  <si>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</si>
  <si>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</si>
  <si>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</si>
  <si>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Salidas</t>
  </si>
  <si>
    <t>Existencia actual</t>
  </si>
  <si>
    <t>Entradas</t>
  </si>
  <si>
    <t>S/C1</t>
  </si>
  <si>
    <t>S/C2</t>
  </si>
  <si>
    <t>Agosto</t>
  </si>
  <si>
    <t>S/C3</t>
  </si>
  <si>
    <t>Sept.</t>
  </si>
  <si>
    <t>Septiembre</t>
  </si>
  <si>
    <t>Octubre</t>
  </si>
  <si>
    <t>S/C4</t>
  </si>
  <si>
    <t>S/C5</t>
  </si>
  <si>
    <t>S/C6</t>
  </si>
  <si>
    <t>S/C7</t>
  </si>
  <si>
    <t>Valor Existencia actual en RD$</t>
  </si>
  <si>
    <t>M00519</t>
  </si>
  <si>
    <t>M02891</t>
  </si>
  <si>
    <t>M02892</t>
  </si>
  <si>
    <t>M0414</t>
  </si>
  <si>
    <t>M0430</t>
  </si>
  <si>
    <t>M0437</t>
  </si>
  <si>
    <t>M0454</t>
  </si>
  <si>
    <t>M0460</t>
  </si>
  <si>
    <t>M0602</t>
  </si>
  <si>
    <t>M0635</t>
  </si>
  <si>
    <t>M0787</t>
  </si>
  <si>
    <t>M0793</t>
  </si>
  <si>
    <t>M0842</t>
  </si>
  <si>
    <t>M0849</t>
  </si>
  <si>
    <t>M0924</t>
  </si>
  <si>
    <t>M10062</t>
  </si>
  <si>
    <t>M10086</t>
  </si>
  <si>
    <t>M1010</t>
  </si>
  <si>
    <t>M1024</t>
  </si>
  <si>
    <t>M1033</t>
  </si>
  <si>
    <t>M1101</t>
  </si>
  <si>
    <t>M1159</t>
  </si>
  <si>
    <t>M12041</t>
  </si>
  <si>
    <t>M1241</t>
  </si>
  <si>
    <t>M128</t>
  </si>
  <si>
    <t>M131</t>
  </si>
  <si>
    <t>M1329</t>
  </si>
  <si>
    <t>M1330</t>
  </si>
  <si>
    <t>M135</t>
  </si>
  <si>
    <t>Filtro de Gasoil FF 3417</t>
  </si>
  <si>
    <t>M136</t>
  </si>
  <si>
    <t>Filtro de Gasoil FP 586 F</t>
  </si>
  <si>
    <t>M137</t>
  </si>
  <si>
    <t>M138</t>
  </si>
  <si>
    <t>M139</t>
  </si>
  <si>
    <t>M140</t>
  </si>
  <si>
    <t>Filtro de aire para planta CA6858/AH1107</t>
  </si>
  <si>
    <t>M141</t>
  </si>
  <si>
    <t>M147</t>
  </si>
  <si>
    <t>Terminal  para cable de teléfono</t>
  </si>
  <si>
    <t>M1478</t>
  </si>
  <si>
    <t>M1552</t>
  </si>
  <si>
    <t>M20204</t>
  </si>
  <si>
    <t>M20319</t>
  </si>
  <si>
    <t>M20444</t>
  </si>
  <si>
    <t>Fan Relay 90-380</t>
  </si>
  <si>
    <t>M20458</t>
  </si>
  <si>
    <t>M20467</t>
  </si>
  <si>
    <t>M20510</t>
  </si>
  <si>
    <t>M20535</t>
  </si>
  <si>
    <t>M20693</t>
  </si>
  <si>
    <t>M20904</t>
  </si>
  <si>
    <t>M20916</t>
  </si>
  <si>
    <t>M20935</t>
  </si>
  <si>
    <t>Perita de Inodoro Unidad</t>
  </si>
  <si>
    <t>M21017</t>
  </si>
  <si>
    <t>Fundente 4 onza tarro</t>
  </si>
  <si>
    <t>M2187</t>
  </si>
  <si>
    <t>M22936</t>
  </si>
  <si>
    <t>M22937</t>
  </si>
  <si>
    <t>M23041</t>
  </si>
  <si>
    <t>M23152</t>
  </si>
  <si>
    <t>Tornillo carruaje con tuerca 5/16 x 3/4</t>
  </si>
  <si>
    <t>M23156</t>
  </si>
  <si>
    <t>M2317</t>
  </si>
  <si>
    <t>M23179</t>
  </si>
  <si>
    <t>M2318</t>
  </si>
  <si>
    <t>M231801</t>
  </si>
  <si>
    <t>M23190</t>
  </si>
  <si>
    <t>M23191</t>
  </si>
  <si>
    <t>M23198</t>
  </si>
  <si>
    <t>M23201</t>
  </si>
  <si>
    <t>M23216</t>
  </si>
  <si>
    <t>M23217</t>
  </si>
  <si>
    <t>M23271</t>
  </si>
  <si>
    <t>M23273</t>
  </si>
  <si>
    <t>M23276</t>
  </si>
  <si>
    <t>M23278</t>
  </si>
  <si>
    <t>M23304</t>
  </si>
  <si>
    <t>M23306</t>
  </si>
  <si>
    <t>M23307</t>
  </si>
  <si>
    <t>M23420</t>
  </si>
  <si>
    <t>M2345</t>
  </si>
  <si>
    <t>M23459</t>
  </si>
  <si>
    <t>M23492</t>
  </si>
  <si>
    <t>M23529</t>
  </si>
  <si>
    <t>M23902</t>
  </si>
  <si>
    <t>Abrazadera EMT de 2"</t>
  </si>
  <si>
    <t>M239021</t>
  </si>
  <si>
    <t>M24131</t>
  </si>
  <si>
    <t>M24213</t>
  </si>
  <si>
    <t>M24219</t>
  </si>
  <si>
    <t>M24229</t>
  </si>
  <si>
    <t>M24259</t>
  </si>
  <si>
    <t>M24265</t>
  </si>
  <si>
    <t>M24266</t>
  </si>
  <si>
    <t>M24270</t>
  </si>
  <si>
    <t>M24306</t>
  </si>
  <si>
    <t>M24377</t>
  </si>
  <si>
    <t>M24379</t>
  </si>
  <si>
    <t>M24559</t>
  </si>
  <si>
    <t>Toallero en acero inoxidable, 10 x 15 cm</t>
  </si>
  <si>
    <t>M24577</t>
  </si>
  <si>
    <t>M24720</t>
  </si>
  <si>
    <t>M24748</t>
  </si>
  <si>
    <t>M24792</t>
  </si>
  <si>
    <t>M24830</t>
  </si>
  <si>
    <t>M25092</t>
  </si>
  <si>
    <t>M25093</t>
  </si>
  <si>
    <t>Abrazadera Galvanizada de 1/2</t>
  </si>
  <si>
    <t>M25105</t>
  </si>
  <si>
    <t>M3661</t>
  </si>
  <si>
    <t>M3662</t>
  </si>
  <si>
    <t>M40333</t>
  </si>
  <si>
    <t>Breaker de 60 Amp. Doble</t>
  </si>
  <si>
    <t>M6003</t>
  </si>
  <si>
    <t>M60031</t>
  </si>
  <si>
    <t>M60211</t>
  </si>
  <si>
    <t>M6044</t>
  </si>
  <si>
    <t>M9100</t>
  </si>
  <si>
    <t>M9293</t>
  </si>
  <si>
    <t>Cerradura de Puño</t>
  </si>
  <si>
    <t>M9304</t>
  </si>
  <si>
    <t>M9314</t>
  </si>
  <si>
    <t>M9450</t>
  </si>
  <si>
    <t>M9672</t>
  </si>
  <si>
    <t>M9689</t>
  </si>
  <si>
    <t>Agua de Batería Galón</t>
  </si>
  <si>
    <t>M9764</t>
  </si>
  <si>
    <t>M9938</t>
  </si>
  <si>
    <t xml:space="preserve">Relación de Entradas y Salidas del Almacén Los Alcarrizos Miscelaneos </t>
  </si>
  <si>
    <t>S/C8</t>
  </si>
  <si>
    <t>M9361</t>
  </si>
  <si>
    <t>S/C9</t>
  </si>
  <si>
    <t>S/C10</t>
  </si>
  <si>
    <t>S/C11</t>
  </si>
  <si>
    <t>S/C12</t>
  </si>
  <si>
    <t>2.3.9.2.01</t>
  </si>
  <si>
    <t>M20584</t>
  </si>
  <si>
    <t>Abanico Industrial</t>
  </si>
  <si>
    <t>UNIDAD</t>
  </si>
  <si>
    <t>2.3.6.3.06</t>
  </si>
  <si>
    <t>Abrazadera EMT 1"</t>
  </si>
  <si>
    <t>Abrazadera EMT 1/2"</t>
  </si>
  <si>
    <t>Abrazadera Unitrón 1 1/2" Unidad</t>
  </si>
  <si>
    <t>M24817</t>
  </si>
  <si>
    <t>Abrazadera Unitrón 2" Unidad</t>
  </si>
  <si>
    <t>Abrazadera Unitrón de 1"</t>
  </si>
  <si>
    <t>2.3.9.9.01</t>
  </si>
  <si>
    <t>M0709</t>
  </si>
  <si>
    <t>Aire Acondicionado 36,000 BTU (Unidad)</t>
  </si>
  <si>
    <t>2.3.2.3.01</t>
  </si>
  <si>
    <t>M20437</t>
  </si>
  <si>
    <t>Aislante para Tubería de Cobre 3/4</t>
  </si>
  <si>
    <t>2.3.3.2.01</t>
  </si>
  <si>
    <t>M23436</t>
  </si>
  <si>
    <t>Aislante para Tubería de Cobre 5/8</t>
  </si>
  <si>
    <t>2.3.6.3.04</t>
  </si>
  <si>
    <t>Aislante para Tubería de Cobre 7/8</t>
  </si>
  <si>
    <t>2.3.9.6.01</t>
  </si>
  <si>
    <t>M3063</t>
  </si>
  <si>
    <t>Alambre #12, Blanco, duplo.</t>
  </si>
  <si>
    <t>Alambre de Goma 10/4</t>
  </si>
  <si>
    <t>Alambre THHN # 10 Rojo (pie)</t>
  </si>
  <si>
    <t>Alambre THHN #4 Blanco (Pie)</t>
  </si>
  <si>
    <t>M2553</t>
  </si>
  <si>
    <t>Alambre THHN #4 Negro, Americano (pie)</t>
  </si>
  <si>
    <t>M2551</t>
  </si>
  <si>
    <t>Alambre THHN #4 Rojo, Americano (pie)</t>
  </si>
  <si>
    <t>M2552</t>
  </si>
  <si>
    <t>Alambre THHN #6 Blanco, Americano (pie)</t>
  </si>
  <si>
    <t>M2550</t>
  </si>
  <si>
    <t>Alambre THHN #6 Negro (pie)</t>
  </si>
  <si>
    <t>M2554</t>
  </si>
  <si>
    <t>Alambre THHN #6 Rojo, Americano (pie)</t>
  </si>
  <si>
    <t>Alicate de Presión</t>
  </si>
  <si>
    <t>M23322</t>
  </si>
  <si>
    <t>Angular Metal Ranurado para Tramo</t>
  </si>
  <si>
    <t>M24529</t>
  </si>
  <si>
    <t>Antorcha de Gas para Soldar</t>
  </si>
  <si>
    <t>2.3.5.5.01</t>
  </si>
  <si>
    <t>M23187</t>
  </si>
  <si>
    <t>Arandela PVC  3"</t>
  </si>
  <si>
    <t>M23188</t>
  </si>
  <si>
    <t>Arandela PVC  4"</t>
  </si>
  <si>
    <t>M23390</t>
  </si>
  <si>
    <t>Archivo vertical de 4 Gavetas</t>
  </si>
  <si>
    <t>M24572</t>
  </si>
  <si>
    <t>Archivo Vertical de 5 Gaveta</t>
  </si>
  <si>
    <t>M25091</t>
  </si>
  <si>
    <t>Argolla 5/8</t>
  </si>
  <si>
    <t>M23388</t>
  </si>
  <si>
    <t>Armario de Dos Puertas en Metal</t>
  </si>
  <si>
    <t>Balastro (Transformador) de bajo consumo de 4 tubo de 32 watts</t>
  </si>
  <si>
    <t>Balastro Bajo Consumo de Dos Tubos</t>
  </si>
  <si>
    <t>M246333</t>
  </si>
  <si>
    <t>Bandeja Ranurada  Metal para Anaqueles 15 x 39 Unidad</t>
  </si>
  <si>
    <t>M24633</t>
  </si>
  <si>
    <t>Bandeja Ranurada  Metal para Anaqueles 15 x 45 Unidad</t>
  </si>
  <si>
    <t>2.3.6.3.01</t>
  </si>
  <si>
    <t>M23257</t>
  </si>
  <si>
    <t>Barra Cuadsrada 1/2</t>
  </si>
  <si>
    <t>M19931</t>
  </si>
  <si>
    <t>Barra Redonda 1/2</t>
  </si>
  <si>
    <t>M96971</t>
  </si>
  <si>
    <t>Barra Tornada 1/2</t>
  </si>
  <si>
    <t>Base P/inodoro en PVC unidad</t>
  </si>
  <si>
    <t>M9448</t>
  </si>
  <si>
    <t>Base para archivo 8 1/2 x 11</t>
  </si>
  <si>
    <t>M90501</t>
  </si>
  <si>
    <t>Batería N70 (750/800 CCA)</t>
  </si>
  <si>
    <t>M9843</t>
  </si>
  <si>
    <t>Bisagra corriente de 1 1/2</t>
  </si>
  <si>
    <t>M20455</t>
  </si>
  <si>
    <t>Bisagra de porta candado</t>
  </si>
  <si>
    <t>M2843</t>
  </si>
  <si>
    <t>Bisagra tipo libro de 1 1/2 (PAR)</t>
  </si>
  <si>
    <t>Bisagra tipo libro de 3" unidad</t>
  </si>
  <si>
    <t>Bisagra tipo libro de 4 x 4 unidad</t>
  </si>
  <si>
    <t>M22897</t>
  </si>
  <si>
    <t>Bomba Ladrona de agua potencia ku 0,37 potencia HP 0.50</t>
  </si>
  <si>
    <t>Bombillo 13 wats espiral bajo consumo</t>
  </si>
  <si>
    <t>Boquilla Completa P/Lavamanos</t>
  </si>
  <si>
    <t>Boya plastica p/inodoro</t>
  </si>
  <si>
    <t>2.3.6.3.03</t>
  </si>
  <si>
    <t>Brazo Hidraulico mediano</t>
  </si>
  <si>
    <t>Brazo hidraulico pequeño, plateado unidad</t>
  </si>
  <si>
    <t>M0617</t>
  </si>
  <si>
    <t>Breaker 300 AMPS</t>
  </si>
  <si>
    <t>M0619</t>
  </si>
  <si>
    <t>Breaker de 20 Amp. Sencillo</t>
  </si>
  <si>
    <t>2.3.9.01</t>
  </si>
  <si>
    <t>M40331</t>
  </si>
  <si>
    <t>Breaker de 40 Amp. Fino</t>
  </si>
  <si>
    <t>Breaker GE 15Amp. (Sencillo)</t>
  </si>
  <si>
    <t>M23272</t>
  </si>
  <si>
    <t>Breaker GE 30 amp. (doble)</t>
  </si>
  <si>
    <t>Breaker GE 40 amp. Doble</t>
  </si>
  <si>
    <t>Breaker Grueso de 40 amp</t>
  </si>
  <si>
    <t>Breaker Grueso THQL 60 Amp G. E.</t>
  </si>
  <si>
    <t>M24693</t>
  </si>
  <si>
    <t>Breaker Ind. 250A</t>
  </si>
  <si>
    <t>M23033</t>
  </si>
  <si>
    <t>Cadena galvanizada 5mm (3/16) pies para proteger tanque</t>
  </si>
  <si>
    <t>M24835</t>
  </si>
  <si>
    <t>Caja de Breaker 120 Amp, 4-8 Reforzada</t>
  </si>
  <si>
    <t>M23038</t>
  </si>
  <si>
    <t>Caja de Breaker, 125 Amp. 4-8</t>
  </si>
  <si>
    <t>M24813</t>
  </si>
  <si>
    <t>Caja de Cartón Corrugado 24 1/2x 14x10 Pulg. Color</t>
  </si>
  <si>
    <t>Caja de Cartón Corrugado para Archivo</t>
  </si>
  <si>
    <t>M0322</t>
  </si>
  <si>
    <t>Caja de Dinero</t>
  </si>
  <si>
    <t>M81211</t>
  </si>
  <si>
    <t>Caja de Seguridad (Caja Fuerte)</t>
  </si>
  <si>
    <t>M23178</t>
  </si>
  <si>
    <t>Caja registro 15 x 15 x 6"</t>
  </si>
  <si>
    <t>M23177</t>
  </si>
  <si>
    <t>Caja registro pintada 6 x 6 x 4</t>
  </si>
  <si>
    <t>M0551</t>
  </si>
  <si>
    <t>Cajas de cartón corrugadas color crema medida 19x13x13</t>
  </si>
  <si>
    <t>Canaleta Plastica 1 1/2"</t>
  </si>
  <si>
    <t>M50841</t>
  </si>
  <si>
    <t>Canaleta Plastica 2"</t>
  </si>
  <si>
    <t>Cancamo o Bisagra Soldable unidad</t>
  </si>
  <si>
    <t>Capacitor 35 x 370 unidad</t>
  </si>
  <si>
    <t>Capacitor 55 + 5 x 370</t>
  </si>
  <si>
    <t>CAPACITOR MARCHA 60/370 VOLT</t>
  </si>
  <si>
    <t>M24807</t>
  </si>
  <si>
    <t>Capacitor y Compresor de 24,000 BTU</t>
  </si>
  <si>
    <t>Capacitores 40+5x370</t>
  </si>
  <si>
    <t>M23674</t>
  </si>
  <si>
    <t>Carrito de 4 Ruedas</t>
  </si>
  <si>
    <t>2.3.7.2.99</t>
  </si>
  <si>
    <t>M0522</t>
  </si>
  <si>
    <t>Cemento de Contacto 497 XL</t>
  </si>
  <si>
    <t>M0504</t>
  </si>
  <si>
    <t>Cemento PVC 16 Onza</t>
  </si>
  <si>
    <t>2.3.6.2.02</t>
  </si>
  <si>
    <t>M0480</t>
  </si>
  <si>
    <t>Ceramica 45 X 45 Metros 2</t>
  </si>
  <si>
    <t>M22894</t>
  </si>
  <si>
    <t>Cerradura P/Puerta Enrrollable</t>
  </si>
  <si>
    <t>Cerradura sin Puño</t>
  </si>
  <si>
    <t>Cheque horizontal 1/2 bronce</t>
  </si>
  <si>
    <t>Cheque Vertical de 3/4 Italia</t>
  </si>
  <si>
    <t>M22997</t>
  </si>
  <si>
    <t>Cilindro e28-45, e350-452 3,600F</t>
  </si>
  <si>
    <t>2.3.9.9.02</t>
  </si>
  <si>
    <t>Cinta de Aluminio para Aire de 3"</t>
  </si>
  <si>
    <t>M05501</t>
  </si>
  <si>
    <t>Cinta de Empaque</t>
  </si>
  <si>
    <t>M1964</t>
  </si>
  <si>
    <t>Cinta de Precaucion amarilla  rollo de 1000 pies</t>
  </si>
  <si>
    <t>M10158</t>
  </si>
  <si>
    <t>Cinta de precaucion color rojo rollo 1000 pies</t>
  </si>
  <si>
    <t>Cinta P/Ducto de Aire (Gris)</t>
  </si>
  <si>
    <t>Clavo de 1" 1/2, S/C, Libra</t>
  </si>
  <si>
    <t>M24239</t>
  </si>
  <si>
    <t>Clavo de 1", S/C, Libra</t>
  </si>
  <si>
    <t>Codo PVC " 4 x 45 Dr</t>
  </si>
  <si>
    <t>Codo PVC 3 x 45</t>
  </si>
  <si>
    <t>M0333</t>
  </si>
  <si>
    <t>Cola paras Madera Galón</t>
  </si>
  <si>
    <t>M20429</t>
  </si>
  <si>
    <t>Compresor A/A 12,000 BTU</t>
  </si>
  <si>
    <t>M1635</t>
  </si>
  <si>
    <t>Compresor A/A 24,000 BTU</t>
  </si>
  <si>
    <t>M10130</t>
  </si>
  <si>
    <t>Compresor a/a de 18000 BTU</t>
  </si>
  <si>
    <t>M23077</t>
  </si>
  <si>
    <t>Condensador de 24,000 BTU</t>
  </si>
  <si>
    <t>Conector EMT 2"</t>
  </si>
  <si>
    <t>Conector para varilla de tierra</t>
  </si>
  <si>
    <t>Contactor para Aire Size: 2P40AMP/24V (2A40)</t>
  </si>
  <si>
    <t>Control Universal p/aire acondicionado</t>
  </si>
  <si>
    <t>Coopling EMT 1"</t>
  </si>
  <si>
    <t>Coopling EMT 1/2"</t>
  </si>
  <si>
    <t>Coopling EMT 2"</t>
  </si>
  <si>
    <t>Cordón para Teléfono (Espirales)</t>
  </si>
  <si>
    <t>2.3.6.2.01</t>
  </si>
  <si>
    <t>M0320</t>
  </si>
  <si>
    <t>Cristal #10 para careta</t>
  </si>
  <si>
    <t>M0336</t>
  </si>
  <si>
    <t>Cuadro de Promese en Madera</t>
  </si>
  <si>
    <t>Curva EMT 1/2¨</t>
  </si>
  <si>
    <t>Curva EMT 1´´</t>
  </si>
  <si>
    <t>Curva EMT 2´´</t>
  </si>
  <si>
    <t>2.3.9.1.01</t>
  </si>
  <si>
    <t>Desgrasante Galón</t>
  </si>
  <si>
    <t>Disco de Corte P/Sierra de 7x1/4 (Unidad)</t>
  </si>
  <si>
    <t>Disco Sierra de 10" 40 dientes</t>
  </si>
  <si>
    <t>M30701</t>
  </si>
  <si>
    <t>Doblador de Tubo de 3/4"</t>
  </si>
  <si>
    <t>M0339</t>
  </si>
  <si>
    <t>Durmientes 2 1/2 x 10</t>
  </si>
  <si>
    <t>Enchunfe plastico 220</t>
  </si>
  <si>
    <t>M21970</t>
  </si>
  <si>
    <t>Escalera Recta</t>
  </si>
  <si>
    <t>M0340</t>
  </si>
  <si>
    <t>Escalera Recta de 3 Peldaño</t>
  </si>
  <si>
    <t>Escalera Recta de 4 Peldaño</t>
  </si>
  <si>
    <t>31/717</t>
  </si>
  <si>
    <t>M20317</t>
  </si>
  <si>
    <t>Escritorio Modular 24 x 39</t>
  </si>
  <si>
    <t>M1703</t>
  </si>
  <si>
    <t>Escritorio Modular Metal 18 x 40 Pequeño</t>
  </si>
  <si>
    <t>2.3.2.2.01</t>
  </si>
  <si>
    <t>M10073</t>
  </si>
  <si>
    <t xml:space="preserve">Eslinga </t>
  </si>
  <si>
    <t>M9235</t>
  </si>
  <si>
    <t>Espejo de Baño Ovalado, 60 x 45 cm, acero inoxidable</t>
  </si>
  <si>
    <t>Estaño p/Soldar Rollo</t>
  </si>
  <si>
    <t>Estopa</t>
  </si>
  <si>
    <t>Extencion P/Teléfono 25"</t>
  </si>
  <si>
    <t>M23761</t>
  </si>
  <si>
    <t>Extintor ABC (05 Lib.) con dispensador</t>
  </si>
  <si>
    <t>2.3.5.4.01</t>
  </si>
  <si>
    <t>M9242</t>
  </si>
  <si>
    <t>Fibra Vegetal</t>
  </si>
  <si>
    <t>Filtro de Aceite pequeño LFP 780</t>
  </si>
  <si>
    <t>M134</t>
  </si>
  <si>
    <t>Filtro de Coolant</t>
  </si>
  <si>
    <t>Filtro p/ aceite grande LFP 3000</t>
  </si>
  <si>
    <t>Filtro p/ Gasoil p 876 F</t>
  </si>
  <si>
    <t>Filtro p/aceite BT259</t>
  </si>
  <si>
    <t>Filtro Trampa de agua LTF 3520</t>
  </si>
  <si>
    <t>M24782</t>
  </si>
  <si>
    <t>Flota de goma</t>
  </si>
  <si>
    <t>Foco Amarillo (Unidad)</t>
  </si>
  <si>
    <t>2.3.7.2.06</t>
  </si>
  <si>
    <t>M1323</t>
  </si>
  <si>
    <t>Fondipol 245 Barpino Blanco 20 Litros</t>
  </si>
  <si>
    <t>2.3.1.4.01</t>
  </si>
  <si>
    <t>M0354</t>
  </si>
  <si>
    <t>Formica Semi-Gruesa Preto (Negra)</t>
  </si>
  <si>
    <t>2.3.3.3.01</t>
  </si>
  <si>
    <t>M0972</t>
  </si>
  <si>
    <t>Formulario Despacho PESCA con Copia NCR</t>
  </si>
  <si>
    <t>M1967</t>
  </si>
  <si>
    <t>Formularios Reclamaciones Entregas Pedidos</t>
  </si>
  <si>
    <t>M229151</t>
  </si>
  <si>
    <t>Fusible Cartucho, 30Amp. X15 kw</t>
  </si>
  <si>
    <t>M9194</t>
  </si>
  <si>
    <t>Gafa Protectora P690 negro (Soldadura)</t>
  </si>
  <si>
    <t>M93031</t>
  </si>
  <si>
    <t>Gavinete (Archivo Aereo) Grande</t>
  </si>
  <si>
    <t>M93032</t>
  </si>
  <si>
    <t>Gavinete (Archivo Aereo) Pequeño</t>
  </si>
  <si>
    <t>2.3.5.3.01</t>
  </si>
  <si>
    <t>M20401</t>
  </si>
  <si>
    <t>Goma 1000 x 20</t>
  </si>
  <si>
    <t>M15793</t>
  </si>
  <si>
    <t>Goma 11R 22.5</t>
  </si>
  <si>
    <t>M0541</t>
  </si>
  <si>
    <t>Goma 185/R14 Unidad</t>
  </si>
  <si>
    <t>M24176</t>
  </si>
  <si>
    <t>Goma 205/R16 Unidad</t>
  </si>
  <si>
    <t>M2141</t>
  </si>
  <si>
    <t>Goma 235/ 55R19</t>
  </si>
  <si>
    <t>M1453</t>
  </si>
  <si>
    <t>Goma 245/70/R16</t>
  </si>
  <si>
    <t>M20678</t>
  </si>
  <si>
    <t>Goma 265/70R16</t>
  </si>
  <si>
    <t>M24512</t>
  </si>
  <si>
    <t>Goma 285/R17</t>
  </si>
  <si>
    <t>M20375</t>
  </si>
  <si>
    <t>Goma 700/16 Uniad</t>
  </si>
  <si>
    <t>M21959</t>
  </si>
  <si>
    <t>Gomas 225/75/15</t>
  </si>
  <si>
    <t>M0359</t>
  </si>
  <si>
    <t>Gomas de Motores 2.75-18</t>
  </si>
  <si>
    <t>M0360</t>
  </si>
  <si>
    <t>Gomas de Motores Ref. 2.50-18</t>
  </si>
  <si>
    <t>M0361</t>
  </si>
  <si>
    <t>Gomas de Motores Ref. 2.75-21</t>
  </si>
  <si>
    <t>M0362</t>
  </si>
  <si>
    <t>Gomas de Motores Ref. 3.50-18</t>
  </si>
  <si>
    <t>2.3.7.1.05</t>
  </si>
  <si>
    <t>M182</t>
  </si>
  <si>
    <t>Grasa Dif. 140/GL4 Monogrado</t>
  </si>
  <si>
    <t>M0367</t>
  </si>
  <si>
    <t>Hachas Pequeñas Tramontina</t>
  </si>
  <si>
    <t>M23289</t>
  </si>
  <si>
    <t>Hoja de segueta roja</t>
  </si>
  <si>
    <t>M24033</t>
  </si>
  <si>
    <t xml:space="preserve">Interruptor Doble Unidad </t>
  </si>
  <si>
    <t>M24557</t>
  </si>
  <si>
    <t>Jabonera Acero Inoxidable, 14 x 19 cm</t>
  </si>
  <si>
    <t>Juego de Sifón P/Lavamano</t>
  </si>
  <si>
    <t>M1456</t>
  </si>
  <si>
    <t>Kit de Bomba Agua Elecrica</t>
  </si>
  <si>
    <t>M1878</t>
  </si>
  <si>
    <t xml:space="preserve">Lacapol Barpino Blanco 351 Semi-Mate Galón </t>
  </si>
  <si>
    <t>M97031</t>
  </si>
  <si>
    <t>Láminas de Cartón</t>
  </si>
  <si>
    <t>Lámpara de 02 tubos</t>
  </si>
  <si>
    <t>M26043</t>
  </si>
  <si>
    <t>Letrero adhesivo en vinil, impresion full color 18x8, Promesecal</t>
  </si>
  <si>
    <t>Letrero Almacen</t>
  </si>
  <si>
    <t>M20353</t>
  </si>
  <si>
    <t>Letrero en Vinil PVC 24"x 24"</t>
  </si>
  <si>
    <t>M3048</t>
  </si>
  <si>
    <t>Letrero en Vinil PVC 3.5"x 2.5"</t>
  </si>
  <si>
    <t>M24628</t>
  </si>
  <si>
    <t>Letrero Hosp. 4.00m x 0.50m Marcado en Metal (Pequeño)</t>
  </si>
  <si>
    <t>M24630</t>
  </si>
  <si>
    <t>Letrero Hosp. 5.00m x 0.50m Marcado en Metal (Mediano)</t>
  </si>
  <si>
    <t>M26042</t>
  </si>
  <si>
    <t>Letrero tamaño 8 1/2x11, en sintra de 4mm impresion full color y laminado matte.</t>
  </si>
  <si>
    <t>M9907</t>
  </si>
  <si>
    <t>Letreros de Caja</t>
  </si>
  <si>
    <t>M9908</t>
  </si>
  <si>
    <t>Letreros de Consulta</t>
  </si>
  <si>
    <t>M1903</t>
  </si>
  <si>
    <t>M20282</t>
  </si>
  <si>
    <t>Letreros de Seguridad</t>
  </si>
  <si>
    <t>M24631</t>
  </si>
  <si>
    <t>Letreros hospitalario 6.50, x 0.50m, marco en metal (Grande)</t>
  </si>
  <si>
    <t>M20953</t>
  </si>
  <si>
    <t>Letreros hospitalario en vinil, marco en metal (Pequeño)</t>
  </si>
  <si>
    <t>M26033</t>
  </si>
  <si>
    <t>Letreros hospitalario en vinil, marco en metal, medida 3.50x0.40m</t>
  </si>
  <si>
    <t>Lija de Agua 220</t>
  </si>
  <si>
    <t>Lija de Agua 360</t>
  </si>
  <si>
    <t>Llave de paso PVC bola 1/2</t>
  </si>
  <si>
    <t>M98191</t>
  </si>
  <si>
    <t>Llave para Bebedero Macho</t>
  </si>
  <si>
    <t>2.3.7.1.06</t>
  </si>
  <si>
    <t>M25101</t>
  </si>
  <si>
    <t>Lubricante size 50"</t>
  </si>
  <si>
    <t>M10156</t>
  </si>
  <si>
    <t>Maceta C/Mango de 3 lbra</t>
  </si>
  <si>
    <t>M07471</t>
  </si>
  <si>
    <t>Main Breaker, Trifásico de 400Amp</t>
  </si>
  <si>
    <t>M0627</t>
  </si>
  <si>
    <t>Manguera de Incendio</t>
  </si>
  <si>
    <t>M10137</t>
  </si>
  <si>
    <t>Manómetro para Refrigeración</t>
  </si>
  <si>
    <t>M0379</t>
  </si>
  <si>
    <t>Masilla Para Yeso (Cubeta)</t>
  </si>
  <si>
    <t>Metanol Galón</t>
  </si>
  <si>
    <t>M0382</t>
  </si>
  <si>
    <t>Metil 12 Top Top</t>
  </si>
  <si>
    <t>M0381</t>
  </si>
  <si>
    <t>Mostrador de Chirrot C/Patas Metal</t>
  </si>
  <si>
    <t>M2912</t>
  </si>
  <si>
    <t>Motocicletas 125cc</t>
  </si>
  <si>
    <t>M15792</t>
  </si>
  <si>
    <t>Neumatico 245-60-R18 (Goma) unidad</t>
  </si>
  <si>
    <t>M24738</t>
  </si>
  <si>
    <t>Neumatico 245-70-19.5 R (Goma) unidad</t>
  </si>
  <si>
    <t>M0389</t>
  </si>
  <si>
    <t>Nevera Ejecutiva 4 pies Color Blanco</t>
  </si>
  <si>
    <t>M24301</t>
  </si>
  <si>
    <t>Niple Galvanizado de 1/4 x 3</t>
  </si>
  <si>
    <t>M26062</t>
  </si>
  <si>
    <t>Organizador de baño, tipo tramo 12x18 pulgada</t>
  </si>
  <si>
    <t>M26063</t>
  </si>
  <si>
    <t>Organizador de baño, tipo tramo 12X24 pulg.</t>
  </si>
  <si>
    <t>M0393</t>
  </si>
  <si>
    <t>Párales 2 1/2 x 10</t>
  </si>
  <si>
    <t>M0394</t>
  </si>
  <si>
    <t>Pesos Completos (Brazo, Medidor y Plato)</t>
  </si>
  <si>
    <t>M0395</t>
  </si>
  <si>
    <t>Picos Con Su Palo</t>
  </si>
  <si>
    <t>Pin de Seguridad, en Acero</t>
  </si>
  <si>
    <t>M20610</t>
  </si>
  <si>
    <t>Pino Tratado 1"x12"x14"</t>
  </si>
  <si>
    <t>M0289</t>
  </si>
  <si>
    <t>Pintura Acrilica blanco colonial 66</t>
  </si>
  <si>
    <t>Pintura Acrilica Superior blanco 60</t>
  </si>
  <si>
    <t>Pintura Azul Turquesa Acrílico</t>
  </si>
  <si>
    <t>Pintura Blanco 00, Semi-Gloss galón</t>
  </si>
  <si>
    <t>Pintura Esmalte Aluminio</t>
  </si>
  <si>
    <t>Pintura Esmalte Amarillo Trafico Galón</t>
  </si>
  <si>
    <t>Pintura esmalte industrial Blanco 00 (1/4 galón)</t>
  </si>
  <si>
    <t>Pintura Esmalte Industrial Blanco 00 Galón</t>
  </si>
  <si>
    <t>Pintura Esmalte Industrial Oxido Rojo Galon</t>
  </si>
  <si>
    <t>Pintura Esmalte Industrial Rojo Chino Galon</t>
  </si>
  <si>
    <t>Pintura Rojo Positivo Acrílico</t>
  </si>
  <si>
    <t>M0578</t>
  </si>
  <si>
    <t>Plafón de Fibra de Vidrio 2x4</t>
  </si>
  <si>
    <t>M0400</t>
  </si>
  <si>
    <t>Plana Empañete Albañilería</t>
  </si>
  <si>
    <t>M0540</t>
  </si>
  <si>
    <t>Plancha de MDF 5/8  (4X8)</t>
  </si>
  <si>
    <t>M20697</t>
  </si>
  <si>
    <t>Planchuela 1 1/2x3/16x20</t>
  </si>
  <si>
    <t>M0334</t>
  </si>
  <si>
    <t xml:space="preserve">Porta batas </t>
  </si>
  <si>
    <t>Porta Brochurs Impresos 1/8" y 3/16" Acrilicos c/logo institucional</t>
  </si>
  <si>
    <t>M7006</t>
  </si>
  <si>
    <t>Porta Electrodos</t>
  </si>
  <si>
    <t>M24558</t>
  </si>
  <si>
    <t>Porta papel en acero inoxidable, 15 x 10 cm</t>
  </si>
  <si>
    <t>Power Pack P/Aire Acondicionado Grande</t>
  </si>
  <si>
    <t>M20470</t>
  </si>
  <si>
    <t>Power Pack P/Aire Acondicionado Pequeño</t>
  </si>
  <si>
    <t>Punta estria #2</t>
  </si>
  <si>
    <t>Reducción PVC Presión 1x1/2</t>
  </si>
  <si>
    <t>Refrigerante R-22 Tanque 30 lb</t>
  </si>
  <si>
    <t>Refrigerante R-410, Tanque de 30 Libras</t>
  </si>
  <si>
    <t>2.3.6.1.01</t>
  </si>
  <si>
    <t>Remaches de aluminio 3/16 x 5/8</t>
  </si>
  <si>
    <t>M08261</t>
  </si>
  <si>
    <t xml:space="preserve">Rollo plastivo estirable </t>
  </si>
  <si>
    <t>M13891</t>
  </si>
  <si>
    <t>Secadora de Manos</t>
  </si>
  <si>
    <t>M1389</t>
  </si>
  <si>
    <t>Secante P/Acabado Lata 1 litro</t>
  </si>
  <si>
    <t>M979010</t>
  </si>
  <si>
    <t>Señalitica en Estirene, 15" X 5" (Salida de Emergencia)</t>
  </si>
  <si>
    <t>Serrucho Marca Segueta</t>
  </si>
  <si>
    <t>M0841</t>
  </si>
  <si>
    <t>Silicon Vela Unidad</t>
  </si>
  <si>
    <t>M04182</t>
  </si>
  <si>
    <t>Silla de Visita p/una Persona Negra</t>
  </si>
  <si>
    <t>M04181</t>
  </si>
  <si>
    <t>Silla de Visita Tres Plazas Gris y Negro</t>
  </si>
  <si>
    <t>M3028</t>
  </si>
  <si>
    <t>Silla para Cajero en Tela con Descansa Pies sin Brazos</t>
  </si>
  <si>
    <t>M0423</t>
  </si>
  <si>
    <t>Silla Secretarial con Brazos Negro</t>
  </si>
  <si>
    <t>M0419</t>
  </si>
  <si>
    <t>Sillas del Comedor</t>
  </si>
  <si>
    <t>M0421</t>
  </si>
  <si>
    <t>Sillas Plásticas Manaplas</t>
  </si>
  <si>
    <t>M24356</t>
  </si>
  <si>
    <t>Socalos para lamparas de 24</t>
  </si>
  <si>
    <t>M8026</t>
  </si>
  <si>
    <t>Soga de Nylon Amarillo Yarda</t>
  </si>
  <si>
    <t>2.3.7.2.01</t>
  </si>
  <si>
    <t>M1353</t>
  </si>
  <si>
    <t>Solución para Bateria</t>
  </si>
  <si>
    <t>Sostenedor ( P/Colgar Suapers, Escobas )</t>
  </si>
  <si>
    <t>M01272</t>
  </si>
  <si>
    <t>Sticker en Vinil Adhesivo Laminado Matte, 6" X 3" (EMPUJE)</t>
  </si>
  <si>
    <t>M01271</t>
  </si>
  <si>
    <t>Sticker en Vinil Adhesivo Laminado Matte, 6" X 3" (HALE)</t>
  </si>
  <si>
    <t>Tapa Inodoro</t>
  </si>
  <si>
    <t>Tapa P/ Tomacorrientes doble 2x4</t>
  </si>
  <si>
    <t>Tape Electrico 3,600 Rollo</t>
  </si>
  <si>
    <t>Tapon PVC  1 1/2"</t>
  </si>
  <si>
    <t>Tapon PVC 1/2</t>
  </si>
  <si>
    <t>Tarugo de Plomo de 1/2"x2 UND</t>
  </si>
  <si>
    <t>Tee PVC 1/2"</t>
  </si>
  <si>
    <t>Tela de Fibra de Vidrio (Yarda)</t>
  </si>
  <si>
    <t>M24777</t>
  </si>
  <si>
    <t>Tenaza</t>
  </si>
  <si>
    <t>M20868</t>
  </si>
  <si>
    <t>Terminal de bateria p/inversor</t>
  </si>
  <si>
    <t>M12661</t>
  </si>
  <si>
    <t>Terminal Simple, 250Amp.</t>
  </si>
  <si>
    <t>Terminales Grde. o Clavijas P/Cable de Telef. Unidad</t>
  </si>
  <si>
    <t>M0278</t>
  </si>
  <si>
    <t>Thinner Agalón</t>
  </si>
  <si>
    <t>Thinner TH30-32, 1/2 GL.</t>
  </si>
  <si>
    <t>M21912</t>
  </si>
  <si>
    <t>Tinacos de 265 gls</t>
  </si>
  <si>
    <t>Tiradores (Boton)</t>
  </si>
  <si>
    <t>Tomacorriente Doble 220</t>
  </si>
  <si>
    <t>Tornillo Diablito 1/2x8 Unidad</t>
  </si>
  <si>
    <t>Tornillo Expansible en Metal P/Concreto 1/2x2 (Unidad)</t>
  </si>
  <si>
    <t>Transformador 120/277 V</t>
  </si>
  <si>
    <t>Transformador PL de 42W</t>
  </si>
  <si>
    <t>M10085</t>
  </si>
  <si>
    <t>Tubería de Cobre para Aire Acondicionado 1/2 x 0.023" Rollo</t>
  </si>
  <si>
    <t>Tubería de Cobre para Aire Acondicionado 1/4 x 0.024" Rollo</t>
  </si>
  <si>
    <t>Tubería de Cobre para Aire Acondicionado 3/4 x 0.023" Rollo</t>
  </si>
  <si>
    <t>Tubería de Cobre para Aire Acondicionado 3/8 x 0.023" Rollo</t>
  </si>
  <si>
    <t>M0843</t>
  </si>
  <si>
    <t>Tubería de Cobre para Aire Acondicionado 5/8 x 0.023" Rollo</t>
  </si>
  <si>
    <t>M6003.</t>
  </si>
  <si>
    <t>Tubería de Cobre para Aire Acondicionado 7/8 x 0.023" Rollo</t>
  </si>
  <si>
    <t>Tubería EMT 1"</t>
  </si>
  <si>
    <t>M1557</t>
  </si>
  <si>
    <t>Tubo PVC 3 x 19</t>
  </si>
  <si>
    <t>M22961</t>
  </si>
  <si>
    <t>Tubo PVC 4 x 19</t>
  </si>
  <si>
    <t>M9042</t>
  </si>
  <si>
    <t>Tubo PVC SCH-40, 3/4 x 19</t>
  </si>
  <si>
    <t>M00523</t>
  </si>
  <si>
    <t>Tubo unión PVC 1</t>
  </si>
  <si>
    <t>M00525</t>
  </si>
  <si>
    <t>Tubo Y PVC 3 x3</t>
  </si>
  <si>
    <t>M00524</t>
  </si>
  <si>
    <t>Tubo Y PVC 4 x2</t>
  </si>
  <si>
    <t>Válvula de Salida para Inodoro</t>
  </si>
  <si>
    <t>M24787</t>
  </si>
  <si>
    <t>Valvula para tinaco 1/2 " unidad</t>
  </si>
  <si>
    <t>Vaso p/filtro de agua gasoil</t>
  </si>
  <si>
    <t>M4021</t>
  </si>
  <si>
    <t>Verificadora de Billete</t>
  </si>
  <si>
    <t>M00529</t>
  </si>
  <si>
    <t>Y PVC de 2 x 2</t>
  </si>
  <si>
    <t>M00528</t>
  </si>
  <si>
    <t>Y PVC de 4 x 3</t>
  </si>
  <si>
    <t>M23230</t>
  </si>
  <si>
    <t>Yee PVC 2" Dr.</t>
  </si>
  <si>
    <t>M23231</t>
  </si>
  <si>
    <t>Yee PVC 3" Dr.</t>
  </si>
  <si>
    <t>M23232</t>
  </si>
  <si>
    <t>Yee PVC 3" x 2"Dr.</t>
  </si>
  <si>
    <t>M23233</t>
  </si>
  <si>
    <t>Yee PVC 4" x 2"Dr.</t>
  </si>
  <si>
    <t>M1740</t>
  </si>
  <si>
    <t>Zafacon c/tapa y Pedal 8L Blanco</t>
  </si>
  <si>
    <t>M24635</t>
  </si>
  <si>
    <t>Zafacon Grande 35 gls. color negro unidad</t>
  </si>
  <si>
    <t>M1208</t>
  </si>
  <si>
    <t>Zafacón plástico Oficina, Negro, rectangular, 7 gl unidad</t>
  </si>
  <si>
    <t>Batería 12 V 260AH</t>
  </si>
  <si>
    <t>Goma 750/16</t>
  </si>
  <si>
    <t>Lija de agua grano 150</t>
  </si>
  <si>
    <t>Lija de agua grano 240</t>
  </si>
  <si>
    <t>Relleno Blanco Galon</t>
  </si>
  <si>
    <t>S/C13</t>
  </si>
  <si>
    <t>Pintura Agrilica Blanco 00 Galon</t>
  </si>
  <si>
    <t>S/C14</t>
  </si>
  <si>
    <t>Disco Lija #80</t>
  </si>
  <si>
    <t>S/C15</t>
  </si>
  <si>
    <t>Rolo</t>
  </si>
  <si>
    <t>S/C16</t>
  </si>
  <si>
    <t>Brocha de 2</t>
  </si>
  <si>
    <t>S/C17</t>
  </si>
  <si>
    <t>Brocha de 3</t>
  </si>
  <si>
    <t>S/C18</t>
  </si>
  <si>
    <t>Esmalte Negro Mate Galón</t>
  </si>
  <si>
    <t>S/C19</t>
  </si>
  <si>
    <t>Esmalte Naranja Galón</t>
  </si>
  <si>
    <t>S/C20</t>
  </si>
  <si>
    <t>Esmalte Azul Galón</t>
  </si>
  <si>
    <t>S/C21</t>
  </si>
  <si>
    <t>Impermeabilizante de Techo en Polvo, Cubeta de 5 Galones</t>
  </si>
  <si>
    <t>S/C22</t>
  </si>
  <si>
    <t>Pintura Almendra Satinada Preparada, Galón</t>
  </si>
  <si>
    <t>S/C23</t>
  </si>
  <si>
    <t>Disolvente Poliuretano, Galón</t>
  </si>
  <si>
    <t>S/C24</t>
  </si>
  <si>
    <t>Baterías N100</t>
  </si>
  <si>
    <t>S/C25</t>
  </si>
  <si>
    <t>Coolan GLS</t>
  </si>
  <si>
    <t>N/A</t>
  </si>
  <si>
    <t>GALON</t>
  </si>
  <si>
    <t>CUBETA</t>
  </si>
  <si>
    <t>.</t>
  </si>
  <si>
    <t>S/C26</t>
  </si>
  <si>
    <t>S/C27</t>
  </si>
  <si>
    <t>S/C28</t>
  </si>
  <si>
    <t>S/C29</t>
  </si>
  <si>
    <t>S/C30</t>
  </si>
  <si>
    <t>S/C31</t>
  </si>
  <si>
    <t>S/C32</t>
  </si>
  <si>
    <t>S/C33</t>
  </si>
  <si>
    <t>S/C34</t>
  </si>
  <si>
    <t>S/C35</t>
  </si>
  <si>
    <t>S/C36</t>
  </si>
  <si>
    <t>S/C37</t>
  </si>
  <si>
    <t>S/C38</t>
  </si>
  <si>
    <t>S/C39</t>
  </si>
  <si>
    <t>S/C40</t>
  </si>
  <si>
    <t>S/C41</t>
  </si>
  <si>
    <t>S/C42</t>
  </si>
  <si>
    <t>S/C43</t>
  </si>
  <si>
    <t xml:space="preserve">Tubo 2x2x20 Negro Grueso </t>
  </si>
  <si>
    <t xml:space="preserve">Tubo 2x4x20 Negro Grueso </t>
  </si>
  <si>
    <t>Tornillo Hilti de 5x1/2 para Concreto</t>
  </si>
  <si>
    <t>Electrodo Universal 03/32 60/13</t>
  </si>
  <si>
    <t>CAJA</t>
  </si>
  <si>
    <t>Disco de Corte de Cortadora 14x3/32 Truper</t>
  </si>
  <si>
    <t>Disco de Pulidora de 9 de Corte Fino</t>
  </si>
  <si>
    <t>Careta de Soldar</t>
  </si>
  <si>
    <t>Guantes de Soldar leather Gris A</t>
  </si>
  <si>
    <t>Alambre Trinchera</t>
  </si>
  <si>
    <t>ROLLO</t>
  </si>
  <si>
    <t xml:space="preserve">Alambre #10 para Instalacin Alambre Trinchera </t>
  </si>
  <si>
    <t>LBS</t>
  </si>
  <si>
    <t>Placas de 1/4 10 de 8x6</t>
  </si>
  <si>
    <t>P2</t>
  </si>
  <si>
    <t>Sevicio de Perforación</t>
  </si>
  <si>
    <t>Alambre Dulce</t>
  </si>
  <si>
    <t>Barrera de 1/2x6 Taladro Hiltil</t>
  </si>
  <si>
    <t>Angular de 1 1/4x1/8x20</t>
  </si>
  <si>
    <t>Angular de 1 1/2x1/8x20</t>
  </si>
  <si>
    <t>Rueda Pequeña</t>
  </si>
  <si>
    <t>Flex Rex 1/4 Tropical</t>
  </si>
  <si>
    <t>TOTAL GENERAL RD$</t>
  </si>
  <si>
    <t>DEPARTAMENTO ADMINISTRATIVO</t>
  </si>
  <si>
    <t>LIC. GEORGINA VICTORIANO MORENO</t>
  </si>
  <si>
    <t xml:space="preserve"> </t>
  </si>
  <si>
    <t>S/C44</t>
  </si>
  <si>
    <t>S/C45</t>
  </si>
  <si>
    <t>Bisagra tipo piano</t>
  </si>
  <si>
    <t>S/C46</t>
  </si>
  <si>
    <t>Catalizador No.21 5L cabado blanco</t>
  </si>
  <si>
    <t>Lija No.100</t>
  </si>
  <si>
    <t>Lacapol 351 4LT blanco semimate 40</t>
  </si>
  <si>
    <t>S/C47</t>
  </si>
  <si>
    <t>Llave de rueda en cruceta para camiones</t>
  </si>
  <si>
    <t>S/C48</t>
  </si>
  <si>
    <t>S/C49</t>
  </si>
  <si>
    <t>Gato tijera para camiones</t>
  </si>
  <si>
    <t>S/C50</t>
  </si>
  <si>
    <t>Lleve de rueda 37 mm para camiones</t>
  </si>
  <si>
    <t>S/C51</t>
  </si>
  <si>
    <t>Gato hidraulico de 15 toneladas para camiones</t>
  </si>
  <si>
    <t>S/C52</t>
  </si>
  <si>
    <t>Letrero acrilicos transparente, tam. 15.5x23 pulg. Blackup completo</t>
  </si>
  <si>
    <t>S/C53</t>
  </si>
  <si>
    <t>Letrero hospitario confeccionado en pandereta, tamaño (3.0x1.0)</t>
  </si>
  <si>
    <t>S/C54</t>
  </si>
  <si>
    <t>S/C55</t>
  </si>
  <si>
    <t>S/C56</t>
  </si>
  <si>
    <t>S/C57</t>
  </si>
  <si>
    <t>S/C58</t>
  </si>
  <si>
    <t>S/C59</t>
  </si>
  <si>
    <t>S/C60</t>
  </si>
  <si>
    <t>S/C61</t>
  </si>
  <si>
    <t>S/C62</t>
  </si>
  <si>
    <t>Plancha densglass 1/2x4x8</t>
  </si>
  <si>
    <t>Tornillo autobarrena de plancha 1-1/4 libra</t>
  </si>
  <si>
    <t>Esquinerometalico de 10 cal. 30 IP (caja 1/50)</t>
  </si>
  <si>
    <t>Pintura color mamey en esmalte</t>
  </si>
  <si>
    <t>Masking tape</t>
  </si>
  <si>
    <t>Funda de mortero seco blanco 50 lb</t>
  </si>
  <si>
    <t>Rolo completo pequeño con su barra</t>
  </si>
  <si>
    <t>Noviembre</t>
  </si>
  <si>
    <t>Diciembre</t>
  </si>
  <si>
    <t>Barpino (relleno blanco)</t>
  </si>
  <si>
    <t>Letreros de Farmacia grande</t>
  </si>
  <si>
    <t>Alambre dulce</t>
  </si>
  <si>
    <t>S/C63</t>
  </si>
  <si>
    <t>Codo PVC  1/2</t>
  </si>
  <si>
    <t>S/C64</t>
  </si>
  <si>
    <t>Codo PVC  4 x 90</t>
  </si>
  <si>
    <t>S/C65</t>
  </si>
  <si>
    <t>Compresor  de 36000 BTU</t>
  </si>
  <si>
    <t>S/C66</t>
  </si>
  <si>
    <t>Disco pulir de 80</t>
  </si>
  <si>
    <t>S/C67</t>
  </si>
  <si>
    <t>Lija de agua 180</t>
  </si>
  <si>
    <t>S/C68</t>
  </si>
  <si>
    <t>Mota para pintar</t>
  </si>
  <si>
    <t>S/C69</t>
  </si>
  <si>
    <t>Pintura esmalte negro</t>
  </si>
  <si>
    <t>S/C70</t>
  </si>
  <si>
    <t>Pintura esmalte negro 07</t>
  </si>
  <si>
    <t>S/C71</t>
  </si>
  <si>
    <t>Pintura ultra acrilica satina 53</t>
  </si>
  <si>
    <t>S/C72</t>
  </si>
  <si>
    <t>Tanque de basura</t>
  </si>
  <si>
    <t>S/C73</t>
  </si>
  <si>
    <t>Cemento gris funda</t>
  </si>
  <si>
    <t>S/C74</t>
  </si>
  <si>
    <t>Mezcla antillana</t>
  </si>
  <si>
    <t>S/C75</t>
  </si>
  <si>
    <t>Adiptivo adherente para concreto</t>
  </si>
  <si>
    <t>S/C76</t>
  </si>
  <si>
    <t>Derretido para piso</t>
  </si>
  <si>
    <t>S/C77</t>
  </si>
  <si>
    <t>Tubo HG 2 pulgas</t>
  </si>
  <si>
    <t>S/C78</t>
  </si>
  <si>
    <t xml:space="preserve">Varilla 3/8 construcción </t>
  </si>
  <si>
    <t>S/C79</t>
  </si>
  <si>
    <t>planchuela 2 x 3/8 pulgada</t>
  </si>
  <si>
    <t>S/C80</t>
  </si>
  <si>
    <t>Arena gruesa</t>
  </si>
  <si>
    <t>S/C81</t>
  </si>
  <si>
    <t>Graba 3/8 2 M</t>
  </si>
  <si>
    <t>S/C82</t>
  </si>
  <si>
    <t>Block 4 pulgada</t>
  </si>
  <si>
    <t>S/C83</t>
  </si>
  <si>
    <t>Abanico de pared mamey</t>
  </si>
  <si>
    <t>S/C84</t>
  </si>
  <si>
    <t>Extintor 10 libras</t>
  </si>
  <si>
    <t>S/C85</t>
  </si>
  <si>
    <t>Lampara de pared (Bombilla)</t>
  </si>
  <si>
    <t>S/C86</t>
  </si>
  <si>
    <t>Lampara de 3 tubo</t>
  </si>
  <si>
    <t>S/C87</t>
  </si>
  <si>
    <t>Lavamano</t>
  </si>
  <si>
    <t>S/C88</t>
  </si>
  <si>
    <t>Inodoro</t>
  </si>
  <si>
    <t>S/C89</t>
  </si>
  <si>
    <t>Alambre # 8 blanco</t>
  </si>
  <si>
    <t>S/C90</t>
  </si>
  <si>
    <t>Alambre # 8 rojo</t>
  </si>
  <si>
    <t>S/C91</t>
  </si>
  <si>
    <t>Alambre de goma de 2</t>
  </si>
  <si>
    <t>S/C92</t>
  </si>
  <si>
    <t>Alambre #10 negro</t>
  </si>
  <si>
    <t>S/C93</t>
  </si>
  <si>
    <t>Goma 195/R15</t>
  </si>
  <si>
    <t>S/C94</t>
  </si>
  <si>
    <t>Archivo moder 3 gab.</t>
  </si>
  <si>
    <t>S/C95</t>
  </si>
  <si>
    <t>Desague de piso 2 pulg.</t>
  </si>
  <si>
    <t>S/C96</t>
  </si>
  <si>
    <t>Tomacorriente 220 de 1</t>
  </si>
  <si>
    <t>S/C97</t>
  </si>
  <si>
    <t>Bala furminante</t>
  </si>
  <si>
    <t>S/C98</t>
  </si>
  <si>
    <t xml:space="preserve">Pin con arandela </t>
  </si>
  <si>
    <t>S/C99</t>
  </si>
  <si>
    <t>Cerradura para puerta comercial</t>
  </si>
  <si>
    <t>S/C100</t>
  </si>
  <si>
    <t>Bombillo para lampara tipo secador</t>
  </si>
  <si>
    <t>S/C101</t>
  </si>
  <si>
    <t>Tornillo diablito 2x6</t>
  </si>
  <si>
    <t>S/C102</t>
  </si>
  <si>
    <t>Pata de chivo</t>
  </si>
  <si>
    <t>S/C103</t>
  </si>
  <si>
    <t>Pegamento para concreto galon</t>
  </si>
  <si>
    <t>S/C104</t>
  </si>
  <si>
    <t>S/C105</t>
  </si>
  <si>
    <t>Pivot</t>
  </si>
  <si>
    <t>S/C106</t>
  </si>
  <si>
    <t>Resbaladores</t>
  </si>
  <si>
    <t>S/C107</t>
  </si>
  <si>
    <t>Tarugo verde</t>
  </si>
  <si>
    <t>S/C108</t>
  </si>
  <si>
    <t>Disco de corte 14 púlg. Metal</t>
  </si>
  <si>
    <t>S/C109</t>
  </si>
  <si>
    <t>Masilla agrilica galon</t>
  </si>
  <si>
    <t>S/C110</t>
  </si>
  <si>
    <t>Clavo dulce 3 pulg.</t>
  </si>
  <si>
    <t>S/C111</t>
  </si>
  <si>
    <t>Paneles de distribución 6-12 circuito</t>
  </si>
  <si>
    <t>S/C112</t>
  </si>
  <si>
    <t>Brazo Hidraulico pequeño</t>
  </si>
  <si>
    <t>S/C113</t>
  </si>
  <si>
    <t>Refuerzo en L</t>
  </si>
  <si>
    <t>S/C114</t>
  </si>
  <si>
    <t xml:space="preserve">Llave mescaldora </t>
  </si>
  <si>
    <t>S/C115</t>
  </si>
  <si>
    <t>Letrero de Farmacia pequño</t>
  </si>
  <si>
    <t>S/C116</t>
  </si>
  <si>
    <t>Plancha de Yeso 4 x 8 x 1 1/2</t>
  </si>
  <si>
    <t>S/C117</t>
  </si>
  <si>
    <t>Dispensador de gel</t>
  </si>
  <si>
    <t>S/C118</t>
  </si>
  <si>
    <t>Pintura agrilica Blanco hueso</t>
  </si>
  <si>
    <t>S/C119</t>
  </si>
  <si>
    <t>Pintura oxido negro</t>
  </si>
  <si>
    <t>S/C120</t>
  </si>
  <si>
    <t xml:space="preserve">Flex Rex </t>
  </si>
  <si>
    <t>S/C121</t>
  </si>
  <si>
    <t>Dispensador de papel toalla</t>
  </si>
  <si>
    <t>S/C122</t>
  </si>
  <si>
    <t>Dispensador plastico papel higienico</t>
  </si>
  <si>
    <t>S/C123</t>
  </si>
  <si>
    <t>Bebedero</t>
  </si>
  <si>
    <t>S/C124</t>
  </si>
  <si>
    <t>Sillas secretarial semi ejecutiva</t>
  </si>
  <si>
    <t>S/C125</t>
  </si>
  <si>
    <t>Escritorio en L</t>
  </si>
  <si>
    <t>S/C126</t>
  </si>
  <si>
    <t xml:space="preserve">Credenza </t>
  </si>
  <si>
    <t>S/C127</t>
  </si>
  <si>
    <t>Escritorio mediano madera/metal</t>
  </si>
  <si>
    <t>S/C128</t>
  </si>
  <si>
    <t xml:space="preserve">Escritorio grande halla </t>
  </si>
  <si>
    <t>S/C129</t>
  </si>
  <si>
    <t>Escritorio mediano madera</t>
  </si>
  <si>
    <t>METRO</t>
  </si>
  <si>
    <t>S/C130</t>
  </si>
  <si>
    <t>S/C131</t>
  </si>
  <si>
    <t>S/C132</t>
  </si>
  <si>
    <t>S/C133</t>
  </si>
  <si>
    <t>S/C134</t>
  </si>
  <si>
    <t>S/C135</t>
  </si>
  <si>
    <t>S/C136</t>
  </si>
  <si>
    <t>S/C137</t>
  </si>
  <si>
    <t>S/C138</t>
  </si>
  <si>
    <t>S/C139</t>
  </si>
  <si>
    <t>S/C140</t>
  </si>
  <si>
    <t>S/C141</t>
  </si>
  <si>
    <t>S/C142</t>
  </si>
  <si>
    <t>S/C143</t>
  </si>
  <si>
    <t>S/C144</t>
  </si>
  <si>
    <t>S/C145</t>
  </si>
  <si>
    <t>S/C146</t>
  </si>
  <si>
    <t>S/C147</t>
  </si>
  <si>
    <t>S/C148</t>
  </si>
  <si>
    <t>Ventana corredera (1.38x1.37) m. P65 c/vidrio liso 3/16</t>
  </si>
  <si>
    <t>Ventana corredera (1.20x1.02) m. P65 c/vidrio liso 3/16</t>
  </si>
  <si>
    <t>Ventana corredera (0.58x0.40) m. P65 c/vidrio liso 3/16</t>
  </si>
  <si>
    <t>Ventana con vidrio fijo (0.70x1.0) m. corredera (0.30x1.0)m. c/vidrio liso 3/16</t>
  </si>
  <si>
    <t>Ventana con vidrio fijo (0.80x0.72) m. corredera (0.30x0.80)m. c/vidrio liso 3/16</t>
  </si>
  <si>
    <t>Puerta comercial (1.01x2.17)m. c/vidrio liso 3/16</t>
  </si>
  <si>
    <t>Puerta comercial (0.99x2.17)m. c/vidrio liso 3/17</t>
  </si>
  <si>
    <t>Junta de cera de 3 para inodoro</t>
  </si>
  <si>
    <t>Rejilla de piso #1-1/2</t>
  </si>
  <si>
    <t>Tornillo de 2x10</t>
  </si>
  <si>
    <t>Tarugo de 6 azules</t>
  </si>
  <si>
    <t>Tubos led 18w 6000k</t>
  </si>
  <si>
    <t>Manguera flexible para inodoro</t>
  </si>
  <si>
    <t>Pintura blanco hueso 962</t>
  </si>
  <si>
    <t>Sillas ejecutivas</t>
  </si>
  <si>
    <t>Aire Acondicionados de 12,000 BTU</t>
  </si>
  <si>
    <t>Aire acondicionado 18,000 BTU</t>
  </si>
  <si>
    <t xml:space="preserve">Aire acondicionado 24,000 BTU </t>
  </si>
  <si>
    <t>Inversor 2.5 KW 24 V 120VAC</t>
  </si>
  <si>
    <t>M0441</t>
  </si>
  <si>
    <t>Fundas Pigmentadas Blancas 6.25 x 10 millar con logo Promese/Cal</t>
  </si>
  <si>
    <t>M0442</t>
  </si>
  <si>
    <t>Fundas Pigmentadas Blancas 9.25 x 13 millar con logo Promese/Cal</t>
  </si>
  <si>
    <t>MILLAR</t>
  </si>
  <si>
    <t>S/C149</t>
  </si>
  <si>
    <t>Rolo para pintar anti gota</t>
  </si>
  <si>
    <t>S/C150</t>
  </si>
  <si>
    <t>Lacappol mate 3.3 L (Gl)</t>
  </si>
  <si>
    <t>S/C151</t>
  </si>
  <si>
    <t>Disolvente p/nitro y poliuretano (GL)</t>
  </si>
  <si>
    <t>S/C152</t>
  </si>
  <si>
    <t>Pintura agrilica azul turquesa 49 tropical plus</t>
  </si>
  <si>
    <t>S/C153</t>
  </si>
  <si>
    <t>Pintura acrilica arena 23 tropical plus</t>
  </si>
  <si>
    <t>S/C154</t>
  </si>
  <si>
    <t>S/C155</t>
  </si>
  <si>
    <t>S/C156</t>
  </si>
  <si>
    <t>S/C157</t>
  </si>
  <si>
    <t>S/C158</t>
  </si>
  <si>
    <t>S/C159</t>
  </si>
  <si>
    <t>S/C160</t>
  </si>
  <si>
    <t>S/C161</t>
  </si>
  <si>
    <t>S/C162</t>
  </si>
  <si>
    <t>S/C163</t>
  </si>
  <si>
    <t>Oxido rojo AAA mate tropical</t>
  </si>
  <si>
    <t>Impermeabilizante block aid popular</t>
  </si>
  <si>
    <t>Porta  Rolo reforzado 09 pulg. Atlas</t>
  </si>
  <si>
    <t>Brocha atlas 2</t>
  </si>
  <si>
    <t>Brocha atlas 3</t>
  </si>
  <si>
    <t>Flex rex  tropical</t>
  </si>
  <si>
    <t>Estopa de hilo</t>
  </si>
  <si>
    <t>Trituradora de papel de corte cruzado</t>
  </si>
  <si>
    <t>Guillotina</t>
  </si>
  <si>
    <t>Correspondiente al: 31 Marzo 2022</t>
  </si>
  <si>
    <t>Cargado el 08/04/2022  11:02 A.M.</t>
  </si>
  <si>
    <t>ING. LUIS GAMBORENA</t>
  </si>
  <si>
    <t>ENC. SERVICIOS GENERALES</t>
  </si>
  <si>
    <t>LIC. RUBERT ALCANTARA</t>
  </si>
  <si>
    <t>Fecha de registro/Recepcion2</t>
  </si>
  <si>
    <t>Fecha de Entrada</t>
  </si>
  <si>
    <t>Existencia Diciembre 2021</t>
  </si>
  <si>
    <t>Llave de rueda 37 mm para camiones</t>
  </si>
  <si>
    <t>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</si>
</sst>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</font>
    <font>
      <sz val="12"/>
      <name val="Monotype Corsiva"/>
      <family val="4"/>
    </font>
    <font>
      <sz val="12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8"/>
      <color rgb="FF000000"/>
      <name val="Calibri"/>
      <family val="2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 applyNumberFormat="0" applyFont="0" applyBorder="0" applyProtection="0"/>
    <xf numFmtId="0" fontId="4" fillId="0" borderId="0" applyNumberFormat="0" applyFont="0" applyBorder="0" applyProtection="0"/>
    <xf numFmtId="0" fontId="4" fillId="0" borderId="0" applyNumberFormat="0" applyFont="0" applyBorder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top"/>
    </xf>
    <xf numFmtId="43" fontId="0" fillId="0" borderId="0" xfId="4" applyFont="1"/>
    <xf numFmtId="0" fontId="0" fillId="0" borderId="0" xfId="0" applyAlignment="1">
      <alignment wrapText="1"/>
    </xf>
    <xf numFmtId="3" fontId="0" fillId="0" borderId="0" xfId="4" applyNumberFormat="1" applyFont="1" applyAlignment="1">
      <alignment horizontal="center"/>
    </xf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4" applyFont="1"/>
    <xf numFmtId="3" fontId="1" fillId="0" borderId="0" xfId="4" applyNumberFormat="1" applyFont="1" applyAlignment="1">
      <alignment horizontal="center"/>
    </xf>
    <xf numFmtId="14" fontId="9" fillId="2" borderId="5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3" fontId="9" fillId="2" borderId="3" xfId="4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0" fillId="0" borderId="2" xfId="0" applyFont="1" applyFill="1" applyBorder="1" applyAlignment="1">
      <alignment vertical="top"/>
    </xf>
    <xf numFmtId="0" fontId="6" fillId="0" borderId="0" xfId="0" applyFont="1" applyFill="1" applyAlignment="1">
      <alignment horizontal="center" vertical="top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4" fontId="13" fillId="0" borderId="1" xfId="4" applyNumberFormat="1" applyFont="1" applyBorder="1" applyAlignment="1">
      <alignment horizontal="center" vertical="center"/>
    </xf>
    <xf numFmtId="164" fontId="13" fillId="0" borderId="1" xfId="4" applyNumberFormat="1" applyFont="1" applyBorder="1" applyAlignment="1">
      <alignment horizontal="left" vertical="center"/>
    </xf>
    <xf numFmtId="164" fontId="0" fillId="0" borderId="1" xfId="4" applyNumberFormat="1" applyFont="1" applyBorder="1" applyAlignment="1">
      <alignment horizontal="center"/>
    </xf>
    <xf numFmtId="164" fontId="0" fillId="0" borderId="0" xfId="4" applyNumberFormat="1" applyFont="1" applyAlignment="1">
      <alignment horizontal="center"/>
    </xf>
    <xf numFmtId="164" fontId="0" fillId="0" borderId="0" xfId="4" applyNumberFormat="1" applyFont="1"/>
    <xf numFmtId="164" fontId="0" fillId="0" borderId="0" xfId="4" applyNumberFormat="1" applyFont="1" applyFill="1"/>
    <xf numFmtId="164" fontId="9" fillId="2" borderId="3" xfId="4" applyNumberFormat="1" applyFont="1" applyFill="1" applyBorder="1" applyAlignment="1">
      <alignment horizontal="center" vertical="center" wrapText="1"/>
    </xf>
    <xf numFmtId="164" fontId="1" fillId="0" borderId="0" xfId="4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164" fontId="0" fillId="0" borderId="1" xfId="4" applyNumberFormat="1" applyFont="1" applyBorder="1" applyAlignment="1">
      <alignment horizontal="center" vertical="center"/>
    </xf>
    <xf numFmtId="164" fontId="7" fillId="0" borderId="1" xfId="4" applyNumberFormat="1" applyFont="1" applyBorder="1" applyAlignment="1">
      <alignment horizontal="center"/>
    </xf>
    <xf numFmtId="164" fontId="7" fillId="0" borderId="1" xfId="4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vertical="center"/>
    </xf>
    <xf numFmtId="164" fontId="0" fillId="3" borderId="1" xfId="4" applyNumberFormat="1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164" fontId="13" fillId="0" borderId="1" xfId="4" applyNumberFormat="1" applyFont="1" applyFill="1" applyBorder="1" applyAlignment="1">
      <alignment horizontal="left" vertical="center"/>
    </xf>
    <xf numFmtId="164" fontId="13" fillId="0" borderId="1" xfId="4" applyNumberFormat="1" applyFont="1" applyFill="1" applyBorder="1" applyAlignment="1">
      <alignment horizontal="center" vertical="center"/>
    </xf>
    <xf numFmtId="0" fontId="15" fillId="0" borderId="1" xfId="0" applyFont="1" applyBorder="1"/>
    <xf numFmtId="164" fontId="15" fillId="0" borderId="1" xfId="0" applyNumberFormat="1" applyFont="1" applyBorder="1"/>
    <xf numFmtId="0" fontId="16" fillId="0" borderId="1" xfId="0" applyFont="1" applyBorder="1"/>
    <xf numFmtId="164" fontId="17" fillId="0" borderId="1" xfId="4" applyNumberFormat="1" applyFont="1" applyBorder="1" applyAlignment="1">
      <alignment horizontal="center"/>
    </xf>
    <xf numFmtId="0" fontId="11" fillId="3" borderId="0" xfId="0" applyFont="1" applyFill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/>
    <xf numFmtId="0" fontId="12" fillId="3" borderId="1" xfId="0" applyFont="1" applyFill="1" applyBorder="1" applyAlignment="1">
      <alignment horizontal="left"/>
    </xf>
    <xf numFmtId="3" fontId="1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/>
    </xf>
    <xf numFmtId="0" fontId="20" fillId="3" borderId="1" xfId="0" quotePrefix="1" applyFont="1" applyFill="1" applyBorder="1"/>
    <xf numFmtId="0" fontId="12" fillId="3" borderId="1" xfId="0" quotePrefix="1" applyFont="1" applyFill="1" applyBorder="1"/>
    <xf numFmtId="0" fontId="12" fillId="3" borderId="1" xfId="0" quotePrefix="1" applyFont="1" applyFill="1" applyBorder="1" applyAlignment="1" applyProtection="1">
      <alignment horizontal="left"/>
      <protection locked="0"/>
    </xf>
    <xf numFmtId="0" fontId="20" fillId="3" borderId="1" xfId="0" applyFont="1" applyFill="1" applyBorder="1"/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/>
    <xf numFmtId="0" fontId="21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21" fillId="0" borderId="1" xfId="0" applyFont="1" applyBorder="1" applyAlignment="1">
      <alignment horizontal="center" vertical="center"/>
    </xf>
    <xf numFmtId="0" fontId="19" fillId="0" borderId="1" xfId="0" applyFont="1" applyBorder="1"/>
    <xf numFmtId="0" fontId="22" fillId="0" borderId="1" xfId="0" applyFont="1" applyBorder="1"/>
    <xf numFmtId="0" fontId="0" fillId="3" borderId="1" xfId="0" applyFill="1" applyBorder="1"/>
    <xf numFmtId="0" fontId="0" fillId="3" borderId="0" xfId="0" applyFill="1"/>
    <xf numFmtId="14" fontId="12" fillId="0" borderId="1" xfId="0" applyNumberFormat="1" applyFont="1" applyBorder="1" applyAlignment="1">
      <alignment horizontal="center"/>
    </xf>
    <xf numFmtId="164" fontId="12" fillId="0" borderId="1" xfId="4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3" borderId="1" xfId="0" applyFont="1" applyFill="1" applyBorder="1" applyAlignment="1" applyProtection="1">
      <alignment horizontal="left"/>
      <protection locked="0"/>
    </xf>
    <xf numFmtId="0" fontId="12" fillId="0" borderId="1" xfId="0" applyNumberFormat="1" applyFont="1" applyFill="1" applyBorder="1" applyAlignment="1">
      <alignment vertical="center" wrapText="1"/>
    </xf>
    <xf numFmtId="1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43" fontId="19" fillId="0" borderId="0" xfId="4" applyFont="1"/>
    <xf numFmtId="3" fontId="19" fillId="0" borderId="0" xfId="4" applyNumberFormat="1" applyFont="1" applyAlignment="1">
      <alignment horizontal="center"/>
    </xf>
    <xf numFmtId="164" fontId="19" fillId="0" borderId="0" xfId="4" applyNumberFormat="1" applyFont="1"/>
    <xf numFmtId="0" fontId="19" fillId="0" borderId="0" xfId="0" applyFont="1"/>
    <xf numFmtId="0" fontId="15" fillId="0" borderId="1" xfId="0" applyFont="1" applyFill="1" applyBorder="1"/>
    <xf numFmtId="164" fontId="0" fillId="0" borderId="1" xfId="4" applyNumberFormat="1" applyFont="1" applyFill="1" applyBorder="1" applyAlignment="1">
      <alignment horizontal="center"/>
    </xf>
    <xf numFmtId="43" fontId="12" fillId="0" borderId="1" xfId="4" applyFont="1" applyFill="1" applyBorder="1"/>
    <xf numFmtId="43" fontId="12" fillId="0" borderId="1" xfId="4" applyFont="1" applyFill="1" applyBorder="1" applyAlignment="1">
      <alignment horizontal="center"/>
    </xf>
    <xf numFmtId="165" fontId="12" fillId="0" borderId="1" xfId="0" applyNumberFormat="1" applyFont="1" applyFill="1" applyBorder="1"/>
    <xf numFmtId="43" fontId="20" fillId="0" borderId="1" xfId="4" applyFont="1" applyFill="1" applyBorder="1"/>
    <xf numFmtId="0" fontId="8" fillId="0" borderId="13" xfId="0" applyFont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vertical="center" wrapText="1"/>
    </xf>
    <xf numFmtId="0" fontId="15" fillId="3" borderId="1" xfId="0" applyFont="1" applyFill="1" applyBorder="1"/>
    <xf numFmtId="0" fontId="21" fillId="3" borderId="1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20" fillId="0" borderId="13" xfId="0" applyFont="1" applyBorder="1"/>
    <xf numFmtId="0" fontId="20" fillId="3" borderId="13" xfId="0" applyFont="1" applyFill="1" applyBorder="1"/>
    <xf numFmtId="0" fontId="12" fillId="3" borderId="13" xfId="0" applyFont="1" applyFill="1" applyBorder="1"/>
    <xf numFmtId="164" fontId="13" fillId="0" borderId="14" xfId="4" applyNumberFormat="1" applyFont="1" applyFill="1" applyBorder="1" applyAlignment="1">
      <alignment horizontal="center" vertical="center"/>
    </xf>
    <xf numFmtId="3" fontId="0" fillId="5" borderId="0" xfId="4" applyNumberFormat="1" applyFont="1" applyFill="1" applyAlignment="1">
      <alignment horizontal="center"/>
    </xf>
    <xf numFmtId="3" fontId="1" fillId="5" borderId="0" xfId="4" applyNumberFormat="1" applyFont="1" applyFill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 vertical="center" wrapText="1"/>
    </xf>
    <xf numFmtId="9" fontId="19" fillId="3" borderId="1" xfId="5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3" borderId="13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19" fillId="3" borderId="0" xfId="4" applyNumberFormat="1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3" fontId="1" fillId="3" borderId="0" xfId="4" applyNumberFormat="1" applyFont="1" applyFill="1" applyAlignment="1">
      <alignment horizontal="center"/>
    </xf>
    <xf numFmtId="3" fontId="18" fillId="3" borderId="1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/>
    </xf>
    <xf numFmtId="0" fontId="19" fillId="0" borderId="13" xfId="0" applyFont="1" applyBorder="1"/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3" fontId="8" fillId="3" borderId="1" xfId="0" applyNumberFormat="1" applyFont="1" applyFill="1" applyBorder="1" applyAlignment="1">
      <alignment horizontal="center" vertical="center"/>
    </xf>
    <xf numFmtId="164" fontId="0" fillId="0" borderId="1" xfId="4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3" borderId="13" xfId="0" applyNumberFormat="1" applyFont="1" applyFill="1" applyBorder="1" applyAlignment="1">
      <alignment horizontal="center"/>
    </xf>
    <xf numFmtId="0" fontId="8" fillId="3" borderId="13" xfId="0" applyFont="1" applyFill="1" applyBorder="1"/>
    <xf numFmtId="0" fontId="22" fillId="0" borderId="13" xfId="0" applyFont="1" applyBorder="1"/>
    <xf numFmtId="0" fontId="8" fillId="3" borderId="13" xfId="0" applyFont="1" applyFill="1" applyBorder="1" applyAlignment="1">
      <alignment horizontal="left"/>
    </xf>
    <xf numFmtId="0" fontId="0" fillId="0" borderId="0" xfId="0" quotePrefix="1"/>
    <xf numFmtId="0" fontId="0" fillId="0" borderId="1" xfId="0" quotePrefix="1" applyBorder="1"/>
    <xf numFmtId="0" fontId="0" fillId="0" borderId="1" xfId="0" quotePrefix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 applyAlignment="1">
      <alignment vertical="center" wrapText="1"/>
    </xf>
    <xf numFmtId="0" fontId="0" fillId="0" borderId="1" xfId="0" quotePrefix="1" applyBorder="1" applyAlignment="1">
      <alignment horizontal="left" vertical="center" wrapText="1"/>
    </xf>
    <xf numFmtId="0" fontId="0" fillId="0" borderId="13" xfId="0" quotePrefix="1" applyBorder="1" applyAlignment="1">
      <alignment horizontal="center"/>
    </xf>
    <xf numFmtId="0" fontId="0" fillId="0" borderId="13" xfId="0" quotePrefix="1" applyBorder="1"/>
    <xf numFmtId="0" fontId="8" fillId="3" borderId="0" xfId="0" applyFont="1" applyFill="1" applyBorder="1" applyAlignment="1">
      <alignment vertical="center" wrapText="1"/>
    </xf>
    <xf numFmtId="0" fontId="0" fillId="3" borderId="1" xfId="0" quotePrefix="1" applyFill="1" applyBorder="1" applyAlignment="1">
      <alignment horizontal="center" vertical="center"/>
    </xf>
    <xf numFmtId="0" fontId="0" fillId="3" borderId="1" xfId="0" quotePrefix="1" applyFill="1" applyBorder="1" applyAlignment="1">
      <alignment horizontal="left" vertical="center" wrapText="1"/>
    </xf>
    <xf numFmtId="0" fontId="0" fillId="3" borderId="1" xfId="0" quotePrefix="1" applyFill="1" applyBorder="1" applyAlignment="1">
      <alignment vertical="center" wrapText="1"/>
    </xf>
    <xf numFmtId="0" fontId="0" fillId="3" borderId="13" xfId="0" quotePrefix="1" applyFill="1" applyBorder="1" applyAlignment="1">
      <alignment horizontal="center"/>
    </xf>
    <xf numFmtId="0" fontId="0" fillId="3" borderId="13" xfId="0" quotePrefix="1" applyFill="1" applyBorder="1"/>
    <xf numFmtId="0" fontId="19" fillId="3" borderId="13" xfId="0" applyFont="1" applyFill="1" applyBorder="1"/>
    <xf numFmtId="164" fontId="0" fillId="3" borderId="1" xfId="4" applyNumberFormat="1" applyFont="1" applyFill="1" applyBorder="1" applyAlignment="1">
      <alignment horizontal="center" vertical="center"/>
    </xf>
    <xf numFmtId="0" fontId="19" fillId="3" borderId="1" xfId="0" applyFont="1" applyFill="1" applyBorder="1"/>
    <xf numFmtId="164" fontId="0" fillId="3" borderId="1" xfId="4" applyNumberFormat="1" applyFont="1" applyFill="1" applyBorder="1" applyAlignment="1">
      <alignment horizontal="left" vertical="center"/>
    </xf>
    <xf numFmtId="3" fontId="8" fillId="3" borderId="13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/>
    </xf>
    <xf numFmtId="0" fontId="12" fillId="3" borderId="1" xfId="0" applyFont="1" applyFill="1" applyBorder="1" applyAlignment="1">
      <alignment horizontal="center"/>
    </xf>
    <xf numFmtId="43" fontId="12" fillId="0" borderId="1" xfId="4" applyFont="1" applyFill="1" applyBorder="1" applyAlignment="1">
      <alignment vertical="center" wrapText="1"/>
    </xf>
    <xf numFmtId="0" fontId="12" fillId="3" borderId="1" xfId="4" applyNumberFormat="1" applyFont="1" applyFill="1" applyBorder="1" applyAlignment="1">
      <alignment horizontal="center" vertical="center" wrapText="1"/>
    </xf>
    <xf numFmtId="164" fontId="12" fillId="0" borderId="1" xfId="4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2" fillId="3" borderId="13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 applyProtection="1">
      <alignment horizontal="left" vertical="center" wrapText="1"/>
      <protection locked="0"/>
    </xf>
    <xf numFmtId="43" fontId="12" fillId="0" borderId="13" xfId="4" applyFont="1" applyFill="1" applyBorder="1" applyAlignment="1">
      <alignment horizontal="center" vertical="center" wrapText="1"/>
    </xf>
    <xf numFmtId="0" fontId="12" fillId="3" borderId="11" xfId="4" applyNumberFormat="1" applyFont="1" applyFill="1" applyBorder="1" applyAlignment="1">
      <alignment horizontal="center" vertical="center" wrapText="1"/>
    </xf>
    <xf numFmtId="164" fontId="12" fillId="0" borderId="13" xfId="4" applyNumberFormat="1" applyFont="1" applyBorder="1" applyAlignment="1">
      <alignment vertical="center" wrapText="1"/>
    </xf>
    <xf numFmtId="0" fontId="12" fillId="0" borderId="13" xfId="0" applyNumberFormat="1" applyFont="1" applyBorder="1" applyAlignment="1">
      <alignment vertical="center" wrapText="1"/>
    </xf>
    <xf numFmtId="0" fontId="12" fillId="3" borderId="13" xfId="0" applyFont="1" applyFill="1" applyBorder="1" applyAlignment="1">
      <alignment vertical="center" wrapText="1"/>
    </xf>
    <xf numFmtId="0" fontId="12" fillId="3" borderId="13" xfId="0" quotePrefix="1" applyFont="1" applyFill="1" applyBorder="1" applyAlignment="1">
      <alignment horizontal="center" vertical="center" wrapText="1"/>
    </xf>
    <xf numFmtId="0" fontId="12" fillId="3" borderId="11" xfId="4" applyNumberFormat="1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3" xfId="0" quotePrefix="1" applyFont="1" applyFill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43" fontId="12" fillId="0" borderId="1" xfId="4" applyFont="1" applyFill="1" applyBorder="1" applyAlignment="1">
      <alignment horizontal="center" vertical="center" wrapText="1"/>
    </xf>
    <xf numFmtId="0" fontId="12" fillId="3" borderId="13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20" fillId="0" borderId="1" xfId="0" quotePrefix="1" applyFont="1" applyBorder="1" applyAlignment="1">
      <alignment horizontal="center"/>
    </xf>
    <xf numFmtId="0" fontId="20" fillId="0" borderId="1" xfId="0" quotePrefix="1" applyFont="1" applyBorder="1"/>
    <xf numFmtId="3" fontId="12" fillId="3" borderId="13" xfId="0" applyNumberFormat="1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9" fontId="12" fillId="3" borderId="1" xfId="5" applyFont="1" applyFill="1" applyBorder="1" applyAlignment="1">
      <alignment horizontal="center" vertical="center" wrapText="1"/>
    </xf>
    <xf numFmtId="0" fontId="12" fillId="3" borderId="1" xfId="0" quotePrefix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0" fontId="12" fillId="0" borderId="1" xfId="0" quotePrefix="1" applyFont="1" applyBorder="1" applyAlignment="1">
      <alignment horizontal="center" vertical="center" wrapText="1"/>
    </xf>
    <xf numFmtId="0" fontId="20" fillId="0" borderId="0" xfId="0" quotePrefix="1" applyFont="1"/>
    <xf numFmtId="0" fontId="20" fillId="0" borderId="1" xfId="0" quotePrefix="1" applyFont="1" applyBorder="1" applyAlignment="1">
      <alignment horizontal="center" vertical="center"/>
    </xf>
    <xf numFmtId="0" fontId="20" fillId="0" borderId="1" xfId="0" quotePrefix="1" applyFont="1" applyBorder="1" applyAlignment="1">
      <alignment horizontal="left" vertical="center" wrapText="1"/>
    </xf>
    <xf numFmtId="0" fontId="20" fillId="0" borderId="1" xfId="0" quotePrefix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top"/>
    </xf>
    <xf numFmtId="0" fontId="24" fillId="4" borderId="9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43" fontId="25" fillId="4" borderId="10" xfId="4" applyFont="1" applyFill="1" applyBorder="1"/>
    <xf numFmtId="43" fontId="26" fillId="4" borderId="10" xfId="4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Fill="1" applyAlignment="1">
      <alignment horizontal="center" vertical="top"/>
    </xf>
    <xf numFmtId="0" fontId="0" fillId="0" borderId="2" xfId="0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2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/>
    </xf>
  </cellXfs>
  <cellStyles count="6">
    <cellStyle name="Millares" xfId="4" builtinId="3"/>
    <cellStyle name="Normal" xfId="0" builtinId="0"/>
    <cellStyle name="Normal 3 2" xfId="3"/>
    <cellStyle name="Normal 5" xfId="2"/>
    <cellStyle name="Normal 8" xfId="1"/>
    <cellStyle name="Porcentaje" xfId="5" builtinId="5"/>
  </cellStyles>
  <dxfs count="8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trike val="0"/>
        <outline val="0"/>
        <shadow val="0"/>
        <u val="none"/>
        <vertAlign val="baseline"/>
        <sz val="12"/>
        <color auto="1"/>
        <name val="Cambria"/>
        <scheme val="major"/>
      </font>
      <numFmt numFmtId="0" formatCode="General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mbria"/>
        <scheme val="major"/>
      </font>
      <numFmt numFmtId="164" formatCode="_-* #,##0_-;\-* #,##0_-;_-* &quot;-&quot;??_-;_-@_-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/m/yy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19" formatCode="d/m/yy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/m/yy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19" formatCode="d/m/yy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mbria"/>
        <scheme val="major"/>
      </font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587375</xdr:colOff>
      <xdr:row>0</xdr:row>
      <xdr:rowOff>157759</xdr:rowOff>
    </xdr:from>
    <xdr:to>
      <xdr:col>12</xdr:col>
      <xdr:colOff>412130</xdr:colOff>
      <xdr:row>4</xdr:row>
      <xdr:rowOff>202132</xdr:rowOff>
    </xdr:to>
    <xdr:pic>
      <xdr:nvPicPr>
        <xdr:cNvPr id="4" name="Picture 7" descr="Logo Pequeño 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57759"/>
          <a:ext cx="2047255" cy="80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48615</xdr:colOff>
      <xdr:row>0</xdr:row>
      <xdr:rowOff>188851</xdr:rowOff>
    </xdr:from>
    <xdr:to>
      <xdr:col>4</xdr:col>
      <xdr:colOff>401040</xdr:colOff>
      <xdr:row>4</xdr:row>
      <xdr:rowOff>50676</xdr:rowOff>
    </xdr:to>
    <xdr:pic>
      <xdr:nvPicPr>
        <xdr:cNvPr id="5" name="Picture 1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40" y="188851"/>
          <a:ext cx="3225800" cy="6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ez.ketty.PROMESE\Desktop\KPEREZ%20%202022\Inventario\4to.%20trimestre%202021\Final\4to.%20Trimestre%202021%20Los%20Alcarrizos%20Misc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m. Alcz"/>
      <sheetName val="4to"/>
    </sheetNames>
    <sheetDataSet>
      <sheetData sheetId="0"/>
      <sheetData sheetId="1" refreshError="1"/>
    </sheetDataSet>
  </externalBook>
</externalLink>
</file>

<file path=xl/tables/table1.xml><?xml version="1.0" encoding="utf-8"?>
<table xmlns="http://schemas.openxmlformats.org/spreadsheetml/2006/main" id="6" name="Tabla167" displayName="Tabla167" ref="B9:M481" totalsRowShown="0" headerRowDxfId="792" dataDxfId="790" headerRowBorderDxfId="791" tableBorderDxfId="789" totalsRowBorderDxfId="788">
  <autoFilter ref="B9:M481"/>
  <sortState ref="B7:M496">
    <sortCondition ref="E7:E496"/>
  </sortState>
  <tableColumns count="12">
    <tableColumn id="1" name="Fecha de Entrada" dataDxfId="787" totalsRowDxfId="786"/>
    <tableColumn id="12" name="Fecha de registro/Recepcion2" dataDxfId="785" totalsRowDxfId="784"/>
    <tableColumn id="2" name="Codigo de Bienes Nacionales (si aplica)" dataDxfId="783" totalsRowDxfId="782"/>
    <tableColumn id="3" name="Código Institucional" dataDxfId="781"/>
    <tableColumn id="4" name="Descripción del activo o bien" dataDxfId="780" totalsRowDxfId="779"/>
    <tableColumn id="5" name="Unidad de Medida" dataDxfId="778" totalsRowDxfId="777"/>
    <tableColumn id="6" name="Costo Unitario en RD$" dataDxfId="776" totalsRowDxfId="775" dataCellStyle="Millares"/>
    <tableColumn id="7" name="Valor Existencia actual en RD$" dataDxfId="774" totalsRowDxfId="773" dataCellStyle="Millares">
      <calculatedColumnFormula>+[1]!Tabla167[[#This Row],[Costo Unitario en RD$]]*[1]!Tabla167[[#This Row],[Existencia.]]</calculatedColumnFormula>
    </tableColumn>
    <tableColumn id="8" name="Existencia Diciembre 2021" dataDxfId="772" dataCellStyle="Millares"/>
    <tableColumn id="11" name="Entradas" dataDxfId="771" totalsRowDxfId="770" dataCellStyle="Millares">
      <calculatedColumnFormula>+LOOKUP(Tabla167[[#This Row],[Código Institucional]],Entradas!A$2:A$1993,Entradas!C$2:C$1993)</calculatedColumnFormula>
    </tableColumn>
    <tableColumn id="9" name="Salidas" dataDxfId="769" dataCellStyle="Millares">
      <calculatedColumnFormula>+LOOKUP(Tabla167[[#This Row],[Código Institucional]],Salidas!A$2:A$1159,Salidas!C$2:C$1159)</calculatedColumnFormula>
    </tableColumn>
    <tableColumn id="10" name="Existencia actual" dataDxfId="768">
      <calculatedColumnFormula>+Tabla167[[#This Row],[Existencia Diciembre 2021]]+Tabla167[[#This Row],[Entradas]]-Tabla167[[#This Row],[Salidas]]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4:M689"/>
  <sheetViews>
    <sheetView tabSelected="1" view="pageBreakPreview" zoomScale="95" zoomScaleNormal="77" zoomScaleSheetLayoutView="95" workbookViewId="0">
      <selection activeCell="E18" sqref="E18"/>
    </sheetView>
  </sheetViews>
  <sheetFormatPr baseColWidth="10" defaultRowHeight="15" x14ac:dyDescent="0.25"/>
  <cols>
    <col min="1" max="1" width="3.5703125" style="7" customWidth="1"/>
    <col min="2" max="3" width="13.85546875" style="8" customWidth="1"/>
    <col min="4" max="4" width="15.42578125" style="9" customWidth="1"/>
    <col min="5" max="5" width="13.5703125" style="9" customWidth="1"/>
    <col min="6" max="6" width="61.42578125" style="19" customWidth="1"/>
    <col min="7" max="7" width="12" style="9" customWidth="1"/>
    <col min="8" max="8" width="16.42578125" style="10" customWidth="1"/>
    <col min="9" max="9" width="19.140625" style="10" customWidth="1"/>
    <col min="10" max="10" width="17.85546875" style="108" hidden="1" customWidth="1"/>
    <col min="11" max="11" width="17.85546875" style="11" hidden="1" customWidth="1"/>
    <col min="12" max="12" width="0" style="35" hidden="1" customWidth="1"/>
    <col min="13" max="16384" width="11.42578125" style="7"/>
  </cols>
  <sheetData>
    <row r="4" spans="1:13" customFormat="1" x14ac:dyDescent="0.25">
      <c r="A4" s="7"/>
      <c r="B4" s="2"/>
      <c r="C4" s="2"/>
      <c r="D4" s="2"/>
      <c r="E4" s="3"/>
      <c r="F4" s="5"/>
      <c r="G4" s="2"/>
      <c r="H4" s="4"/>
      <c r="I4" s="4"/>
      <c r="J4" s="107"/>
      <c r="K4" s="6"/>
      <c r="L4" s="32"/>
    </row>
    <row r="5" spans="1:13" customFormat="1" ht="23.25" x14ac:dyDescent="0.25">
      <c r="B5" s="209" t="s">
        <v>1</v>
      </c>
      <c r="C5" s="209"/>
      <c r="D5" s="209"/>
      <c r="E5" s="209"/>
      <c r="F5" s="209"/>
      <c r="G5" s="209"/>
      <c r="H5" s="209"/>
      <c r="I5" s="209"/>
      <c r="J5" s="209"/>
      <c r="K5" s="22"/>
      <c r="L5" s="32"/>
    </row>
    <row r="6" spans="1:13" customFormat="1" ht="23.25" x14ac:dyDescent="0.25">
      <c r="B6" s="209" t="s">
        <v>164</v>
      </c>
      <c r="C6" s="209"/>
      <c r="D6" s="209"/>
      <c r="E6" s="209"/>
      <c r="F6" s="209"/>
      <c r="G6" s="209"/>
      <c r="H6" s="209"/>
      <c r="I6" s="209"/>
      <c r="J6" s="209"/>
      <c r="K6" s="22"/>
      <c r="L6" s="32"/>
    </row>
    <row r="7" spans="1:13" customFormat="1" ht="23.25" x14ac:dyDescent="0.25">
      <c r="B7" s="202"/>
      <c r="C7" s="202"/>
      <c r="D7" s="202"/>
      <c r="E7" s="202"/>
      <c r="F7" s="202"/>
      <c r="G7" s="202"/>
      <c r="H7" s="202"/>
      <c r="I7" s="202"/>
      <c r="J7" s="202"/>
      <c r="K7" s="157"/>
      <c r="L7" s="32"/>
    </row>
    <row r="8" spans="1:13" s="1" customFormat="1" ht="18.75" x14ac:dyDescent="0.25">
      <c r="B8" s="21" t="s">
        <v>1012</v>
      </c>
      <c r="C8" s="21"/>
      <c r="D8" s="21"/>
      <c r="E8" s="21"/>
      <c r="F8" s="21"/>
      <c r="G8" s="214" t="s">
        <v>1013</v>
      </c>
      <c r="H8" s="214"/>
      <c r="I8" s="214"/>
      <c r="J8" s="214"/>
      <c r="K8" s="37"/>
      <c r="L8" s="33"/>
    </row>
    <row r="9" spans="1:13" s="16" customFormat="1" ht="72.75" customHeight="1" x14ac:dyDescent="0.25">
      <c r="B9" s="12" t="s">
        <v>1018</v>
      </c>
      <c r="C9" s="12" t="s">
        <v>1017</v>
      </c>
      <c r="D9" s="13" t="s">
        <v>2</v>
      </c>
      <c r="E9" s="13" t="s">
        <v>3</v>
      </c>
      <c r="F9" s="13" t="s">
        <v>4</v>
      </c>
      <c r="G9" s="13" t="s">
        <v>5</v>
      </c>
      <c r="H9" s="14" t="s">
        <v>6</v>
      </c>
      <c r="I9" s="13" t="s">
        <v>33</v>
      </c>
      <c r="J9" s="15" t="s">
        <v>1019</v>
      </c>
      <c r="K9" s="15" t="s">
        <v>21</v>
      </c>
      <c r="L9" s="34" t="s">
        <v>19</v>
      </c>
      <c r="M9" s="36" t="s">
        <v>20</v>
      </c>
    </row>
    <row r="10" spans="1:13" s="46" customFormat="1" ht="15.75" x14ac:dyDescent="0.25">
      <c r="B10" s="188">
        <v>42520</v>
      </c>
      <c r="C10" s="188">
        <v>42520</v>
      </c>
      <c r="D10" s="158" t="s">
        <v>171</v>
      </c>
      <c r="E10" s="189" t="s">
        <v>172</v>
      </c>
      <c r="F10" s="55" t="s">
        <v>173</v>
      </c>
      <c r="G10" s="62" t="s">
        <v>174</v>
      </c>
      <c r="H10" s="90">
        <v>3799.07</v>
      </c>
      <c r="I10" s="159">
        <f>+Tabla167[[#This Row],[Costo Unitario en RD$]]*Tabla167[[#This Row],[Existencia actual]]</f>
        <v>11397.210000000001</v>
      </c>
      <c r="J10" s="160">
        <v>3</v>
      </c>
      <c r="K10" s="161">
        <f>+LOOKUP(Tabla167[[#This Row],[Código Institucional]],Entradas!A$2:A$1993,Entradas!C$2:C$1993)</f>
        <v>0</v>
      </c>
      <c r="L10" s="77">
        <f>+LOOKUP(Tabla167[[#This Row],[Código Institucional]],Salidas!A$2:A$1159,Salidas!C$2:C$1159)</f>
        <v>0</v>
      </c>
      <c r="M10" s="162">
        <f>+Tabla167[[#This Row],[Existencia Diciembre 2021]]+Tabla167[[#This Row],[Entradas]]-Tabla167[[#This Row],[Salidas]]</f>
        <v>3</v>
      </c>
    </row>
    <row r="11" spans="1:13" s="46" customFormat="1" ht="15.75" x14ac:dyDescent="0.25">
      <c r="B11" s="188">
        <v>42584</v>
      </c>
      <c r="C11" s="188">
        <v>42584</v>
      </c>
      <c r="D11" s="158" t="s">
        <v>175</v>
      </c>
      <c r="E11" s="189" t="s">
        <v>122</v>
      </c>
      <c r="F11" s="55" t="s">
        <v>176</v>
      </c>
      <c r="G11" s="62" t="s">
        <v>174</v>
      </c>
      <c r="H11" s="90">
        <v>23.36</v>
      </c>
      <c r="I11" s="159">
        <f>+Tabla167[[#This Row],[Costo Unitario en RD$]]*Tabla167[[#This Row],[Existencia actual]]</f>
        <v>1635.2</v>
      </c>
      <c r="J11" s="160">
        <v>70</v>
      </c>
      <c r="K11" s="161">
        <f>+LOOKUP(Tabla167[[#This Row],[Código Institucional]],Entradas!A$2:A$1993,Entradas!C$2:C$1993)</f>
        <v>0</v>
      </c>
      <c r="L11" s="77">
        <f>+LOOKUP(Tabla167[[#This Row],[Código Institucional]],Salidas!A$2:A$1159,Salidas!C$2:C$1159)</f>
        <v>0</v>
      </c>
      <c r="M11" s="78">
        <f>+Tabla167[[#This Row],[Existencia Diciembre 2021]]+Tabla167[[#This Row],[Entradas]]-Tabla167[[#This Row],[Salidas]]</f>
        <v>70</v>
      </c>
    </row>
    <row r="12" spans="1:13" s="46" customFormat="1" ht="15.75" x14ac:dyDescent="0.25">
      <c r="B12" s="188">
        <v>43307</v>
      </c>
      <c r="C12" s="188">
        <v>43307</v>
      </c>
      <c r="D12" s="158" t="s">
        <v>175</v>
      </c>
      <c r="E12" s="189" t="s">
        <v>138</v>
      </c>
      <c r="F12" s="63" t="s">
        <v>177</v>
      </c>
      <c r="G12" s="62" t="s">
        <v>174</v>
      </c>
      <c r="H12" s="90">
        <v>15.58</v>
      </c>
      <c r="I12" s="159">
        <f>+Tabla167[[#This Row],[Costo Unitario en RD$]]*Tabla167[[#This Row],[Existencia actual]]</f>
        <v>155.80000000000001</v>
      </c>
      <c r="J12" s="160">
        <v>10</v>
      </c>
      <c r="K12" s="161">
        <f>+LOOKUP(Tabla167[[#This Row],[Código Institucional]],Entradas!A$2:A$1993,Entradas!C$2:C$1993)</f>
        <v>0</v>
      </c>
      <c r="L12" s="77">
        <f>+LOOKUP(Tabla167[[#This Row],[Código Institucional]],Salidas!A$2:A$1159,Salidas!C$2:C$1159)</f>
        <v>0</v>
      </c>
      <c r="M12" s="78">
        <f>+Tabla167[[#This Row],[Existencia Diciembre 2021]]+Tabla167[[#This Row],[Entradas]]-Tabla167[[#This Row],[Salidas]]</f>
        <v>10</v>
      </c>
    </row>
    <row r="13" spans="1:13" s="46" customFormat="1" ht="15.75" x14ac:dyDescent="0.25">
      <c r="B13" s="188">
        <v>44049</v>
      </c>
      <c r="C13" s="188">
        <v>44049</v>
      </c>
      <c r="D13" s="158" t="s">
        <v>175</v>
      </c>
      <c r="E13" s="189" t="s">
        <v>120</v>
      </c>
      <c r="F13" s="55" t="s">
        <v>121</v>
      </c>
      <c r="G13" s="62" t="s">
        <v>174</v>
      </c>
      <c r="H13" s="90">
        <v>21.82</v>
      </c>
      <c r="I13" s="159">
        <f>+Tabla167[[#This Row],[Costo Unitario en RD$]]*Tabla167[[#This Row],[Existencia actual]]</f>
        <v>1745.6</v>
      </c>
      <c r="J13" s="160">
        <v>80</v>
      </c>
      <c r="K13" s="161">
        <f>+LOOKUP(Tabla167[[#This Row],[Código Institucional]],Entradas!A$2:A$1993,Entradas!C$2:C$1993)</f>
        <v>0</v>
      </c>
      <c r="L13" s="77">
        <f>+LOOKUP(Tabla167[[#This Row],[Código Institucional]],Salidas!A$2:A$1159,Salidas!C$2:C$1159)</f>
        <v>0</v>
      </c>
      <c r="M13" s="78">
        <f>+Tabla167[[#This Row],[Existencia Diciembre 2021]]+Tabla167[[#This Row],[Entradas]]-Tabla167[[#This Row],[Salidas]]</f>
        <v>80</v>
      </c>
    </row>
    <row r="14" spans="1:13" s="46" customFormat="1" ht="19.5" customHeight="1" x14ac:dyDescent="0.25">
      <c r="B14" s="188">
        <v>42496</v>
      </c>
      <c r="C14" s="188">
        <v>42496</v>
      </c>
      <c r="D14" s="158" t="s">
        <v>175</v>
      </c>
      <c r="E14" s="189" t="s">
        <v>142</v>
      </c>
      <c r="F14" s="55" t="s">
        <v>143</v>
      </c>
      <c r="G14" s="62" t="s">
        <v>174</v>
      </c>
      <c r="H14" s="90">
        <v>2.2799999999999998</v>
      </c>
      <c r="I14" s="159">
        <f>+Tabla167[[#This Row],[Costo Unitario en RD$]]*Tabla167[[#This Row],[Existencia actual]]</f>
        <v>0</v>
      </c>
      <c r="J14" s="160">
        <v>0</v>
      </c>
      <c r="K14" s="161">
        <f>+LOOKUP(Tabla167[[#This Row],[Código Institucional]],Entradas!A$2:A$1993,Entradas!C$2:C$1993)</f>
        <v>0</v>
      </c>
      <c r="L14" s="77">
        <f>+LOOKUP(Tabla167[[#This Row],[Código Institucional]],Salidas!A$2:A$1159,Salidas!C$2:C$1159)</f>
        <v>0</v>
      </c>
      <c r="M14" s="78">
        <f>+Tabla167[[#This Row],[Existencia Diciembre 2021]]+Tabla167[[#This Row],[Entradas]]-Tabla167[[#This Row],[Salidas]]</f>
        <v>0</v>
      </c>
    </row>
    <row r="15" spans="1:13" s="46" customFormat="1" ht="16.5" customHeight="1" x14ac:dyDescent="0.25">
      <c r="B15" s="188">
        <v>43797</v>
      </c>
      <c r="C15" s="188">
        <v>43797</v>
      </c>
      <c r="D15" s="158" t="s">
        <v>175</v>
      </c>
      <c r="E15" s="190" t="s">
        <v>22</v>
      </c>
      <c r="F15" s="63" t="s">
        <v>178</v>
      </c>
      <c r="G15" s="62" t="s">
        <v>174</v>
      </c>
      <c r="H15" s="90">
        <v>30</v>
      </c>
      <c r="I15" s="159">
        <f>+Tabla167[[#This Row],[Costo Unitario en RD$]]*Tabla167[[#This Row],[Existencia actual]]</f>
        <v>6000</v>
      </c>
      <c r="J15" s="160">
        <v>200</v>
      </c>
      <c r="K15" s="161">
        <f>+LOOKUP(Tabla167[[#This Row],[Código Institucional]],Entradas!A$2:A$1993,Entradas!C$2:C$1993)</f>
        <v>0</v>
      </c>
      <c r="L15" s="77">
        <f>+LOOKUP(Tabla167[[#This Row],[Código Institucional]],Salidas!A$2:A$1159,Salidas!C$2:C$1159)</f>
        <v>0</v>
      </c>
      <c r="M15" s="78">
        <f>+Tabla167[[#This Row],[Existencia Diciembre 2021]]+Tabla167[[#This Row],[Entradas]]-Tabla167[[#This Row],[Salidas]]</f>
        <v>200</v>
      </c>
    </row>
    <row r="16" spans="1:13" s="46" customFormat="1" ht="20.25" customHeight="1" x14ac:dyDescent="0.25">
      <c r="B16" s="188">
        <v>42496</v>
      </c>
      <c r="C16" s="188">
        <v>42496</v>
      </c>
      <c r="D16" s="158" t="s">
        <v>175</v>
      </c>
      <c r="E16" s="190" t="s">
        <v>179</v>
      </c>
      <c r="F16" s="63" t="s">
        <v>180</v>
      </c>
      <c r="G16" s="62" t="s">
        <v>174</v>
      </c>
      <c r="H16" s="90">
        <v>38.130000000000003</v>
      </c>
      <c r="I16" s="159">
        <f>+Tabla167[[#This Row],[Costo Unitario en RD$]]*Tabla167[[#This Row],[Existencia actual]]</f>
        <v>1906.5000000000002</v>
      </c>
      <c r="J16" s="160">
        <v>50</v>
      </c>
      <c r="K16" s="161">
        <f>+LOOKUP(Tabla167[[#This Row],[Código Institucional]],Entradas!A$2:A$1993,Entradas!C$2:C$1993)</f>
        <v>0</v>
      </c>
      <c r="L16" s="77">
        <f>+LOOKUP(Tabla167[[#This Row],[Código Institucional]],Salidas!A$2:A$1159,Salidas!C$2:C$1159)</f>
        <v>0</v>
      </c>
      <c r="M16" s="80">
        <f>+Tabla167[[#This Row],[Existencia Diciembre 2021]]+Tabla167[[#This Row],[Entradas]]-Tabla167[[#This Row],[Salidas]]</f>
        <v>50</v>
      </c>
    </row>
    <row r="17" spans="2:13" s="46" customFormat="1" ht="19.5" customHeight="1" x14ac:dyDescent="0.25">
      <c r="B17" s="188">
        <v>44145</v>
      </c>
      <c r="C17" s="188">
        <v>44145</v>
      </c>
      <c r="D17" s="158" t="s">
        <v>175</v>
      </c>
      <c r="E17" s="191" t="s">
        <v>23</v>
      </c>
      <c r="F17" s="55" t="s">
        <v>181</v>
      </c>
      <c r="G17" s="62" t="s">
        <v>174</v>
      </c>
      <c r="H17" s="90">
        <v>23.36</v>
      </c>
      <c r="I17" s="159">
        <f>+Tabla167[[#This Row],[Costo Unitario en RD$]]*Tabla167[[#This Row],[Existencia actual]]</f>
        <v>1284.8</v>
      </c>
      <c r="J17" s="160">
        <v>55</v>
      </c>
      <c r="K17" s="161">
        <f>+LOOKUP(Tabla167[[#This Row],[Código Institucional]],Entradas!A$2:A$1993,Entradas!C$2:C$1993)</f>
        <v>0</v>
      </c>
      <c r="L17" s="77">
        <f>+LOOKUP(Tabla167[[#This Row],[Código Institucional]],Salidas!A$2:A$1159,Salidas!C$2:C$1159)</f>
        <v>0</v>
      </c>
      <c r="M17" s="78">
        <f>+Tabla167[[#This Row],[Existencia Diciembre 2021]]+Tabla167[[#This Row],[Entradas]]-Tabla167[[#This Row],[Salidas]]</f>
        <v>55</v>
      </c>
    </row>
    <row r="18" spans="2:13" s="46" customFormat="1" ht="21.75" customHeight="1" x14ac:dyDescent="0.25">
      <c r="B18" s="188">
        <v>41907</v>
      </c>
      <c r="C18" s="188">
        <v>41907</v>
      </c>
      <c r="D18" s="158" t="s">
        <v>182</v>
      </c>
      <c r="E18" s="190" t="s">
        <v>160</v>
      </c>
      <c r="F18" s="55" t="s">
        <v>161</v>
      </c>
      <c r="G18" s="62" t="s">
        <v>174</v>
      </c>
      <c r="H18" s="90">
        <v>71.98</v>
      </c>
      <c r="I18" s="159">
        <f>+Tabla167[[#This Row],[Costo Unitario en RD$]]*Tabla167[[#This Row],[Existencia actual]]</f>
        <v>7917.8</v>
      </c>
      <c r="J18" s="160">
        <v>110</v>
      </c>
      <c r="K18" s="161">
        <f>+LOOKUP(Tabla167[[#This Row],[Código Institucional]],Entradas!A$2:A$1993,Entradas!C$2:C$1993)</f>
        <v>0</v>
      </c>
      <c r="L18" s="77">
        <f>+LOOKUP(Tabla167[[#This Row],[Código Institucional]],Salidas!A$2:A$1159,Salidas!C$2:C$1159)</f>
        <v>0</v>
      </c>
      <c r="M18" s="78">
        <f>+Tabla167[[#This Row],[Existencia Diciembre 2021]]+Tabla167[[#This Row],[Entradas]]-Tabla167[[#This Row],[Salidas]]</f>
        <v>110</v>
      </c>
    </row>
    <row r="19" spans="2:13" s="46" customFormat="1" ht="15.75" customHeight="1" x14ac:dyDescent="0.25">
      <c r="B19" s="188">
        <v>42263</v>
      </c>
      <c r="C19" s="188">
        <v>42263</v>
      </c>
      <c r="D19" s="158" t="s">
        <v>171</v>
      </c>
      <c r="E19" s="191" t="s">
        <v>183</v>
      </c>
      <c r="F19" s="55" t="s">
        <v>184</v>
      </c>
      <c r="G19" s="62" t="s">
        <v>174</v>
      </c>
      <c r="H19" s="90">
        <v>70706.25</v>
      </c>
      <c r="I19" s="159">
        <f>+Tabla167[[#This Row],[Costo Unitario en RD$]]*Tabla167[[#This Row],[Existencia actual]]</f>
        <v>0</v>
      </c>
      <c r="J19" s="160">
        <v>0</v>
      </c>
      <c r="K19" s="161">
        <f>+LOOKUP(Tabla167[[#This Row],[Código Institucional]],Entradas!A$2:A$1993,Entradas!C$2:C$1993)</f>
        <v>0</v>
      </c>
      <c r="L19" s="77">
        <f>+LOOKUP(Tabla167[[#This Row],[Código Institucional]],Salidas!A$2:A$1159,Salidas!C$2:C$1159)</f>
        <v>0</v>
      </c>
      <c r="M19" s="78">
        <f>+Tabla167[[#This Row],[Existencia Diciembre 2021]]+Tabla167[[#This Row],[Entradas]]-Tabla167[[#This Row],[Salidas]]</f>
        <v>0</v>
      </c>
    </row>
    <row r="20" spans="2:13" s="46" customFormat="1" ht="15.75" customHeight="1" x14ac:dyDescent="0.25">
      <c r="B20" s="188">
        <v>44145</v>
      </c>
      <c r="C20" s="188">
        <v>44145</v>
      </c>
      <c r="D20" s="158" t="s">
        <v>185</v>
      </c>
      <c r="E20" s="191" t="s">
        <v>186</v>
      </c>
      <c r="F20" s="56" t="s">
        <v>187</v>
      </c>
      <c r="G20" s="62" t="s">
        <v>174</v>
      </c>
      <c r="H20" s="90">
        <v>141.30000000000001</v>
      </c>
      <c r="I20" s="159">
        <f>+Tabla167[[#This Row],[Costo Unitario en RD$]]*Tabla167[[#This Row],[Existencia actual]]</f>
        <v>26423.100000000002</v>
      </c>
      <c r="J20" s="160">
        <v>187</v>
      </c>
      <c r="K20" s="161">
        <f>+LOOKUP(Tabla167[[#This Row],[Código Institucional]],Entradas!A$2:A$1993,Entradas!C$2:C$1993)</f>
        <v>0</v>
      </c>
      <c r="L20" s="77">
        <f>+LOOKUP(Tabla167[[#This Row],[Código Institucional]],Salidas!A$2:A$1159,Salidas!C$2:C$1159)</f>
        <v>0</v>
      </c>
      <c r="M20" s="78">
        <f>+Tabla167[[#This Row],[Existencia Diciembre 2021]]+Tabla167[[#This Row],[Entradas]]-Tabla167[[#This Row],[Salidas]]</f>
        <v>187</v>
      </c>
    </row>
    <row r="21" spans="2:13" s="46" customFormat="1" ht="15.75" customHeight="1" x14ac:dyDescent="0.25">
      <c r="B21" s="188">
        <v>44145</v>
      </c>
      <c r="C21" s="188">
        <v>44145</v>
      </c>
      <c r="D21" s="158" t="s">
        <v>188</v>
      </c>
      <c r="E21" s="191" t="s">
        <v>189</v>
      </c>
      <c r="F21" s="56" t="s">
        <v>190</v>
      </c>
      <c r="G21" s="62" t="s">
        <v>174</v>
      </c>
      <c r="H21" s="90">
        <v>123.9</v>
      </c>
      <c r="I21" s="159">
        <f>+Tabla167[[#This Row],[Costo Unitario en RD$]]*Tabla167[[#This Row],[Existencia actual]]</f>
        <v>11274.9</v>
      </c>
      <c r="J21" s="160">
        <v>91</v>
      </c>
      <c r="K21" s="161">
        <f>+LOOKUP(Tabla167[[#This Row],[Código Institucional]],Entradas!A$2:A$1993,Entradas!C$2:C$1993)</f>
        <v>0</v>
      </c>
      <c r="L21" s="77">
        <f>+LOOKUP(Tabla167[[#This Row],[Código Institucional]],Salidas!A$2:A$1159,Salidas!C$2:C$1159)</f>
        <v>0</v>
      </c>
      <c r="M21" s="80">
        <f>+Tabla167[[#This Row],[Existencia Diciembre 2021]]+Tabla167[[#This Row],[Entradas]]-Tabla167[[#This Row],[Salidas]]</f>
        <v>91</v>
      </c>
    </row>
    <row r="22" spans="2:13" s="46" customFormat="1" ht="15.75" customHeight="1" x14ac:dyDescent="0.25">
      <c r="B22" s="188">
        <v>44145</v>
      </c>
      <c r="C22" s="188">
        <v>44145</v>
      </c>
      <c r="D22" s="158" t="s">
        <v>191</v>
      </c>
      <c r="E22" s="191" t="s">
        <v>149</v>
      </c>
      <c r="F22" s="56" t="s">
        <v>192</v>
      </c>
      <c r="G22" s="62" t="s">
        <v>174</v>
      </c>
      <c r="H22" s="90">
        <v>153.4</v>
      </c>
      <c r="I22" s="159">
        <f>+Tabla167[[#This Row],[Costo Unitario en RD$]]*Tabla167[[#This Row],[Existencia actual]]</f>
        <v>29146</v>
      </c>
      <c r="J22" s="160">
        <v>190</v>
      </c>
      <c r="K22" s="161">
        <f>+LOOKUP(Tabla167[[#This Row],[Código Institucional]],Entradas!A$2:A$1993,Entradas!C$2:C$1993)</f>
        <v>0</v>
      </c>
      <c r="L22" s="77">
        <f>+LOOKUP(Tabla167[[#This Row],[Código Institucional]],Salidas!A$2:A$1159,Salidas!C$2:C$1159)</f>
        <v>0</v>
      </c>
      <c r="M22" s="78">
        <f>+Tabla167[[#This Row],[Existencia Diciembre 2021]]+Tabla167[[#This Row],[Entradas]]-Tabla167[[#This Row],[Salidas]]</f>
        <v>190</v>
      </c>
    </row>
    <row r="23" spans="2:13" s="46" customFormat="1" ht="15.75" x14ac:dyDescent="0.25">
      <c r="B23" s="188">
        <v>43059</v>
      </c>
      <c r="C23" s="188">
        <v>43059</v>
      </c>
      <c r="D23" s="158" t="s">
        <v>193</v>
      </c>
      <c r="E23" s="191" t="s">
        <v>194</v>
      </c>
      <c r="F23" s="63" t="s">
        <v>195</v>
      </c>
      <c r="G23" s="62" t="s">
        <v>174</v>
      </c>
      <c r="H23" s="90">
        <v>12.41</v>
      </c>
      <c r="I23" s="159">
        <f>+Tabla167[[#This Row],[Costo Unitario en RD$]]*Tabla167[[#This Row],[Existencia actual]]</f>
        <v>24820</v>
      </c>
      <c r="J23" s="160">
        <v>2000</v>
      </c>
      <c r="K23" s="161">
        <f>+LOOKUP(Tabla167[[#This Row],[Código Institucional]],Entradas!A$2:A$1993,Entradas!C$2:C$1993)</f>
        <v>0</v>
      </c>
      <c r="L23" s="77">
        <f>+LOOKUP(Tabla167[[#This Row],[Código Institucional]],Salidas!A$2:A$1159,Salidas!C$2:C$1159)</f>
        <v>0</v>
      </c>
      <c r="M23" s="78">
        <f>+Tabla167[[#This Row],[Existencia Diciembre 2021]]+Tabla167[[#This Row],[Entradas]]-Tabla167[[#This Row],[Salidas]]</f>
        <v>2000</v>
      </c>
    </row>
    <row r="24" spans="2:13" s="46" customFormat="1" ht="15.75" x14ac:dyDescent="0.25">
      <c r="B24" s="188">
        <v>42520</v>
      </c>
      <c r="C24" s="188">
        <v>42520</v>
      </c>
      <c r="D24" s="158" t="s">
        <v>193</v>
      </c>
      <c r="E24" s="191" t="s">
        <v>163</v>
      </c>
      <c r="F24" s="55" t="s">
        <v>196</v>
      </c>
      <c r="G24" s="62" t="s">
        <v>174</v>
      </c>
      <c r="H24" s="90">
        <v>76.7</v>
      </c>
      <c r="I24" s="159">
        <f>+Tabla167[[#This Row],[Costo Unitario en RD$]]*Tabla167[[#This Row],[Existencia actual]]</f>
        <v>11505</v>
      </c>
      <c r="J24" s="160">
        <v>150</v>
      </c>
      <c r="K24" s="161">
        <f>+LOOKUP(Tabla167[[#This Row],[Código Institucional]],Entradas!A$2:A$1993,Entradas!C$2:C$1993)</f>
        <v>0</v>
      </c>
      <c r="L24" s="77">
        <f>+LOOKUP(Tabla167[[#This Row],[Código Institucional]],Salidas!A$2:A$1159,Salidas!C$2:C$1159)</f>
        <v>0</v>
      </c>
      <c r="M24" s="78">
        <f>+Tabla167[[#This Row],[Existencia Diciembre 2021]]+Tabla167[[#This Row],[Entradas]]-Tabla167[[#This Row],[Salidas]]</f>
        <v>150</v>
      </c>
    </row>
    <row r="25" spans="2:13" s="46" customFormat="1" ht="15.75" x14ac:dyDescent="0.25">
      <c r="B25" s="188">
        <v>43369</v>
      </c>
      <c r="C25" s="188">
        <v>43369</v>
      </c>
      <c r="D25" s="158" t="s">
        <v>193</v>
      </c>
      <c r="E25" s="191" t="s">
        <v>86</v>
      </c>
      <c r="F25" s="55" t="s">
        <v>197</v>
      </c>
      <c r="G25" s="62" t="s">
        <v>174</v>
      </c>
      <c r="H25" s="90">
        <v>10.92</v>
      </c>
      <c r="I25" s="159">
        <f>+Tabla167[[#This Row],[Costo Unitario en RD$]]*Tabla167[[#This Row],[Existencia actual]]</f>
        <v>0</v>
      </c>
      <c r="J25" s="160">
        <v>0</v>
      </c>
      <c r="K25" s="161">
        <f>+LOOKUP(Tabla167[[#This Row],[Código Institucional]],Entradas!A$2:A$1993,Entradas!C$2:C$1993)</f>
        <v>0</v>
      </c>
      <c r="L25" s="77">
        <f>+LOOKUP(Tabla167[[#This Row],[Código Institucional]],Salidas!A$2:A$1159,Salidas!C$2:C$1159)</f>
        <v>0</v>
      </c>
      <c r="M25" s="80">
        <f>+Tabla167[[#This Row],[Existencia Diciembre 2021]]+Tabla167[[#This Row],[Entradas]]-Tabla167[[#This Row],[Salidas]]</f>
        <v>0</v>
      </c>
    </row>
    <row r="26" spans="2:13" s="46" customFormat="1" ht="15.75" x14ac:dyDescent="0.25">
      <c r="B26" s="188">
        <v>42551</v>
      </c>
      <c r="C26" s="188">
        <v>42551</v>
      </c>
      <c r="D26" s="158" t="s">
        <v>193</v>
      </c>
      <c r="E26" s="191" t="s">
        <v>136</v>
      </c>
      <c r="F26" s="55" t="s">
        <v>198</v>
      </c>
      <c r="G26" s="62" t="s">
        <v>174</v>
      </c>
      <c r="H26" s="90">
        <v>49.4</v>
      </c>
      <c r="I26" s="159">
        <f>+Tabla167[[#This Row],[Costo Unitario en RD$]]*Tabla167[[#This Row],[Existencia actual]]</f>
        <v>98800</v>
      </c>
      <c r="J26" s="160">
        <v>2000</v>
      </c>
      <c r="K26" s="161">
        <f>+LOOKUP(Tabla167[[#This Row],[Código Institucional]],Entradas!A$2:A$1993,Entradas!C$2:C$1993)</f>
        <v>0</v>
      </c>
      <c r="L26" s="77">
        <f>+LOOKUP(Tabla167[[#This Row],[Código Institucional]],Salidas!A$2:A$1159,Salidas!C$2:C$1159)</f>
        <v>0</v>
      </c>
      <c r="M26" s="78">
        <f>+Tabla167[[#This Row],[Existencia Diciembre 2021]]+Tabla167[[#This Row],[Entradas]]-Tabla167[[#This Row],[Salidas]]</f>
        <v>2000</v>
      </c>
    </row>
    <row r="27" spans="2:13" s="46" customFormat="1" ht="15.75" x14ac:dyDescent="0.25">
      <c r="B27" s="188">
        <v>42305</v>
      </c>
      <c r="C27" s="188">
        <v>42305</v>
      </c>
      <c r="D27" s="158" t="s">
        <v>193</v>
      </c>
      <c r="E27" s="191" t="s">
        <v>199</v>
      </c>
      <c r="F27" s="63" t="s">
        <v>200</v>
      </c>
      <c r="G27" s="62" t="s">
        <v>174</v>
      </c>
      <c r="H27" s="90">
        <v>49.4</v>
      </c>
      <c r="I27" s="159">
        <f>+Tabla167[[#This Row],[Costo Unitario en RD$]]*Tabla167[[#This Row],[Existencia actual]]</f>
        <v>98800</v>
      </c>
      <c r="J27" s="160">
        <v>2000</v>
      </c>
      <c r="K27" s="161">
        <f>+LOOKUP(Tabla167[[#This Row],[Código Institucional]],Entradas!A$2:A$1993,Entradas!C$2:C$1993)</f>
        <v>0</v>
      </c>
      <c r="L27" s="77">
        <f>+LOOKUP(Tabla167[[#This Row],[Código Institucional]],Salidas!A$2:A$1159,Salidas!C$2:C$1159)</f>
        <v>0</v>
      </c>
      <c r="M27" s="78">
        <f>+Tabla167[[#This Row],[Existencia Diciembre 2021]]+Tabla167[[#This Row],[Entradas]]-Tabla167[[#This Row],[Salidas]]</f>
        <v>2000</v>
      </c>
    </row>
    <row r="28" spans="2:13" s="46" customFormat="1" ht="15.75" x14ac:dyDescent="0.25">
      <c r="B28" s="188">
        <v>41915</v>
      </c>
      <c r="C28" s="188">
        <v>41915</v>
      </c>
      <c r="D28" s="158" t="s">
        <v>193</v>
      </c>
      <c r="E28" s="191" t="s">
        <v>201</v>
      </c>
      <c r="F28" s="63" t="s">
        <v>202</v>
      </c>
      <c r="G28" s="62" t="s">
        <v>174</v>
      </c>
      <c r="H28" s="90">
        <v>49.4</v>
      </c>
      <c r="I28" s="159">
        <f>+Tabla167[[#This Row],[Costo Unitario en RD$]]*Tabla167[[#This Row],[Existencia actual]]</f>
        <v>111150</v>
      </c>
      <c r="J28" s="160">
        <v>2250</v>
      </c>
      <c r="K28" s="161">
        <f>+LOOKUP(Tabla167[[#This Row],[Código Institucional]],Entradas!A$2:A$1993,Entradas!C$2:C$1993)</f>
        <v>0</v>
      </c>
      <c r="L28" s="77">
        <f>+LOOKUP(Tabla167[[#This Row],[Código Institucional]],Salidas!A$2:A$1159,Salidas!C$2:C$1159)</f>
        <v>0</v>
      </c>
      <c r="M28" s="80">
        <f>+Tabla167[[#This Row],[Existencia Diciembre 2021]]+Tabla167[[#This Row],[Entradas]]-Tabla167[[#This Row],[Salidas]]</f>
        <v>2250</v>
      </c>
    </row>
    <row r="29" spans="2:13" s="46" customFormat="1" ht="15.75" x14ac:dyDescent="0.25">
      <c r="B29" s="188">
        <v>42520</v>
      </c>
      <c r="C29" s="188">
        <v>42520</v>
      </c>
      <c r="D29" s="158" t="s">
        <v>193</v>
      </c>
      <c r="E29" s="191" t="s">
        <v>203</v>
      </c>
      <c r="F29" s="63" t="s">
        <v>204</v>
      </c>
      <c r="G29" s="62" t="s">
        <v>174</v>
      </c>
      <c r="H29" s="90">
        <v>29.62</v>
      </c>
      <c r="I29" s="159">
        <f>+Tabla167[[#This Row],[Costo Unitario en RD$]]*Tabla167[[#This Row],[Existencia actual]]</f>
        <v>63683</v>
      </c>
      <c r="J29" s="160">
        <v>2150</v>
      </c>
      <c r="K29" s="161">
        <f>+LOOKUP(Tabla167[[#This Row],[Código Institucional]],Entradas!A$2:A$1993,Entradas!C$2:C$1993)</f>
        <v>0</v>
      </c>
      <c r="L29" s="77">
        <f>+LOOKUP(Tabla167[[#This Row],[Código Institucional]],Salidas!A$2:A$1159,Salidas!C$2:C$1159)</f>
        <v>0</v>
      </c>
      <c r="M29" s="78">
        <f>+Tabla167[[#This Row],[Existencia Diciembre 2021]]+Tabla167[[#This Row],[Entradas]]-Tabla167[[#This Row],[Salidas]]</f>
        <v>2150</v>
      </c>
    </row>
    <row r="30" spans="2:13" s="46" customFormat="1" ht="15.75" x14ac:dyDescent="0.25">
      <c r="B30" s="188">
        <v>41907</v>
      </c>
      <c r="C30" s="188">
        <v>41907</v>
      </c>
      <c r="D30" s="158" t="s">
        <v>193</v>
      </c>
      <c r="E30" s="191" t="s">
        <v>205</v>
      </c>
      <c r="F30" s="63" t="s">
        <v>206</v>
      </c>
      <c r="G30" s="62" t="s">
        <v>174</v>
      </c>
      <c r="H30" s="90">
        <v>29.62</v>
      </c>
      <c r="I30" s="159">
        <f>+Tabla167[[#This Row],[Costo Unitario en RD$]]*Tabla167[[#This Row],[Existencia actual]]</f>
        <v>48873</v>
      </c>
      <c r="J30" s="160">
        <v>1650</v>
      </c>
      <c r="K30" s="161">
        <f>+LOOKUP(Tabla167[[#This Row],[Código Institucional]],Entradas!A$2:A$1993,Entradas!C$2:C$1993)</f>
        <v>0</v>
      </c>
      <c r="L30" s="77">
        <f>+LOOKUP(Tabla167[[#This Row],[Código Institucional]],Salidas!A$2:A$1159,Salidas!C$2:C$1159)</f>
        <v>0</v>
      </c>
      <c r="M30" s="78">
        <f>+Tabla167[[#This Row],[Existencia Diciembre 2021]]+Tabla167[[#This Row],[Entradas]]-Tabla167[[#This Row],[Salidas]]</f>
        <v>1650</v>
      </c>
    </row>
    <row r="31" spans="2:13" s="46" customFormat="1" ht="15.75" x14ac:dyDescent="0.25">
      <c r="B31" s="188">
        <v>42520</v>
      </c>
      <c r="C31" s="188">
        <v>42520</v>
      </c>
      <c r="D31" s="158" t="s">
        <v>193</v>
      </c>
      <c r="E31" s="191" t="s">
        <v>207</v>
      </c>
      <c r="F31" s="63" t="s">
        <v>208</v>
      </c>
      <c r="G31" s="62" t="s">
        <v>174</v>
      </c>
      <c r="H31" s="90">
        <v>29.62</v>
      </c>
      <c r="I31" s="159">
        <f>+Tabla167[[#This Row],[Costo Unitario en RD$]]*Tabla167[[#This Row],[Existencia actual]]</f>
        <v>37025</v>
      </c>
      <c r="J31" s="160">
        <v>1250</v>
      </c>
      <c r="K31" s="161">
        <f>+LOOKUP(Tabla167[[#This Row],[Código Institucional]],Entradas!A$2:A$1993,Entradas!C$2:C$1993)</f>
        <v>0</v>
      </c>
      <c r="L31" s="77">
        <f>+LOOKUP(Tabla167[[#This Row],[Código Institucional]],Salidas!A$2:A$1159,Salidas!C$2:C$1159)</f>
        <v>0</v>
      </c>
      <c r="M31" s="78">
        <f>+Tabla167[[#This Row],[Existencia Diciembre 2021]]+Tabla167[[#This Row],[Entradas]]-Tabla167[[#This Row],[Salidas]]</f>
        <v>1250</v>
      </c>
    </row>
    <row r="32" spans="2:13" s="46" customFormat="1" ht="15.75" x14ac:dyDescent="0.25">
      <c r="B32" s="188">
        <v>42496</v>
      </c>
      <c r="C32" s="188">
        <v>42496</v>
      </c>
      <c r="D32" s="158" t="s">
        <v>193</v>
      </c>
      <c r="E32" s="190" t="s">
        <v>42</v>
      </c>
      <c r="F32" s="64" t="s">
        <v>209</v>
      </c>
      <c r="G32" s="62" t="s">
        <v>174</v>
      </c>
      <c r="H32" s="90">
        <v>370</v>
      </c>
      <c r="I32" s="159">
        <f>+Tabla167[[#This Row],[Costo Unitario en RD$]]*Tabla167[[#This Row],[Existencia actual]]</f>
        <v>740</v>
      </c>
      <c r="J32" s="160">
        <v>2</v>
      </c>
      <c r="K32" s="161">
        <f>+LOOKUP(Tabla167[[#This Row],[Código Institucional]],Entradas!A$2:A$1993,Entradas!C$2:C$1993)</f>
        <v>0</v>
      </c>
      <c r="L32" s="77">
        <f>+LOOKUP(Tabla167[[#This Row],[Código Institucional]],Salidas!A$2:A$1159,Salidas!C$2:C$1159)</f>
        <v>0</v>
      </c>
      <c r="M32" s="78">
        <f>+Tabla167[[#This Row],[Existencia Diciembre 2021]]+Tabla167[[#This Row],[Entradas]]-Tabla167[[#This Row],[Salidas]]</f>
        <v>2</v>
      </c>
    </row>
    <row r="33" spans="2:13" s="46" customFormat="1" ht="15.75" x14ac:dyDescent="0.25">
      <c r="B33" s="188">
        <v>38968</v>
      </c>
      <c r="C33" s="188">
        <v>38968</v>
      </c>
      <c r="D33" s="158" t="s">
        <v>193</v>
      </c>
      <c r="E33" s="191" t="s">
        <v>210</v>
      </c>
      <c r="F33" s="55" t="s">
        <v>211</v>
      </c>
      <c r="G33" s="62" t="s">
        <v>174</v>
      </c>
      <c r="H33" s="91">
        <v>354</v>
      </c>
      <c r="I33" s="159">
        <f>+Tabla167[[#This Row],[Costo Unitario en RD$]]*Tabla167[[#This Row],[Existencia actual]]</f>
        <v>354000</v>
      </c>
      <c r="J33" s="160">
        <v>1000</v>
      </c>
      <c r="K33" s="161">
        <f>+LOOKUP(Tabla167[[#This Row],[Código Institucional]],Entradas!A$2:A$1993,Entradas!C$2:C$1993)</f>
        <v>0</v>
      </c>
      <c r="L33" s="77">
        <f>+LOOKUP(Tabla167[[#This Row],[Código Institucional]],Salidas!A$2:A$1159,Salidas!C$2:C$1159)</f>
        <v>0</v>
      </c>
      <c r="M33" s="78">
        <f>+Tabla167[[#This Row],[Existencia Diciembre 2021]]+Tabla167[[#This Row],[Entradas]]-Tabla167[[#This Row],[Salidas]]</f>
        <v>1000</v>
      </c>
    </row>
    <row r="34" spans="2:13" s="46" customFormat="1" ht="15.75" x14ac:dyDescent="0.25">
      <c r="B34" s="188">
        <v>43752</v>
      </c>
      <c r="C34" s="188">
        <v>43752</v>
      </c>
      <c r="D34" s="158" t="s">
        <v>171</v>
      </c>
      <c r="E34" s="191" t="s">
        <v>212</v>
      </c>
      <c r="F34" s="64" t="s">
        <v>213</v>
      </c>
      <c r="G34" s="62" t="s">
        <v>174</v>
      </c>
      <c r="H34" s="90">
        <v>2478</v>
      </c>
      <c r="I34" s="159">
        <f>+Tabla167[[#This Row],[Costo Unitario en RD$]]*Tabla167[[#This Row],[Existencia actual]]</f>
        <v>0</v>
      </c>
      <c r="J34" s="160">
        <v>0</v>
      </c>
      <c r="K34" s="161">
        <f>+LOOKUP(Tabla167[[#This Row],[Código Institucional]],Entradas!A$2:A$1993,Entradas!C$2:C$1993)</f>
        <v>0</v>
      </c>
      <c r="L34" s="77">
        <f>+LOOKUP(Tabla167[[#This Row],[Código Institucional]],Salidas!A$2:A$1159,Salidas!C$2:C$1159)</f>
        <v>0</v>
      </c>
      <c r="M34" s="78">
        <f>+Tabla167[[#This Row],[Existencia Diciembre 2021]]+Tabla167[[#This Row],[Entradas]]-Tabla167[[#This Row],[Salidas]]</f>
        <v>0</v>
      </c>
    </row>
    <row r="35" spans="2:13" s="46" customFormat="1" ht="15.75" x14ac:dyDescent="0.25">
      <c r="B35" s="188">
        <v>43412</v>
      </c>
      <c r="C35" s="188">
        <v>43412</v>
      </c>
      <c r="D35" s="158" t="s">
        <v>214</v>
      </c>
      <c r="E35" s="191" t="s">
        <v>215</v>
      </c>
      <c r="F35" s="55" t="s">
        <v>216</v>
      </c>
      <c r="G35" s="62" t="s">
        <v>174</v>
      </c>
      <c r="H35" s="90">
        <v>77.72</v>
      </c>
      <c r="I35" s="159">
        <f>+Tabla167[[#This Row],[Costo Unitario en RD$]]*Tabla167[[#This Row],[Existencia actual]]</f>
        <v>621.76</v>
      </c>
      <c r="J35" s="160">
        <v>9</v>
      </c>
      <c r="K35" s="161">
        <f>+LOOKUP(Tabla167[[#This Row],[Código Institucional]],Entradas!A$2:A$1993,Entradas!C$2:C$1993)</f>
        <v>0</v>
      </c>
      <c r="L35" s="77">
        <f>+LOOKUP(Tabla167[[#This Row],[Código Institucional]],Salidas!A$2:A$1159,Salidas!C$2:C$1159)</f>
        <v>1</v>
      </c>
      <c r="M35" s="78">
        <f>+Tabla167[[#This Row],[Existencia Diciembre 2021]]+Tabla167[[#This Row],[Entradas]]-Tabla167[[#This Row],[Salidas]]</f>
        <v>8</v>
      </c>
    </row>
    <row r="36" spans="2:13" s="46" customFormat="1" ht="15.75" x14ac:dyDescent="0.25">
      <c r="B36" s="188">
        <v>43412</v>
      </c>
      <c r="C36" s="188">
        <v>43412</v>
      </c>
      <c r="D36" s="158" t="s">
        <v>175</v>
      </c>
      <c r="E36" s="191" t="s">
        <v>217</v>
      </c>
      <c r="F36" s="55" t="s">
        <v>218</v>
      </c>
      <c r="G36" s="62" t="s">
        <v>174</v>
      </c>
      <c r="H36" s="90">
        <v>77.72</v>
      </c>
      <c r="I36" s="159">
        <f>+Tabla167[[#This Row],[Costo Unitario en RD$]]*Tabla167[[#This Row],[Existencia actual]]</f>
        <v>233.16</v>
      </c>
      <c r="J36" s="160">
        <v>3</v>
      </c>
      <c r="K36" s="161">
        <f>+LOOKUP(Tabla167[[#This Row],[Código Institucional]],Entradas!A$2:A$1993,Entradas!C$2:C$1993)</f>
        <v>0</v>
      </c>
      <c r="L36" s="77">
        <f>+LOOKUP(Tabla167[[#This Row],[Código Institucional]],Salidas!A$2:A$1159,Salidas!C$2:C$1159)</f>
        <v>0</v>
      </c>
      <c r="M36" s="78">
        <f>+Tabla167[[#This Row],[Existencia Diciembre 2021]]+Tabla167[[#This Row],[Entradas]]-Tabla167[[#This Row],[Salidas]]</f>
        <v>3</v>
      </c>
    </row>
    <row r="37" spans="2:13" s="46" customFormat="1" ht="15.75" x14ac:dyDescent="0.25">
      <c r="B37" s="188">
        <v>43809</v>
      </c>
      <c r="C37" s="188">
        <v>43809</v>
      </c>
      <c r="D37" s="158" t="s">
        <v>171</v>
      </c>
      <c r="E37" s="191" t="s">
        <v>219</v>
      </c>
      <c r="F37" s="55" t="s">
        <v>220</v>
      </c>
      <c r="G37" s="62" t="s">
        <v>174</v>
      </c>
      <c r="H37" s="90">
        <v>11210</v>
      </c>
      <c r="I37" s="159">
        <f>+Tabla167[[#This Row],[Costo Unitario en RD$]]*Tabla167[[#This Row],[Existencia actual]]</f>
        <v>0</v>
      </c>
      <c r="J37" s="160">
        <v>3</v>
      </c>
      <c r="K37" s="161">
        <f>+LOOKUP(Tabla167[[#This Row],[Código Institucional]],Entradas!A$2:A$1993,Entradas!C$2:C$1993)</f>
        <v>0</v>
      </c>
      <c r="L37" s="77">
        <f>+LOOKUP(Tabla167[[#This Row],[Código Institucional]],Salidas!A$2:A$1159,Salidas!C$2:C$1159)</f>
        <v>3</v>
      </c>
      <c r="M37" s="78">
        <f>+Tabla167[[#This Row],[Existencia Diciembre 2021]]+Tabla167[[#This Row],[Entradas]]-Tabla167[[#This Row],[Salidas]]</f>
        <v>0</v>
      </c>
    </row>
    <row r="38" spans="2:13" s="46" customFormat="1" ht="15.75" x14ac:dyDescent="0.25">
      <c r="B38" s="188">
        <v>44145</v>
      </c>
      <c r="C38" s="188">
        <v>44145</v>
      </c>
      <c r="D38" s="158" t="s">
        <v>171</v>
      </c>
      <c r="E38" s="191" t="s">
        <v>221</v>
      </c>
      <c r="F38" s="55" t="s">
        <v>222</v>
      </c>
      <c r="G38" s="62" t="s">
        <v>174</v>
      </c>
      <c r="H38" s="90">
        <v>15517</v>
      </c>
      <c r="I38" s="159">
        <f>+Tabla167[[#This Row],[Costo Unitario en RD$]]*Tabla167[[#This Row],[Existencia actual]]</f>
        <v>108619</v>
      </c>
      <c r="J38" s="160">
        <v>10</v>
      </c>
      <c r="K38" s="161">
        <f>+LOOKUP(Tabla167[[#This Row],[Código Institucional]],Entradas!A$2:A$1993,Entradas!C$2:C$1993)</f>
        <v>0</v>
      </c>
      <c r="L38" s="77">
        <f>+LOOKUP(Tabla167[[#This Row],[Código Institucional]],Salidas!A$2:A$1159,Salidas!C$2:C$1159)</f>
        <v>3</v>
      </c>
      <c r="M38" s="78">
        <f>+Tabla167[[#This Row],[Existencia Diciembre 2021]]+Tabla167[[#This Row],[Entradas]]-Tabla167[[#This Row],[Salidas]]</f>
        <v>7</v>
      </c>
    </row>
    <row r="39" spans="2:13" s="46" customFormat="1" ht="15.75" customHeight="1" x14ac:dyDescent="0.25">
      <c r="B39" s="188">
        <v>40816</v>
      </c>
      <c r="C39" s="188">
        <v>40816</v>
      </c>
      <c r="D39" s="158" t="s">
        <v>175</v>
      </c>
      <c r="E39" s="191" t="s">
        <v>223</v>
      </c>
      <c r="F39" s="55" t="s">
        <v>224</v>
      </c>
      <c r="G39" s="62" t="s">
        <v>174</v>
      </c>
      <c r="H39" s="90">
        <v>112.1</v>
      </c>
      <c r="I39" s="159">
        <f>+Tabla167[[#This Row],[Costo Unitario en RD$]]*Tabla167[[#This Row],[Existencia actual]]</f>
        <v>2802.5</v>
      </c>
      <c r="J39" s="160">
        <v>25</v>
      </c>
      <c r="K39" s="161">
        <f>+LOOKUP(Tabla167[[#This Row],[Código Institucional]],Entradas!A$2:A$1993,Entradas!C$2:C$1993)</f>
        <v>0</v>
      </c>
      <c r="L39" s="77">
        <f>+LOOKUP(Tabla167[[#This Row],[Código Institucional]],Salidas!A$2:A$1159,Salidas!C$2:C$1159)</f>
        <v>0</v>
      </c>
      <c r="M39" s="78">
        <f>+Tabla167[[#This Row],[Existencia Diciembre 2021]]+Tabla167[[#This Row],[Entradas]]-Tabla167[[#This Row],[Salidas]]</f>
        <v>25</v>
      </c>
    </row>
    <row r="40" spans="2:13" s="46" customFormat="1" ht="15.75" x14ac:dyDescent="0.25">
      <c r="B40" s="188">
        <v>43809</v>
      </c>
      <c r="C40" s="188">
        <v>43809</v>
      </c>
      <c r="D40" s="158" t="s">
        <v>193</v>
      </c>
      <c r="E40" s="191" t="s">
        <v>225</v>
      </c>
      <c r="F40" s="55" t="s">
        <v>226</v>
      </c>
      <c r="G40" s="62" t="s">
        <v>174</v>
      </c>
      <c r="H40" s="90">
        <v>7640.5</v>
      </c>
      <c r="I40" s="159">
        <f>+Tabla167[[#This Row],[Costo Unitario en RD$]]*Tabla167[[#This Row],[Existencia actual]]</f>
        <v>22921.5</v>
      </c>
      <c r="J40" s="160">
        <v>3</v>
      </c>
      <c r="K40" s="161">
        <f>+LOOKUP(Tabla167[[#This Row],[Código Institucional]],Entradas!A$2:A$1993,Entradas!C$2:C$1993)</f>
        <v>0</v>
      </c>
      <c r="L40" s="77">
        <f>+LOOKUP(Tabla167[[#This Row],[Código Institucional]],Salidas!A$2:A$1159,Salidas!C$2:C$1159)</f>
        <v>0</v>
      </c>
      <c r="M40" s="78">
        <f>+Tabla167[[#This Row],[Existencia Diciembre 2021]]+Tabla167[[#This Row],[Entradas]]-Tabla167[[#This Row],[Salidas]]</f>
        <v>3</v>
      </c>
    </row>
    <row r="41" spans="2:13" s="46" customFormat="1" ht="15.75" x14ac:dyDescent="0.25">
      <c r="B41" s="188">
        <v>42250</v>
      </c>
      <c r="C41" s="188">
        <v>42250</v>
      </c>
      <c r="D41" s="158" t="s">
        <v>193</v>
      </c>
      <c r="E41" s="191" t="s">
        <v>49</v>
      </c>
      <c r="F41" s="55" t="s">
        <v>227</v>
      </c>
      <c r="G41" s="62" t="s">
        <v>174</v>
      </c>
      <c r="H41" s="90">
        <v>450</v>
      </c>
      <c r="I41" s="159">
        <f>+Tabla167[[#This Row],[Costo Unitario en RD$]]*Tabla167[[#This Row],[Existencia actual]]</f>
        <v>67500</v>
      </c>
      <c r="J41" s="160">
        <v>160</v>
      </c>
      <c r="K41" s="161">
        <f>+LOOKUP(Tabla167[[#This Row],[Código Institucional]],Entradas!A$2:A$1993,Entradas!C$2:C$1993)</f>
        <v>0</v>
      </c>
      <c r="L41" s="77">
        <f>+LOOKUP(Tabla167[[#This Row],[Código Institucional]],Salidas!A$2:A$1159,Salidas!C$2:C$1159)</f>
        <v>10</v>
      </c>
      <c r="M41" s="78">
        <f>+Tabla167[[#This Row],[Existencia Diciembre 2021]]+Tabla167[[#This Row],[Entradas]]-Tabla167[[#This Row],[Salidas]]</f>
        <v>150</v>
      </c>
    </row>
    <row r="42" spans="2:13" s="46" customFormat="1" ht="15.75" x14ac:dyDescent="0.25">
      <c r="B42" s="188">
        <v>42520</v>
      </c>
      <c r="C42" s="188">
        <v>42520</v>
      </c>
      <c r="D42" s="158" t="s">
        <v>193</v>
      </c>
      <c r="E42" s="191" t="s">
        <v>83</v>
      </c>
      <c r="F42" s="55" t="s">
        <v>228</v>
      </c>
      <c r="G42" s="62" t="s">
        <v>174</v>
      </c>
      <c r="H42" s="90">
        <v>857.86</v>
      </c>
      <c r="I42" s="159">
        <f>+Tabla167[[#This Row],[Costo Unitario en RD$]]*Tabla167[[#This Row],[Existencia actual]]</f>
        <v>33456.54</v>
      </c>
      <c r="J42" s="160">
        <v>39</v>
      </c>
      <c r="K42" s="161">
        <f>+LOOKUP(Tabla167[[#This Row],[Código Institucional]],Entradas!A$2:A$1993,Entradas!C$2:C$1993)</f>
        <v>0</v>
      </c>
      <c r="L42" s="77">
        <f>+LOOKUP(Tabla167[[#This Row],[Código Institucional]],Salidas!A$2:A$1159,Salidas!C$2:C$1159)</f>
        <v>0</v>
      </c>
      <c r="M42" s="80">
        <f>+Tabla167[[#This Row],[Existencia Diciembre 2021]]+Tabla167[[#This Row],[Entradas]]-Tabla167[[#This Row],[Salidas]]</f>
        <v>39</v>
      </c>
    </row>
    <row r="43" spans="2:13" s="46" customFormat="1" ht="15.75" customHeight="1" x14ac:dyDescent="0.25">
      <c r="B43" s="188">
        <v>44049</v>
      </c>
      <c r="C43" s="188">
        <v>44049</v>
      </c>
      <c r="D43" s="158" t="s">
        <v>214</v>
      </c>
      <c r="E43" s="191" t="s">
        <v>229</v>
      </c>
      <c r="F43" s="55" t="s">
        <v>230</v>
      </c>
      <c r="G43" s="62" t="s">
        <v>174</v>
      </c>
      <c r="H43" s="90">
        <v>1062</v>
      </c>
      <c r="I43" s="159">
        <f>+Tabla167[[#This Row],[Costo Unitario en RD$]]*Tabla167[[#This Row],[Existencia actual]]</f>
        <v>0</v>
      </c>
      <c r="J43" s="160">
        <v>150</v>
      </c>
      <c r="K43" s="161">
        <f>+LOOKUP(Tabla167[[#This Row],[Código Institucional]],Entradas!A$2:A$1993,Entradas!C$2:C$1993)</f>
        <v>74</v>
      </c>
      <c r="L43" s="77">
        <f>+LOOKUP(Tabla167[[#This Row],[Código Institucional]],Salidas!A$2:A$1159,Salidas!C$2:C$1159)</f>
        <v>224</v>
      </c>
      <c r="M43" s="78">
        <f>+Tabla167[[#This Row],[Existencia Diciembre 2021]]+Tabla167[[#This Row],[Entradas]]-Tabla167[[#This Row],[Salidas]]</f>
        <v>0</v>
      </c>
    </row>
    <row r="44" spans="2:13" s="46" customFormat="1" ht="15.75" x14ac:dyDescent="0.25">
      <c r="B44" s="188">
        <v>43412</v>
      </c>
      <c r="C44" s="188">
        <v>43412</v>
      </c>
      <c r="D44" s="158" t="s">
        <v>214</v>
      </c>
      <c r="E44" s="191" t="s">
        <v>231</v>
      </c>
      <c r="F44" s="55" t="s">
        <v>232</v>
      </c>
      <c r="G44" s="62" t="s">
        <v>174</v>
      </c>
      <c r="H44" s="90">
        <v>1180</v>
      </c>
      <c r="I44" s="159">
        <f>+Tabla167[[#This Row],[Costo Unitario en RD$]]*Tabla167[[#This Row],[Existencia actual]]</f>
        <v>0</v>
      </c>
      <c r="J44" s="160">
        <v>0</v>
      </c>
      <c r="K44" s="161">
        <f>+LOOKUP(Tabla167[[#This Row],[Código Institucional]],Entradas!A$2:A$1993,Entradas!C$2:C$1993)</f>
        <v>50</v>
      </c>
      <c r="L44" s="77">
        <f>+LOOKUP(Tabla167[[#This Row],[Código Institucional]],Salidas!A$2:A$1159,Salidas!C$2:C$1159)</f>
        <v>50</v>
      </c>
      <c r="M44" s="78">
        <f>+Tabla167[[#This Row],[Existencia Diciembre 2021]]+Tabla167[[#This Row],[Entradas]]-Tabla167[[#This Row],[Salidas]]</f>
        <v>0</v>
      </c>
    </row>
    <row r="45" spans="2:13" s="46" customFormat="1" ht="15.75" x14ac:dyDescent="0.25">
      <c r="B45" s="188">
        <v>42250</v>
      </c>
      <c r="C45" s="188">
        <v>42250</v>
      </c>
      <c r="D45" s="158" t="s">
        <v>233</v>
      </c>
      <c r="E45" s="190" t="s">
        <v>234</v>
      </c>
      <c r="F45" s="63" t="s">
        <v>235</v>
      </c>
      <c r="G45" s="62" t="s">
        <v>174</v>
      </c>
      <c r="H45" s="91">
        <v>260</v>
      </c>
      <c r="I45" s="159">
        <f>+Tabla167[[#This Row],[Costo Unitario en RD$]]*Tabla167[[#This Row],[Existencia actual]]</f>
        <v>4680</v>
      </c>
      <c r="J45" s="160">
        <v>48</v>
      </c>
      <c r="K45" s="161">
        <f>+LOOKUP(Tabla167[[#This Row],[Código Institucional]],Entradas!A$2:A$1993,Entradas!C$2:C$1993)</f>
        <v>0</v>
      </c>
      <c r="L45" s="77">
        <f>+LOOKUP(Tabla167[[#This Row],[Código Institucional]],Salidas!A$2:A$1159,Salidas!C$2:C$1159)</f>
        <v>30</v>
      </c>
      <c r="M45" s="78">
        <f>+Tabla167[[#This Row],[Existencia Diciembre 2021]]+Tabla167[[#This Row],[Entradas]]-Tabla167[[#This Row],[Salidas]]</f>
        <v>18</v>
      </c>
    </row>
    <row r="46" spans="2:13" s="46" customFormat="1" ht="15.75" x14ac:dyDescent="0.25">
      <c r="B46" s="188">
        <v>40254</v>
      </c>
      <c r="C46" s="188">
        <v>40254</v>
      </c>
      <c r="D46" s="158" t="s">
        <v>233</v>
      </c>
      <c r="E46" s="190" t="s">
        <v>236</v>
      </c>
      <c r="F46" s="63" t="s">
        <v>237</v>
      </c>
      <c r="G46" s="62" t="s">
        <v>174</v>
      </c>
      <c r="H46" s="91">
        <v>778.8</v>
      </c>
      <c r="I46" s="159">
        <f>+Tabla167[[#This Row],[Costo Unitario en RD$]]*Tabla167[[#This Row],[Existencia actual]]</f>
        <v>28815.599999999999</v>
      </c>
      <c r="J46" s="160">
        <v>51</v>
      </c>
      <c r="K46" s="161">
        <f>+LOOKUP(Tabla167[[#This Row],[Código Institucional]],Entradas!A$2:A$1993,Entradas!C$2:C$1993)</f>
        <v>0</v>
      </c>
      <c r="L46" s="77">
        <f>+LOOKUP(Tabla167[[#This Row],[Código Institucional]],Salidas!A$2:A$1159,Salidas!C$2:C$1159)</f>
        <v>14</v>
      </c>
      <c r="M46" s="78">
        <f>+Tabla167[[#This Row],[Existencia Diciembre 2021]]+Tabla167[[#This Row],[Entradas]]-Tabla167[[#This Row],[Salidas]]</f>
        <v>37</v>
      </c>
    </row>
    <row r="47" spans="2:13" s="46" customFormat="1" ht="15.75" x14ac:dyDescent="0.25">
      <c r="B47" s="188">
        <v>42496</v>
      </c>
      <c r="C47" s="188">
        <v>42496</v>
      </c>
      <c r="D47" s="158" t="s">
        <v>233</v>
      </c>
      <c r="E47" s="190" t="s">
        <v>238</v>
      </c>
      <c r="F47" s="63" t="s">
        <v>239</v>
      </c>
      <c r="G47" s="62" t="s">
        <v>174</v>
      </c>
      <c r="H47" s="92">
        <v>380</v>
      </c>
      <c r="I47" s="159">
        <f>+Tabla167[[#This Row],[Costo Unitario en RD$]]*Tabla167[[#This Row],[Existencia actual]]</f>
        <v>57380</v>
      </c>
      <c r="J47" s="160">
        <v>151</v>
      </c>
      <c r="K47" s="161">
        <f>+LOOKUP(Tabla167[[#This Row],[Código Institucional]],Entradas!A$2:A$1993,Entradas!C$2:C$1993)</f>
        <v>0</v>
      </c>
      <c r="L47" s="77">
        <f>+LOOKUP(Tabla167[[#This Row],[Código Institucional]],Salidas!A$2:A$1159,Salidas!C$2:C$1159)</f>
        <v>0</v>
      </c>
      <c r="M47" s="78">
        <f>+Tabla167[[#This Row],[Existencia Diciembre 2021]]+Tabla167[[#This Row],[Entradas]]-Tabla167[[#This Row],[Salidas]]</f>
        <v>151</v>
      </c>
    </row>
    <row r="48" spans="2:13" s="46" customFormat="1" ht="15.75" x14ac:dyDescent="0.25">
      <c r="B48" s="188">
        <v>43402</v>
      </c>
      <c r="C48" s="188">
        <v>43402</v>
      </c>
      <c r="D48" s="158" t="s">
        <v>233</v>
      </c>
      <c r="E48" s="191" t="s">
        <v>124</v>
      </c>
      <c r="F48" s="55" t="s">
        <v>240</v>
      </c>
      <c r="G48" s="62" t="s">
        <v>174</v>
      </c>
      <c r="H48" s="90">
        <v>95.88</v>
      </c>
      <c r="I48" s="159">
        <f>+Tabla167[[#This Row],[Costo Unitario en RD$]]*Tabla167[[#This Row],[Existencia actual]]</f>
        <v>958.8</v>
      </c>
      <c r="J48" s="160">
        <v>10</v>
      </c>
      <c r="K48" s="161">
        <f>+LOOKUP(Tabla167[[#This Row],[Código Institucional]],Entradas!A$2:A$1993,Entradas!C$2:C$1993)</f>
        <v>0</v>
      </c>
      <c r="L48" s="77">
        <f>+LOOKUP(Tabla167[[#This Row],[Código Institucional]],Salidas!A$2:A$1159,Salidas!C$2:C$1159)</f>
        <v>0</v>
      </c>
      <c r="M48" s="78">
        <f>+Tabla167[[#This Row],[Existencia Diciembre 2021]]+Tabla167[[#This Row],[Entradas]]-Tabla167[[#This Row],[Salidas]]</f>
        <v>10</v>
      </c>
    </row>
    <row r="49" spans="2:13" s="46" customFormat="1" ht="15.75" x14ac:dyDescent="0.25">
      <c r="B49" s="188">
        <v>40548</v>
      </c>
      <c r="C49" s="188">
        <v>40548</v>
      </c>
      <c r="D49" s="158" t="s">
        <v>233</v>
      </c>
      <c r="E49" s="191" t="s">
        <v>241</v>
      </c>
      <c r="F49" s="55" t="s">
        <v>242</v>
      </c>
      <c r="G49" s="62" t="s">
        <v>174</v>
      </c>
      <c r="H49" s="90">
        <v>1108.02</v>
      </c>
      <c r="I49" s="159">
        <f>+Tabla167[[#This Row],[Costo Unitario en RD$]]*Tabla167[[#This Row],[Existencia actual]]</f>
        <v>2216.04</v>
      </c>
      <c r="J49" s="160">
        <v>2</v>
      </c>
      <c r="K49" s="161">
        <f>+LOOKUP(Tabla167[[#This Row],[Código Institucional]],Entradas!A$2:A$1993,Entradas!C$2:C$1993)</f>
        <v>0</v>
      </c>
      <c r="L49" s="77">
        <f>+LOOKUP(Tabla167[[#This Row],[Código Institucional]],Salidas!A$2:A$1159,Salidas!C$2:C$1159)</f>
        <v>0</v>
      </c>
      <c r="M49" s="78">
        <f>+Tabla167[[#This Row],[Existencia Diciembre 2021]]+Tabla167[[#This Row],[Entradas]]-Tabla167[[#This Row],[Salidas]]</f>
        <v>2</v>
      </c>
    </row>
    <row r="50" spans="2:13" s="46" customFormat="1" ht="15.75" x14ac:dyDescent="0.25">
      <c r="B50" s="188">
        <v>44398</v>
      </c>
      <c r="C50" s="188">
        <v>44398</v>
      </c>
      <c r="D50" s="158" t="s">
        <v>193</v>
      </c>
      <c r="E50" s="191" t="s">
        <v>243</v>
      </c>
      <c r="F50" s="55" t="s">
        <v>244</v>
      </c>
      <c r="G50" s="62" t="s">
        <v>174</v>
      </c>
      <c r="H50" s="90">
        <v>5703.61</v>
      </c>
      <c r="I50" s="159">
        <f>+Tabla167[[#This Row],[Costo Unitario en RD$]]*Tabla167[[#This Row],[Existencia actual]]</f>
        <v>0</v>
      </c>
      <c r="J50" s="160">
        <v>0</v>
      </c>
      <c r="K50" s="161">
        <f>+LOOKUP(Tabla167[[#This Row],[Código Institucional]],Entradas!A$2:A$1993,Entradas!C$2:C$1993)</f>
        <v>0</v>
      </c>
      <c r="L50" s="77">
        <f>+LOOKUP(Tabla167[[#This Row],[Código Institucional]],Salidas!A$2:A$1159,Salidas!C$2:C$1159)</f>
        <v>0</v>
      </c>
      <c r="M50" s="80">
        <f>+Tabla167[[#This Row],[Existencia Diciembre 2021]]+Tabla167[[#This Row],[Entradas]]-Tabla167[[#This Row],[Salidas]]</f>
        <v>0</v>
      </c>
    </row>
    <row r="51" spans="2:13" s="46" customFormat="1" ht="15.75" x14ac:dyDescent="0.25">
      <c r="B51" s="188">
        <v>42520</v>
      </c>
      <c r="C51" s="188">
        <v>42520</v>
      </c>
      <c r="D51" s="158" t="s">
        <v>175</v>
      </c>
      <c r="E51" s="191" t="s">
        <v>245</v>
      </c>
      <c r="F51" s="55" t="s">
        <v>246</v>
      </c>
      <c r="G51" s="62" t="s">
        <v>174</v>
      </c>
      <c r="H51" s="90">
        <v>44.25</v>
      </c>
      <c r="I51" s="159">
        <f>+Tabla167[[#This Row],[Costo Unitario en RD$]]*Tabla167[[#This Row],[Existencia actual]]</f>
        <v>132.75</v>
      </c>
      <c r="J51" s="160">
        <v>3</v>
      </c>
      <c r="K51" s="161">
        <f>+LOOKUP(Tabla167[[#This Row],[Código Institucional]],Entradas!A$2:A$1993,Entradas!C$2:C$1993)</f>
        <v>0</v>
      </c>
      <c r="L51" s="77">
        <f>+LOOKUP(Tabla167[[#This Row],[Código Institucional]],Salidas!A$2:A$1159,Salidas!C$2:C$1159)</f>
        <v>0</v>
      </c>
      <c r="M51" s="78">
        <f>+Tabla167[[#This Row],[Existencia Diciembre 2021]]+Tabla167[[#This Row],[Entradas]]-Tabla167[[#This Row],[Salidas]]</f>
        <v>3</v>
      </c>
    </row>
    <row r="52" spans="2:13" s="46" customFormat="1" ht="15.75" x14ac:dyDescent="0.25">
      <c r="B52" s="188">
        <v>42496</v>
      </c>
      <c r="C52" s="188">
        <v>42496</v>
      </c>
      <c r="D52" s="158" t="s">
        <v>175</v>
      </c>
      <c r="E52" s="191" t="s">
        <v>247</v>
      </c>
      <c r="F52" s="55" t="s">
        <v>248</v>
      </c>
      <c r="G52" s="62" t="s">
        <v>174</v>
      </c>
      <c r="H52" s="90">
        <v>59</v>
      </c>
      <c r="I52" s="159">
        <f>+Tabla167[[#This Row],[Costo Unitario en RD$]]*Tabla167[[#This Row],[Existencia actual]]</f>
        <v>0</v>
      </c>
      <c r="J52" s="160">
        <v>0</v>
      </c>
      <c r="K52" s="161">
        <f>+LOOKUP(Tabla167[[#This Row],[Código Institucional]],Entradas!A$2:A$1993,Entradas!C$2:C$1993)</f>
        <v>0</v>
      </c>
      <c r="L52" s="77">
        <f>+LOOKUP(Tabla167[[#This Row],[Código Institucional]],Salidas!A$2:A$1159,Salidas!C$2:C$1159)</f>
        <v>0</v>
      </c>
      <c r="M52" s="78">
        <f>+Tabla167[[#This Row],[Existencia Diciembre 2021]]+Tabla167[[#This Row],[Entradas]]-Tabla167[[#This Row],[Salidas]]</f>
        <v>0</v>
      </c>
    </row>
    <row r="53" spans="2:13" s="46" customFormat="1" ht="15.75" x14ac:dyDescent="0.25">
      <c r="B53" s="188">
        <v>43258</v>
      </c>
      <c r="C53" s="188">
        <v>43258</v>
      </c>
      <c r="D53" s="158" t="s">
        <v>175</v>
      </c>
      <c r="E53" s="191" t="s">
        <v>249</v>
      </c>
      <c r="F53" s="55" t="s">
        <v>250</v>
      </c>
      <c r="G53" s="62" t="s">
        <v>174</v>
      </c>
      <c r="H53" s="90">
        <v>73.75</v>
      </c>
      <c r="I53" s="159">
        <f>+Tabla167[[#This Row],[Costo Unitario en RD$]]*Tabla167[[#This Row],[Existencia actual]]</f>
        <v>368.75</v>
      </c>
      <c r="J53" s="160">
        <v>5</v>
      </c>
      <c r="K53" s="161">
        <f>+LOOKUP(Tabla167[[#This Row],[Código Institucional]],Entradas!A$2:A$1993,Entradas!C$2:C$1993)</f>
        <v>0</v>
      </c>
      <c r="L53" s="77">
        <f>+LOOKUP(Tabla167[[#This Row],[Código Institucional]],Salidas!A$2:A$1159,Salidas!C$2:C$1159)</f>
        <v>0</v>
      </c>
      <c r="M53" s="78">
        <f>+Tabla167[[#This Row],[Existencia Diciembre 2021]]+Tabla167[[#This Row],[Entradas]]-Tabla167[[#This Row],[Salidas]]</f>
        <v>5</v>
      </c>
    </row>
    <row r="54" spans="2:13" s="46" customFormat="1" ht="15.75" x14ac:dyDescent="0.25">
      <c r="B54" s="188">
        <v>43797</v>
      </c>
      <c r="C54" s="188">
        <v>43797</v>
      </c>
      <c r="D54" s="158" t="s">
        <v>175</v>
      </c>
      <c r="E54" s="191" t="s">
        <v>25</v>
      </c>
      <c r="F54" s="55" t="s">
        <v>251</v>
      </c>
      <c r="G54" s="62" t="s">
        <v>174</v>
      </c>
      <c r="H54" s="90">
        <v>70</v>
      </c>
      <c r="I54" s="159">
        <f>+Tabla167[[#This Row],[Costo Unitario en RD$]]*Tabla167[[#This Row],[Existencia actual]]</f>
        <v>1820</v>
      </c>
      <c r="J54" s="160">
        <v>26</v>
      </c>
      <c r="K54" s="161">
        <f>+LOOKUP(Tabla167[[#This Row],[Código Institucional]],Entradas!A$2:A$1993,Entradas!C$2:C$1993)</f>
        <v>0</v>
      </c>
      <c r="L54" s="77">
        <f>+LOOKUP(Tabla167[[#This Row],[Código Institucional]],Salidas!A$2:A$1159,Salidas!C$2:C$1159)</f>
        <v>0</v>
      </c>
      <c r="M54" s="78">
        <f>+Tabla167[[#This Row],[Existencia Diciembre 2021]]+Tabla167[[#This Row],[Entradas]]-Tabla167[[#This Row],[Salidas]]</f>
        <v>26</v>
      </c>
    </row>
    <row r="55" spans="2:13" s="46" customFormat="1" ht="15.75" x14ac:dyDescent="0.25">
      <c r="B55" s="188">
        <v>42641</v>
      </c>
      <c r="C55" s="188">
        <v>42641</v>
      </c>
      <c r="D55" s="158" t="s">
        <v>175</v>
      </c>
      <c r="E55" s="191" t="s">
        <v>125</v>
      </c>
      <c r="F55" s="55" t="s">
        <v>252</v>
      </c>
      <c r="G55" s="62" t="s">
        <v>174</v>
      </c>
      <c r="H55" s="90">
        <v>91.45</v>
      </c>
      <c r="I55" s="159">
        <f>+Tabla167[[#This Row],[Costo Unitario en RD$]]*Tabla167[[#This Row],[Existencia actual]]</f>
        <v>274.35000000000002</v>
      </c>
      <c r="J55" s="160">
        <v>3</v>
      </c>
      <c r="K55" s="161">
        <f>+LOOKUP(Tabla167[[#This Row],[Código Institucional]],Entradas!A$2:A$1993,Entradas!C$2:C$1993)</f>
        <v>0</v>
      </c>
      <c r="L55" s="77">
        <f>+LOOKUP(Tabla167[[#This Row],[Código Institucional]],Salidas!A$2:A$1159,Salidas!C$2:C$1159)</f>
        <v>0</v>
      </c>
      <c r="M55" s="78">
        <f>+Tabla167[[#This Row],[Existencia Diciembre 2021]]+Tabla167[[#This Row],[Entradas]]-Tabla167[[#This Row],[Salidas]]</f>
        <v>3</v>
      </c>
    </row>
    <row r="56" spans="2:13" s="46" customFormat="1" ht="15.75" x14ac:dyDescent="0.25">
      <c r="B56" s="188">
        <v>41268</v>
      </c>
      <c r="C56" s="188">
        <v>41268</v>
      </c>
      <c r="D56" s="158" t="s">
        <v>193</v>
      </c>
      <c r="E56" s="191" t="s">
        <v>253</v>
      </c>
      <c r="F56" s="55" t="s">
        <v>254</v>
      </c>
      <c r="G56" s="62" t="s">
        <v>174</v>
      </c>
      <c r="H56" s="90">
        <v>4409.5</v>
      </c>
      <c r="I56" s="159">
        <f>+Tabla167[[#This Row],[Costo Unitario en RD$]]*Tabla167[[#This Row],[Existencia actual]]</f>
        <v>8819</v>
      </c>
      <c r="J56" s="160">
        <v>2</v>
      </c>
      <c r="K56" s="161">
        <f>+LOOKUP(Tabla167[[#This Row],[Código Institucional]],Entradas!A$2:A$1993,Entradas!C$2:C$1993)</f>
        <v>0</v>
      </c>
      <c r="L56" s="77">
        <f>+LOOKUP(Tabla167[[#This Row],[Código Institucional]],Salidas!A$2:A$1159,Salidas!C$2:C$1159)</f>
        <v>0</v>
      </c>
      <c r="M56" s="78">
        <f>+Tabla167[[#This Row],[Existencia Diciembre 2021]]+Tabla167[[#This Row],[Entradas]]-Tabla167[[#This Row],[Salidas]]</f>
        <v>2</v>
      </c>
    </row>
    <row r="57" spans="2:13" s="46" customFormat="1" ht="15.75" x14ac:dyDescent="0.25">
      <c r="B57" s="188">
        <v>43402</v>
      </c>
      <c r="C57" s="188">
        <v>43402</v>
      </c>
      <c r="D57" s="158" t="s">
        <v>193</v>
      </c>
      <c r="E57" s="191" t="s">
        <v>123</v>
      </c>
      <c r="F57" s="55" t="s">
        <v>255</v>
      </c>
      <c r="G57" s="62" t="s">
        <v>174</v>
      </c>
      <c r="H57" s="90">
        <v>94.4</v>
      </c>
      <c r="I57" s="159">
        <f>+Tabla167[[#This Row],[Costo Unitario en RD$]]*Tabla167[[#This Row],[Existencia actual]]</f>
        <v>0</v>
      </c>
      <c r="J57" s="160">
        <v>0</v>
      </c>
      <c r="K57" s="161">
        <f>+LOOKUP(Tabla167[[#This Row],[Código Institucional]],Entradas!A$2:A$1993,Entradas!C$2:C$1993)</f>
        <v>3</v>
      </c>
      <c r="L57" s="77">
        <f>+LOOKUP(Tabla167[[#This Row],[Código Institucional]],Salidas!A$2:A$1159,Salidas!C$2:C$1159)</f>
        <v>3</v>
      </c>
      <c r="M57" s="78">
        <f>+Tabla167[[#This Row],[Existencia Diciembre 2021]]+Tabla167[[#This Row],[Entradas]]-Tabla167[[#This Row],[Salidas]]</f>
        <v>0</v>
      </c>
    </row>
    <row r="58" spans="2:13" s="46" customFormat="1" ht="15.75" customHeight="1" x14ac:dyDescent="0.25">
      <c r="B58" s="188">
        <v>43034</v>
      </c>
      <c r="C58" s="188">
        <v>43034</v>
      </c>
      <c r="D58" s="158" t="s">
        <v>214</v>
      </c>
      <c r="E58" s="191" t="s">
        <v>105</v>
      </c>
      <c r="F58" s="55" t="s">
        <v>256</v>
      </c>
      <c r="G58" s="62" t="s">
        <v>174</v>
      </c>
      <c r="H58" s="90">
        <v>73.87</v>
      </c>
      <c r="I58" s="159">
        <f>+Tabla167[[#This Row],[Costo Unitario en RD$]]*Tabla167[[#This Row],[Existencia actual]]</f>
        <v>1181.92</v>
      </c>
      <c r="J58" s="160">
        <v>16</v>
      </c>
      <c r="K58" s="161">
        <f>+LOOKUP(Tabla167[[#This Row],[Código Institucional]],Entradas!A$2:A$1993,Entradas!C$2:C$1993)</f>
        <v>0</v>
      </c>
      <c r="L58" s="77">
        <f>+LOOKUP(Tabla167[[#This Row],[Código Institucional]],Salidas!A$2:A$1159,Salidas!C$2:C$1159)</f>
        <v>0</v>
      </c>
      <c r="M58" s="78">
        <f>+Tabla167[[#This Row],[Existencia Diciembre 2021]]+Tabla167[[#This Row],[Entradas]]-Tabla167[[#This Row],[Salidas]]</f>
        <v>16</v>
      </c>
    </row>
    <row r="59" spans="2:13" s="46" customFormat="1" ht="15.75" customHeight="1" x14ac:dyDescent="0.25">
      <c r="B59" s="188">
        <v>40393</v>
      </c>
      <c r="C59" s="188">
        <v>40393</v>
      </c>
      <c r="D59" s="158" t="s">
        <v>214</v>
      </c>
      <c r="E59" s="191" t="s">
        <v>44</v>
      </c>
      <c r="F59" s="55" t="s">
        <v>257</v>
      </c>
      <c r="G59" s="62" t="s">
        <v>174</v>
      </c>
      <c r="H59" s="90">
        <v>81.59</v>
      </c>
      <c r="I59" s="159">
        <f>+Tabla167[[#This Row],[Costo Unitario en RD$]]*Tabla167[[#This Row],[Existencia actual]]</f>
        <v>2039.75</v>
      </c>
      <c r="J59" s="160">
        <v>25</v>
      </c>
      <c r="K59" s="161">
        <f>+LOOKUP(Tabla167[[#This Row],[Código Institucional]],Entradas!A$2:A$1993,Entradas!C$2:C$1993)</f>
        <v>0</v>
      </c>
      <c r="L59" s="77">
        <f>+LOOKUP(Tabla167[[#This Row],[Código Institucional]],Salidas!A$2:A$1159,Salidas!C$2:C$1159)</f>
        <v>0</v>
      </c>
      <c r="M59" s="78">
        <f>+Tabla167[[#This Row],[Existencia Diciembre 2021]]+Tabla167[[#This Row],[Entradas]]-Tabla167[[#This Row],[Salidas]]</f>
        <v>25</v>
      </c>
    </row>
    <row r="60" spans="2:13" s="46" customFormat="1" ht="15.75" x14ac:dyDescent="0.25">
      <c r="B60" s="188">
        <v>42496</v>
      </c>
      <c r="C60" s="188">
        <v>42496</v>
      </c>
      <c r="D60" s="158" t="s">
        <v>258</v>
      </c>
      <c r="E60" s="191" t="s">
        <v>158</v>
      </c>
      <c r="F60" s="55" t="s">
        <v>259</v>
      </c>
      <c r="G60" s="62" t="s">
        <v>174</v>
      </c>
      <c r="H60" s="90">
        <v>1626.21</v>
      </c>
      <c r="I60" s="159">
        <f>+Tabla167[[#This Row],[Costo Unitario en RD$]]*Tabla167[[#This Row],[Existencia actual]]</f>
        <v>281334.33</v>
      </c>
      <c r="J60" s="160">
        <v>174</v>
      </c>
      <c r="K60" s="161">
        <f>+LOOKUP(Tabla167[[#This Row],[Código Institucional]],Entradas!A$2:A$1993,Entradas!C$2:C$1993)</f>
        <v>0</v>
      </c>
      <c r="L60" s="77">
        <f>+LOOKUP(Tabla167[[#This Row],[Código Institucional]],Salidas!A$2:A$1159,Salidas!C$2:C$1159)</f>
        <v>1</v>
      </c>
      <c r="M60" s="78">
        <f>+Tabla167[[#This Row],[Existencia Diciembre 2021]]+Tabla167[[#This Row],[Entradas]]-Tabla167[[#This Row],[Salidas]]</f>
        <v>173</v>
      </c>
    </row>
    <row r="61" spans="2:13" s="46" customFormat="1" ht="15.75" x14ac:dyDescent="0.25">
      <c r="B61" s="188">
        <v>42520</v>
      </c>
      <c r="C61" s="188">
        <v>42520</v>
      </c>
      <c r="D61" s="158" t="s">
        <v>258</v>
      </c>
      <c r="E61" s="191" t="s">
        <v>144</v>
      </c>
      <c r="F61" s="55" t="s">
        <v>260</v>
      </c>
      <c r="G61" s="62" t="s">
        <v>174</v>
      </c>
      <c r="H61" s="90">
        <v>2360</v>
      </c>
      <c r="I61" s="159">
        <f>+Tabla167[[#This Row],[Costo Unitario en RD$]]*Tabla167[[#This Row],[Existencia actual]]</f>
        <v>30680</v>
      </c>
      <c r="J61" s="160">
        <v>23</v>
      </c>
      <c r="K61" s="161">
        <f>+LOOKUP(Tabla167[[#This Row],[Código Institucional]],Entradas!A$2:A$1993,Entradas!C$2:C$1993)</f>
        <v>0</v>
      </c>
      <c r="L61" s="77">
        <f>+LOOKUP(Tabla167[[#This Row],[Código Institucional]],Salidas!A$2:A$1159,Salidas!C$2:C$1159)</f>
        <v>10</v>
      </c>
      <c r="M61" s="78">
        <f>+Tabla167[[#This Row],[Existencia Diciembre 2021]]+Tabla167[[#This Row],[Entradas]]-Tabla167[[#This Row],[Salidas]]</f>
        <v>13</v>
      </c>
    </row>
    <row r="62" spans="2:13" s="46" customFormat="1" ht="15.75" x14ac:dyDescent="0.25">
      <c r="B62" s="188">
        <v>42496</v>
      </c>
      <c r="C62" s="188">
        <v>42496</v>
      </c>
      <c r="D62" s="158" t="s">
        <v>193</v>
      </c>
      <c r="E62" s="190" t="s">
        <v>261</v>
      </c>
      <c r="F62" s="64" t="s">
        <v>262</v>
      </c>
      <c r="G62" s="62" t="s">
        <v>174</v>
      </c>
      <c r="H62" s="90">
        <v>95.75</v>
      </c>
      <c r="I62" s="159">
        <f>+Tabla167[[#This Row],[Costo Unitario en RD$]]*Tabla167[[#This Row],[Existencia actual]]</f>
        <v>95.75</v>
      </c>
      <c r="J62" s="160">
        <v>1</v>
      </c>
      <c r="K62" s="161">
        <f>+LOOKUP(Tabla167[[#This Row],[Código Institucional]],Entradas!A$2:A$1993,Entradas!C$2:C$1993)</f>
        <v>0</v>
      </c>
      <c r="L62" s="77">
        <f>+LOOKUP(Tabla167[[#This Row],[Código Institucional]],Salidas!A$2:A$1159,Salidas!C$2:C$1159)</f>
        <v>0</v>
      </c>
      <c r="M62" s="78">
        <f>+Tabla167[[#This Row],[Existencia Diciembre 2021]]+Tabla167[[#This Row],[Entradas]]-Tabla167[[#This Row],[Salidas]]</f>
        <v>1</v>
      </c>
    </row>
    <row r="63" spans="2:13" s="46" customFormat="1" ht="15.75" x14ac:dyDescent="0.25">
      <c r="B63" s="188">
        <v>42496</v>
      </c>
      <c r="C63" s="188">
        <v>42496</v>
      </c>
      <c r="D63" s="158" t="s">
        <v>193</v>
      </c>
      <c r="E63" s="190" t="s">
        <v>263</v>
      </c>
      <c r="F63" s="63" t="s">
        <v>264</v>
      </c>
      <c r="G63" s="62" t="s">
        <v>174</v>
      </c>
      <c r="H63" s="90">
        <v>652.54</v>
      </c>
      <c r="I63" s="159">
        <f>+Tabla167[[#This Row],[Costo Unitario en RD$]]*Tabla167[[#This Row],[Existencia actual]]</f>
        <v>0</v>
      </c>
      <c r="J63" s="160">
        <v>1</v>
      </c>
      <c r="K63" s="161">
        <f>+LOOKUP(Tabla167[[#This Row],[Código Institucional]],Entradas!A$2:A$1993,Entradas!C$2:C$1993)</f>
        <v>11</v>
      </c>
      <c r="L63" s="77">
        <f>+LOOKUP(Tabla167[[#This Row],[Código Institucional]],Salidas!A$2:A$1159,Salidas!C$2:C$1159)</f>
        <v>12</v>
      </c>
      <c r="M63" s="78">
        <f>+Tabla167[[#This Row],[Existencia Diciembre 2021]]+Tabla167[[#This Row],[Entradas]]-Tabla167[[#This Row],[Salidas]]</f>
        <v>0</v>
      </c>
    </row>
    <row r="64" spans="2:13" s="46" customFormat="1" ht="15.75" x14ac:dyDescent="0.25">
      <c r="B64" s="188">
        <v>40816</v>
      </c>
      <c r="C64" s="188">
        <v>40816</v>
      </c>
      <c r="D64" s="158" t="s">
        <v>265</v>
      </c>
      <c r="E64" s="191" t="s">
        <v>266</v>
      </c>
      <c r="F64" s="63" t="s">
        <v>267</v>
      </c>
      <c r="G64" s="62" t="s">
        <v>174</v>
      </c>
      <c r="H64" s="90">
        <v>214.76</v>
      </c>
      <c r="I64" s="159">
        <f>+Tabla167[[#This Row],[Costo Unitario en RD$]]*Tabla167[[#This Row],[Existencia actual]]</f>
        <v>0</v>
      </c>
      <c r="J64" s="160">
        <v>8</v>
      </c>
      <c r="K64" s="161">
        <f>+LOOKUP(Tabla167[[#This Row],[Código Institucional]],Entradas!A$2:A$1993,Entradas!C$2:C$1993)</f>
        <v>0</v>
      </c>
      <c r="L64" s="77">
        <f>+LOOKUP(Tabla167[[#This Row],[Código Institucional]],Salidas!A$2:A$1159,Salidas!C$2:C$1159)</f>
        <v>8</v>
      </c>
      <c r="M64" s="78">
        <f>+Tabla167[[#This Row],[Existencia Diciembre 2021]]+Tabla167[[#This Row],[Entradas]]-Tabla167[[#This Row],[Salidas]]</f>
        <v>0</v>
      </c>
    </row>
    <row r="65" spans="2:13" s="46" customFormat="1" ht="15.75" customHeight="1" x14ac:dyDescent="0.25">
      <c r="B65" s="188">
        <v>41429</v>
      </c>
      <c r="C65" s="188">
        <v>41429</v>
      </c>
      <c r="D65" s="158" t="s">
        <v>193</v>
      </c>
      <c r="E65" s="191" t="s">
        <v>147</v>
      </c>
      <c r="F65" s="63" t="s">
        <v>148</v>
      </c>
      <c r="G65" s="62" t="s">
        <v>174</v>
      </c>
      <c r="H65" s="90">
        <v>814.2</v>
      </c>
      <c r="I65" s="159">
        <f>+Tabla167[[#This Row],[Costo Unitario en RD$]]*Tabla167[[#This Row],[Existencia actual]]</f>
        <v>0</v>
      </c>
      <c r="J65" s="160">
        <v>0</v>
      </c>
      <c r="K65" s="161">
        <f>+LOOKUP(Tabla167[[#This Row],[Código Institucional]],Entradas!A$2:A$1993,Entradas!C$2:C$1993)</f>
        <v>0</v>
      </c>
      <c r="L65" s="77">
        <f>+LOOKUP(Tabla167[[#This Row],[Código Institucional]],Salidas!A$2:A$1159,Salidas!C$2:C$1159)</f>
        <v>0</v>
      </c>
      <c r="M65" s="78">
        <f>+Tabla167[[#This Row],[Existencia Diciembre 2021]]+Tabla167[[#This Row],[Entradas]]-Tabla167[[#This Row],[Salidas]]</f>
        <v>0</v>
      </c>
    </row>
    <row r="66" spans="2:13" s="53" customFormat="1" ht="15.75" x14ac:dyDescent="0.25">
      <c r="B66" s="188">
        <v>38968</v>
      </c>
      <c r="C66" s="188">
        <v>38968</v>
      </c>
      <c r="D66" s="158" t="s">
        <v>193</v>
      </c>
      <c r="E66" s="191" t="s">
        <v>108</v>
      </c>
      <c r="F66" s="55" t="s">
        <v>268</v>
      </c>
      <c r="G66" s="62" t="s">
        <v>174</v>
      </c>
      <c r="H66" s="90">
        <v>214.76</v>
      </c>
      <c r="I66" s="159">
        <f>+Tabla167[[#This Row],[Costo Unitario en RD$]]*Tabla167[[#This Row],[Existencia actual]]</f>
        <v>214.76</v>
      </c>
      <c r="J66" s="160">
        <v>3</v>
      </c>
      <c r="K66" s="161">
        <f>+LOOKUP(Tabla167[[#This Row],[Código Institucional]],Entradas!A$2:A$1993,Entradas!C$2:C$1993)</f>
        <v>0</v>
      </c>
      <c r="L66" s="77">
        <f>+LOOKUP(Tabla167[[#This Row],[Código Institucional]],Salidas!A$2:A$1159,Salidas!C$2:C$1159)</f>
        <v>2</v>
      </c>
      <c r="M66" s="78">
        <f>+Tabla167[[#This Row],[Existencia Diciembre 2021]]+Tabla167[[#This Row],[Entradas]]-Tabla167[[#This Row],[Salidas]]</f>
        <v>1</v>
      </c>
    </row>
    <row r="67" spans="2:13" s="46" customFormat="1" ht="15.75" x14ac:dyDescent="0.25">
      <c r="B67" s="188">
        <v>42496</v>
      </c>
      <c r="C67" s="188">
        <v>42496</v>
      </c>
      <c r="D67" s="158" t="s">
        <v>193</v>
      </c>
      <c r="E67" s="191" t="s">
        <v>269</v>
      </c>
      <c r="F67" s="63" t="s">
        <v>270</v>
      </c>
      <c r="G67" s="62" t="s">
        <v>174</v>
      </c>
      <c r="H67" s="90">
        <v>713.91</v>
      </c>
      <c r="I67" s="159">
        <f>+Tabla167[[#This Row],[Costo Unitario en RD$]]*Tabla167[[#This Row],[Existencia actual]]</f>
        <v>0</v>
      </c>
      <c r="J67" s="160">
        <v>10</v>
      </c>
      <c r="K67" s="161">
        <f>+LOOKUP(Tabla167[[#This Row],[Código Institucional]],Entradas!A$2:A$1993,Entradas!C$2:C$1993)</f>
        <v>1</v>
      </c>
      <c r="L67" s="77">
        <f>+LOOKUP(Tabla167[[#This Row],[Código Institucional]],Salidas!A$2:A$1159,Salidas!C$2:C$1159)</f>
        <v>11</v>
      </c>
      <c r="M67" s="80">
        <f>+Tabla167[[#This Row],[Existencia Diciembre 2021]]+Tabla167[[#This Row],[Entradas]]-Tabla167[[#This Row],[Salidas]]</f>
        <v>0</v>
      </c>
    </row>
    <row r="68" spans="2:13" s="46" customFormat="1" ht="15.75" x14ac:dyDescent="0.25">
      <c r="B68" s="188">
        <v>38968</v>
      </c>
      <c r="C68" s="188">
        <v>38968</v>
      </c>
      <c r="D68" s="158" t="s">
        <v>193</v>
      </c>
      <c r="E68" s="191" t="s">
        <v>109</v>
      </c>
      <c r="F68" s="55" t="s">
        <v>271</v>
      </c>
      <c r="G68" s="62" t="s">
        <v>174</v>
      </c>
      <c r="H68" s="90">
        <v>214.76</v>
      </c>
      <c r="I68" s="159">
        <f>+Tabla167[[#This Row],[Costo Unitario en RD$]]*Tabla167[[#This Row],[Existencia actual]]</f>
        <v>0</v>
      </c>
      <c r="J68" s="160">
        <v>0</v>
      </c>
      <c r="K68" s="161">
        <f>+LOOKUP(Tabla167[[#This Row],[Código Institucional]],Entradas!A$2:A$1993,Entradas!C$2:C$1993)</f>
        <v>2</v>
      </c>
      <c r="L68" s="77">
        <f>+LOOKUP(Tabla167[[#This Row],[Código Institucional]],Salidas!A$2:A$1159,Salidas!C$2:C$1159)</f>
        <v>2</v>
      </c>
      <c r="M68" s="80">
        <f>+Tabla167[[#This Row],[Existencia Diciembre 2021]]+Tabla167[[#This Row],[Entradas]]-Tabla167[[#This Row],[Salidas]]</f>
        <v>0</v>
      </c>
    </row>
    <row r="69" spans="2:13" s="46" customFormat="1" ht="15.75" x14ac:dyDescent="0.25">
      <c r="B69" s="188">
        <v>44145</v>
      </c>
      <c r="C69" s="188">
        <v>44145</v>
      </c>
      <c r="D69" s="158" t="s">
        <v>193</v>
      </c>
      <c r="E69" s="191" t="s">
        <v>29</v>
      </c>
      <c r="F69" s="55" t="s">
        <v>272</v>
      </c>
      <c r="G69" s="62" t="s">
        <v>174</v>
      </c>
      <c r="H69" s="90">
        <v>214.76</v>
      </c>
      <c r="I69" s="159">
        <f>+Tabla167[[#This Row],[Costo Unitario en RD$]]*Tabla167[[#This Row],[Existencia actual]]</f>
        <v>0</v>
      </c>
      <c r="J69" s="160">
        <v>0</v>
      </c>
      <c r="K69" s="161">
        <f>+LOOKUP(Tabla167[[#This Row],[Código Institucional]],Entradas!A$2:A$1993,Entradas!C$2:C$1993)</f>
        <v>0</v>
      </c>
      <c r="L69" s="77">
        <f>+LOOKUP(Tabla167[[#This Row],[Código Institucional]],Salidas!A$2:A$1159,Salidas!C$2:C$1159)</f>
        <v>0</v>
      </c>
      <c r="M69" s="78">
        <f>+Tabla167[[#This Row],[Existencia Diciembre 2021]]+Tabla167[[#This Row],[Entradas]]-Tabla167[[#This Row],[Salidas]]</f>
        <v>0</v>
      </c>
    </row>
    <row r="70" spans="2:13" s="46" customFormat="1" ht="15.75" x14ac:dyDescent="0.25">
      <c r="B70" s="188">
        <v>39020</v>
      </c>
      <c r="C70" s="188">
        <v>39020</v>
      </c>
      <c r="D70" s="158" t="s">
        <v>193</v>
      </c>
      <c r="E70" s="191" t="s">
        <v>54</v>
      </c>
      <c r="F70" s="55" t="s">
        <v>273</v>
      </c>
      <c r="G70" s="62" t="s">
        <v>174</v>
      </c>
      <c r="H70" s="90">
        <v>214.76</v>
      </c>
      <c r="I70" s="159">
        <f>+Tabla167[[#This Row],[Costo Unitario en RD$]]*Tabla167[[#This Row],[Existencia actual]]</f>
        <v>1073.8</v>
      </c>
      <c r="J70" s="160">
        <v>5</v>
      </c>
      <c r="K70" s="161">
        <f>+LOOKUP(Tabla167[[#This Row],[Código Institucional]],Entradas!A$2:A$1993,Entradas!C$2:C$1993)</f>
        <v>0</v>
      </c>
      <c r="L70" s="77">
        <f>+LOOKUP(Tabla167[[#This Row],[Código Institucional]],Salidas!A$2:A$1159,Salidas!C$2:C$1159)</f>
        <v>0</v>
      </c>
      <c r="M70" s="80">
        <f>+Tabla167[[#This Row],[Existencia Diciembre 2021]]+Tabla167[[#This Row],[Entradas]]-Tabla167[[#This Row],[Salidas]]</f>
        <v>5</v>
      </c>
    </row>
    <row r="71" spans="2:13" s="46" customFormat="1" ht="15.75" x14ac:dyDescent="0.25">
      <c r="B71" s="188">
        <v>41915</v>
      </c>
      <c r="C71" s="188">
        <v>41915</v>
      </c>
      <c r="D71" s="158" t="s">
        <v>193</v>
      </c>
      <c r="E71" s="191" t="s">
        <v>274</v>
      </c>
      <c r="F71" s="63" t="s">
        <v>275</v>
      </c>
      <c r="G71" s="62" t="s">
        <v>174</v>
      </c>
      <c r="H71" s="90">
        <v>16335.92</v>
      </c>
      <c r="I71" s="159">
        <f>+Tabla167[[#This Row],[Costo Unitario en RD$]]*Tabla167[[#This Row],[Existencia actual]]</f>
        <v>32671.84</v>
      </c>
      <c r="J71" s="160">
        <v>2</v>
      </c>
      <c r="K71" s="161">
        <f>+LOOKUP(Tabla167[[#This Row],[Código Institucional]],Entradas!A$2:A$1993,Entradas!C$2:C$1993)</f>
        <v>0</v>
      </c>
      <c r="L71" s="77">
        <f>+LOOKUP(Tabla167[[#This Row],[Código Institucional]],Salidas!A$2:A$1159,Salidas!C$2:C$1159)</f>
        <v>0</v>
      </c>
      <c r="M71" s="78">
        <f>+Tabla167[[#This Row],[Existencia Diciembre 2021]]+Tabla167[[#This Row],[Entradas]]-Tabla167[[#This Row],[Salidas]]</f>
        <v>2</v>
      </c>
    </row>
    <row r="72" spans="2:13" s="46" customFormat="1" ht="15.75" x14ac:dyDescent="0.25">
      <c r="B72" s="188">
        <v>42250</v>
      </c>
      <c r="C72" s="188">
        <v>42250</v>
      </c>
      <c r="D72" s="158" t="s">
        <v>175</v>
      </c>
      <c r="E72" s="191" t="s">
        <v>276</v>
      </c>
      <c r="F72" s="55" t="s">
        <v>277</v>
      </c>
      <c r="G72" s="62" t="s">
        <v>174</v>
      </c>
      <c r="H72" s="90">
        <v>20.059999999999999</v>
      </c>
      <c r="I72" s="159">
        <f>+Tabla167[[#This Row],[Costo Unitario en RD$]]*Tabla167[[#This Row],[Existencia actual]]</f>
        <v>2005.9999999999998</v>
      </c>
      <c r="J72" s="160">
        <v>100</v>
      </c>
      <c r="K72" s="161">
        <f>+LOOKUP(Tabla167[[#This Row],[Código Institucional]],Entradas!A$2:A$1993,Entradas!C$2:C$1993)</f>
        <v>0</v>
      </c>
      <c r="L72" s="77">
        <f>+LOOKUP(Tabla167[[#This Row],[Código Institucional]],Salidas!A$2:A$1159,Salidas!C$2:C$1159)</f>
        <v>0</v>
      </c>
      <c r="M72" s="78">
        <f>+Tabla167[[#This Row],[Existencia Diciembre 2021]]+Tabla167[[#This Row],[Entradas]]-Tabla167[[#This Row],[Salidas]]</f>
        <v>100</v>
      </c>
    </row>
    <row r="73" spans="2:13" s="46" customFormat="1" ht="15.75" x14ac:dyDescent="0.25">
      <c r="B73" s="188">
        <v>42520</v>
      </c>
      <c r="C73" s="188">
        <v>42520</v>
      </c>
      <c r="D73" s="158" t="s">
        <v>193</v>
      </c>
      <c r="E73" s="190" t="s">
        <v>278</v>
      </c>
      <c r="F73" s="63" t="s">
        <v>279</v>
      </c>
      <c r="G73" s="62" t="s">
        <v>174</v>
      </c>
      <c r="H73" s="90">
        <v>629.62</v>
      </c>
      <c r="I73" s="159">
        <f>+Tabla167[[#This Row],[Costo Unitario en RD$]]*Tabla167[[#This Row],[Existencia actual]]</f>
        <v>1259.24</v>
      </c>
      <c r="J73" s="160">
        <v>2</v>
      </c>
      <c r="K73" s="161">
        <f>+LOOKUP(Tabla167[[#This Row],[Código Institucional]],Entradas!A$2:A$1993,Entradas!C$2:C$1993)</f>
        <v>0</v>
      </c>
      <c r="L73" s="77">
        <f>+LOOKUP(Tabla167[[#This Row],[Código Institucional]],Salidas!A$2:A$1159,Salidas!C$2:C$1159)</f>
        <v>0</v>
      </c>
      <c r="M73" s="78">
        <f>+Tabla167[[#This Row],[Existencia Diciembre 2021]]+Tabla167[[#This Row],[Entradas]]-Tabla167[[#This Row],[Salidas]]</f>
        <v>2</v>
      </c>
    </row>
    <row r="74" spans="2:13" s="46" customFormat="1" ht="15.75" x14ac:dyDescent="0.25">
      <c r="B74" s="188">
        <v>42263</v>
      </c>
      <c r="C74" s="188">
        <v>42263</v>
      </c>
      <c r="D74" s="158" t="s">
        <v>193</v>
      </c>
      <c r="E74" s="191" t="s">
        <v>280</v>
      </c>
      <c r="F74" s="63" t="s">
        <v>281</v>
      </c>
      <c r="G74" s="62" t="s">
        <v>174</v>
      </c>
      <c r="H74" s="90">
        <v>1261.42</v>
      </c>
      <c r="I74" s="159">
        <f>+Tabla167[[#This Row],[Costo Unitario en RD$]]*Tabla167[[#This Row],[Existencia actual]]</f>
        <v>1261.42</v>
      </c>
      <c r="J74" s="160">
        <v>3</v>
      </c>
      <c r="K74" s="161">
        <f>+LOOKUP(Tabla167[[#This Row],[Código Institucional]],Entradas!A$2:A$1993,Entradas!C$2:C$1993)</f>
        <v>0</v>
      </c>
      <c r="L74" s="77">
        <f>+LOOKUP(Tabla167[[#This Row],[Código Institucional]],Salidas!A$2:A$1159,Salidas!C$2:C$1159)</f>
        <v>2</v>
      </c>
      <c r="M74" s="78">
        <f>+Tabla167[[#This Row],[Existencia Diciembre 2021]]+Tabla167[[#This Row],[Entradas]]-Tabla167[[#This Row],[Salidas]]</f>
        <v>1</v>
      </c>
    </row>
    <row r="75" spans="2:13" s="46" customFormat="1" ht="15.75" customHeight="1" x14ac:dyDescent="0.25">
      <c r="B75" s="188">
        <v>43032</v>
      </c>
      <c r="C75" s="188">
        <v>43032</v>
      </c>
      <c r="D75" s="158" t="s">
        <v>188</v>
      </c>
      <c r="E75" s="190" t="s">
        <v>282</v>
      </c>
      <c r="F75" s="63" t="s">
        <v>283</v>
      </c>
      <c r="G75" s="62" t="s">
        <v>174</v>
      </c>
      <c r="H75" s="90">
        <v>220.66</v>
      </c>
      <c r="I75" s="159">
        <f>+Tabla167[[#This Row],[Costo Unitario en RD$]]*Tabla167[[#This Row],[Existencia actual]]</f>
        <v>0</v>
      </c>
      <c r="J75" s="160">
        <v>0</v>
      </c>
      <c r="K75" s="161">
        <f>+LOOKUP(Tabla167[[#This Row],[Código Institucional]],Entradas!A$2:A$1993,Entradas!C$2:C$1993)</f>
        <v>0</v>
      </c>
      <c r="L75" s="77">
        <f>+LOOKUP(Tabla167[[#This Row],[Código Institucional]],Salidas!A$2:A$1159,Salidas!C$2:C$1159)</f>
        <v>0</v>
      </c>
      <c r="M75" s="78">
        <f>+Tabla167[[#This Row],[Existencia Diciembre 2021]]+Tabla167[[#This Row],[Entradas]]-Tabla167[[#This Row],[Salidas]]</f>
        <v>0</v>
      </c>
    </row>
    <row r="76" spans="2:13" s="46" customFormat="1" ht="15.75" x14ac:dyDescent="0.25">
      <c r="B76" s="188">
        <v>44145</v>
      </c>
      <c r="C76" s="188">
        <v>44145</v>
      </c>
      <c r="D76" s="158" t="s">
        <v>188</v>
      </c>
      <c r="E76" s="191">
        <v>2980</v>
      </c>
      <c r="F76" s="55" t="s">
        <v>284</v>
      </c>
      <c r="G76" s="62" t="s">
        <v>174</v>
      </c>
      <c r="H76" s="90">
        <v>157</v>
      </c>
      <c r="I76" s="159">
        <f>+Tabla167[[#This Row],[Costo Unitario en RD$]]*Tabla167[[#This Row],[Existencia actual]]</f>
        <v>94200</v>
      </c>
      <c r="J76" s="160">
        <v>600</v>
      </c>
      <c r="K76" s="161">
        <f>+LOOKUP(Tabla167[[#This Row],[Código Institucional]],Entradas!A$2:A$1993,Entradas!C$2:C$1993)</f>
        <v>0</v>
      </c>
      <c r="L76" s="77">
        <f>+LOOKUP(Tabla167[[#This Row],[Código Institucional]],Salidas!A$2:A$1159,Salidas!C$2:C$1159)</f>
        <v>0</v>
      </c>
      <c r="M76" s="78">
        <f>+Tabla167[[#This Row],[Existencia Diciembre 2021]]+Tabla167[[#This Row],[Entradas]]-Tabla167[[#This Row],[Salidas]]</f>
        <v>600</v>
      </c>
    </row>
    <row r="77" spans="2:13" s="46" customFormat="1" ht="15.75" x14ac:dyDescent="0.25">
      <c r="B77" s="188">
        <v>42520</v>
      </c>
      <c r="C77" s="188">
        <v>42520</v>
      </c>
      <c r="D77" s="158" t="s">
        <v>258</v>
      </c>
      <c r="E77" s="190" t="s">
        <v>285</v>
      </c>
      <c r="F77" s="55" t="s">
        <v>286</v>
      </c>
      <c r="G77" s="62" t="s">
        <v>174</v>
      </c>
      <c r="H77" s="90">
        <v>708</v>
      </c>
      <c r="I77" s="159">
        <f>+Tabla167[[#This Row],[Costo Unitario en RD$]]*Tabla167[[#This Row],[Existencia actual]]</f>
        <v>0</v>
      </c>
      <c r="J77" s="160">
        <v>0</v>
      </c>
      <c r="K77" s="161">
        <f>+LOOKUP(Tabla167[[#This Row],[Código Institucional]],Entradas!A$2:A$1993,Entradas!C$2:C$1993)</f>
        <v>0</v>
      </c>
      <c r="L77" s="77">
        <f>+LOOKUP(Tabla167[[#This Row],[Código Institucional]],Salidas!A$2:A$1159,Salidas!C$2:C$1159)</f>
        <v>0</v>
      </c>
      <c r="M77" s="78">
        <f>+Tabla167[[#This Row],[Existencia Diciembre 2021]]+Tabla167[[#This Row],[Entradas]]-Tabla167[[#This Row],[Salidas]]</f>
        <v>0</v>
      </c>
    </row>
    <row r="78" spans="2:13" s="46" customFormat="1" ht="15.75" x14ac:dyDescent="0.25">
      <c r="B78" s="188">
        <v>44049</v>
      </c>
      <c r="C78" s="188">
        <v>44049</v>
      </c>
      <c r="D78" s="158" t="s">
        <v>193</v>
      </c>
      <c r="E78" s="191" t="s">
        <v>287</v>
      </c>
      <c r="F78" s="63" t="s">
        <v>288</v>
      </c>
      <c r="G78" s="62" t="s">
        <v>174</v>
      </c>
      <c r="H78" s="90">
        <v>27627.05</v>
      </c>
      <c r="I78" s="159">
        <f>+Tabla167[[#This Row],[Costo Unitario en RD$]]*Tabla167[[#This Row],[Existencia actual]]</f>
        <v>1657623</v>
      </c>
      <c r="J78" s="160">
        <v>69</v>
      </c>
      <c r="K78" s="161">
        <f>+LOOKUP(Tabla167[[#This Row],[Código Institucional]],Entradas!A$2:A$1993,Entradas!C$2:C$1993)</f>
        <v>0</v>
      </c>
      <c r="L78" s="77">
        <f>+LOOKUP(Tabla167[[#This Row],[Código Institucional]],Salidas!A$2:A$1159,Salidas!C$2:C$1159)</f>
        <v>9</v>
      </c>
      <c r="M78" s="78">
        <f>+Tabla167[[#This Row],[Existencia Diciembre 2021]]+Tabla167[[#This Row],[Entradas]]-Tabla167[[#This Row],[Salidas]]</f>
        <v>60</v>
      </c>
    </row>
    <row r="79" spans="2:13" s="46" customFormat="1" ht="15.75" x14ac:dyDescent="0.25">
      <c r="B79" s="188">
        <v>42425</v>
      </c>
      <c r="C79" s="188">
        <v>42425</v>
      </c>
      <c r="D79" s="158" t="s">
        <v>193</v>
      </c>
      <c r="E79" s="191" t="s">
        <v>289</v>
      </c>
      <c r="F79" s="55" t="s">
        <v>290</v>
      </c>
      <c r="G79" s="62" t="s">
        <v>174</v>
      </c>
      <c r="H79" s="90">
        <v>1121</v>
      </c>
      <c r="I79" s="159">
        <f>+Tabla167[[#This Row],[Costo Unitario en RD$]]*Tabla167[[#This Row],[Existencia actual]]</f>
        <v>34751</v>
      </c>
      <c r="J79" s="160">
        <v>31</v>
      </c>
      <c r="K79" s="161">
        <f>+LOOKUP(Tabla167[[#This Row],[Código Institucional]],Entradas!A$2:A$1993,Entradas!C$2:C$1993)</f>
        <v>0</v>
      </c>
      <c r="L79" s="77">
        <f>+LOOKUP(Tabla167[[#This Row],[Código Institucional]],Salidas!A$2:A$1159,Salidas!C$2:C$1159)</f>
        <v>0</v>
      </c>
      <c r="M79" s="78">
        <f>+Tabla167[[#This Row],[Existencia Diciembre 2021]]+Tabla167[[#This Row],[Entradas]]-Tabla167[[#This Row],[Salidas]]</f>
        <v>31</v>
      </c>
    </row>
    <row r="80" spans="2:13" s="46" customFormat="1" ht="15.75" x14ac:dyDescent="0.25">
      <c r="B80" s="188">
        <v>43412</v>
      </c>
      <c r="C80" s="188">
        <v>43412</v>
      </c>
      <c r="D80" s="158" t="s">
        <v>193</v>
      </c>
      <c r="E80" s="191" t="s">
        <v>291</v>
      </c>
      <c r="F80" s="55" t="s">
        <v>292</v>
      </c>
      <c r="G80" s="62" t="s">
        <v>174</v>
      </c>
      <c r="H80" s="90">
        <v>236</v>
      </c>
      <c r="I80" s="159">
        <f>+Tabla167[[#This Row],[Costo Unitario en RD$]]*Tabla167[[#This Row],[Existencia actual]]</f>
        <v>2832</v>
      </c>
      <c r="J80" s="160">
        <v>12</v>
      </c>
      <c r="K80" s="161">
        <f>+LOOKUP(Tabla167[[#This Row],[Código Institucional]],Entradas!A$2:A$1993,Entradas!C$2:C$1993)</f>
        <v>0</v>
      </c>
      <c r="L80" s="77">
        <f>+LOOKUP(Tabla167[[#This Row],[Código Institucional]],Salidas!A$2:A$1159,Salidas!C$2:C$1159)</f>
        <v>0</v>
      </c>
      <c r="M80" s="78">
        <f>+Tabla167[[#This Row],[Existencia Diciembre 2021]]+Tabla167[[#This Row],[Entradas]]-Tabla167[[#This Row],[Salidas]]</f>
        <v>12</v>
      </c>
    </row>
    <row r="81" spans="2:13" s="46" customFormat="1" ht="15.75" x14ac:dyDescent="0.25">
      <c r="B81" s="188">
        <v>43752</v>
      </c>
      <c r="C81" s="188">
        <v>43752</v>
      </c>
      <c r="D81" s="158" t="s">
        <v>188</v>
      </c>
      <c r="E81" s="190" t="s">
        <v>293</v>
      </c>
      <c r="F81" s="64" t="s">
        <v>294</v>
      </c>
      <c r="G81" s="62" t="s">
        <v>174</v>
      </c>
      <c r="H81" s="93">
        <v>53.1</v>
      </c>
      <c r="I81" s="159">
        <f>+Tabla167[[#This Row],[Costo Unitario en RD$]]*Tabla167[[#This Row],[Existencia actual]]</f>
        <v>0</v>
      </c>
      <c r="J81" s="160">
        <v>0</v>
      </c>
      <c r="K81" s="161">
        <f>+LOOKUP(Tabla167[[#This Row],[Código Institucional]],Entradas!A$2:A$1993,Entradas!C$2:C$1993)</f>
        <v>200</v>
      </c>
      <c r="L81" s="77">
        <f>+LOOKUP(Tabla167[[#This Row],[Código Institucional]],Salidas!A$2:A$1159,Salidas!C$2:C$1159)</f>
        <v>200</v>
      </c>
      <c r="M81" s="78">
        <f>+Tabla167[[#This Row],[Existencia Diciembre 2021]]+Tabla167[[#This Row],[Entradas]]-Tabla167[[#This Row],[Salidas]]</f>
        <v>0</v>
      </c>
    </row>
    <row r="82" spans="2:13" s="46" customFormat="1" ht="15.75" x14ac:dyDescent="0.25">
      <c r="B82" s="188">
        <v>42250</v>
      </c>
      <c r="C82" s="188">
        <v>42250</v>
      </c>
      <c r="D82" s="158" t="s">
        <v>214</v>
      </c>
      <c r="E82" s="191" t="s">
        <v>76</v>
      </c>
      <c r="F82" s="55" t="s">
        <v>295</v>
      </c>
      <c r="G82" s="62" t="s">
        <v>174</v>
      </c>
      <c r="H82" s="91">
        <v>236.31</v>
      </c>
      <c r="I82" s="159">
        <f>+Tabla167[[#This Row],[Costo Unitario en RD$]]*Tabla167[[#This Row],[Existencia actual]]</f>
        <v>0</v>
      </c>
      <c r="J82" s="160">
        <v>16</v>
      </c>
      <c r="K82" s="161">
        <f>+LOOKUP(Tabla167[[#This Row],[Código Institucional]],Entradas!A$2:A$1993,Entradas!C$2:C$1993)</f>
        <v>11</v>
      </c>
      <c r="L82" s="77">
        <f>+LOOKUP(Tabla167[[#This Row],[Código Institucional]],Salidas!A$2:A$1159,Salidas!C$2:C$1159)</f>
        <v>27</v>
      </c>
      <c r="M82" s="78">
        <f>+Tabla167[[#This Row],[Existencia Diciembre 2021]]+Tabla167[[#This Row],[Entradas]]-Tabla167[[#This Row],[Salidas]]</f>
        <v>0</v>
      </c>
    </row>
    <row r="83" spans="2:13" s="46" customFormat="1" ht="15.75" customHeight="1" x14ac:dyDescent="0.25">
      <c r="B83" s="188">
        <v>42520</v>
      </c>
      <c r="C83" s="188">
        <v>42520</v>
      </c>
      <c r="D83" s="158" t="s">
        <v>214</v>
      </c>
      <c r="E83" s="191" t="s">
        <v>296</v>
      </c>
      <c r="F83" s="63" t="s">
        <v>297</v>
      </c>
      <c r="G83" s="62" t="s">
        <v>174</v>
      </c>
      <c r="H83" s="90">
        <v>497.96</v>
      </c>
      <c r="I83" s="159">
        <f>+Tabla167[[#This Row],[Costo Unitario en RD$]]*Tabla167[[#This Row],[Existencia actual]]</f>
        <v>24400.039999999997</v>
      </c>
      <c r="J83" s="160">
        <v>49</v>
      </c>
      <c r="K83" s="161">
        <f>+LOOKUP(Tabla167[[#This Row],[Código Institucional]],Entradas!A$2:A$1993,Entradas!C$2:C$1993)</f>
        <v>0</v>
      </c>
      <c r="L83" s="77">
        <f>+LOOKUP(Tabla167[[#This Row],[Código Institucional]],Salidas!A$2:A$1159,Salidas!C$2:C$1159)</f>
        <v>0</v>
      </c>
      <c r="M83" s="78">
        <f>+Tabla167[[#This Row],[Existencia Diciembre 2021]]+Tabla167[[#This Row],[Entradas]]-Tabla167[[#This Row],[Salidas]]</f>
        <v>49</v>
      </c>
    </row>
    <row r="84" spans="2:13" s="46" customFormat="1" ht="15.75" x14ac:dyDescent="0.25">
      <c r="B84" s="188">
        <v>41915</v>
      </c>
      <c r="C84" s="188">
        <v>41915</v>
      </c>
      <c r="D84" s="158" t="s">
        <v>233</v>
      </c>
      <c r="E84" s="190" t="s">
        <v>47</v>
      </c>
      <c r="F84" s="63" t="s">
        <v>298</v>
      </c>
      <c r="G84" s="62" t="s">
        <v>174</v>
      </c>
      <c r="H84" s="90">
        <v>27.44</v>
      </c>
      <c r="I84" s="159">
        <f>+Tabla167[[#This Row],[Costo Unitario en RD$]]*Tabla167[[#This Row],[Existencia actual]]</f>
        <v>2058</v>
      </c>
      <c r="J84" s="160">
        <v>75</v>
      </c>
      <c r="K84" s="161">
        <f>+LOOKUP(Tabla167[[#This Row],[Código Institucional]],Entradas!A$2:A$1993,Entradas!C$2:C$1993)</f>
        <v>0</v>
      </c>
      <c r="L84" s="77">
        <f>+LOOKUP(Tabla167[[#This Row],[Código Institucional]],Salidas!A$2:A$1159,Salidas!C$2:C$1159)</f>
        <v>0</v>
      </c>
      <c r="M84" s="78">
        <f>+Tabla167[[#This Row],[Existencia Diciembre 2021]]+Tabla167[[#This Row],[Entradas]]-Tabla167[[#This Row],[Salidas]]</f>
        <v>75</v>
      </c>
    </row>
    <row r="85" spans="2:13" s="46" customFormat="1" ht="15.75" x14ac:dyDescent="0.25">
      <c r="B85" s="188">
        <v>44145</v>
      </c>
      <c r="C85" s="188">
        <v>44145</v>
      </c>
      <c r="D85" s="158" t="s">
        <v>193</v>
      </c>
      <c r="E85" s="191" t="s">
        <v>126</v>
      </c>
      <c r="F85" s="55" t="s">
        <v>299</v>
      </c>
      <c r="G85" s="62" t="s">
        <v>174</v>
      </c>
      <c r="H85" s="90">
        <v>207.68</v>
      </c>
      <c r="I85" s="159">
        <f>+Tabla167[[#This Row],[Costo Unitario en RD$]]*Tabla167[[#This Row],[Existencia actual]]</f>
        <v>1246.08</v>
      </c>
      <c r="J85" s="160">
        <v>6</v>
      </c>
      <c r="K85" s="161">
        <f>+LOOKUP(Tabla167[[#This Row],[Código Institucional]],Entradas!A$2:A$1993,Entradas!C$2:C$1993)</f>
        <v>0</v>
      </c>
      <c r="L85" s="77">
        <f>+LOOKUP(Tabla167[[#This Row],[Código Institucional]],Salidas!A$2:A$1159,Salidas!C$2:C$1159)</f>
        <v>0</v>
      </c>
      <c r="M85" s="78">
        <f>+Tabla167[[#This Row],[Existencia Diciembre 2021]]+Tabla167[[#This Row],[Entradas]]-Tabla167[[#This Row],[Salidas]]</f>
        <v>6</v>
      </c>
    </row>
    <row r="86" spans="2:13" s="46" customFormat="1" ht="15.75" x14ac:dyDescent="0.25">
      <c r="B86" s="188">
        <v>44145</v>
      </c>
      <c r="C86" s="188">
        <v>44145</v>
      </c>
      <c r="D86" s="158" t="s">
        <v>193</v>
      </c>
      <c r="E86" s="191" t="s">
        <v>112</v>
      </c>
      <c r="F86" s="63" t="s">
        <v>300</v>
      </c>
      <c r="G86" s="62" t="s">
        <v>174</v>
      </c>
      <c r="H86" s="90">
        <v>300.89999999999998</v>
      </c>
      <c r="I86" s="159">
        <f>+Tabla167[[#This Row],[Costo Unitario en RD$]]*Tabla167[[#This Row],[Existencia actual]]</f>
        <v>0</v>
      </c>
      <c r="J86" s="160">
        <v>0</v>
      </c>
      <c r="K86" s="161">
        <f>+LOOKUP(Tabla167[[#This Row],[Código Institucional]],Entradas!A$2:A$1993,Entradas!C$2:C$1993)</f>
        <v>0</v>
      </c>
      <c r="L86" s="77">
        <f>+LOOKUP(Tabla167[[#This Row],[Código Institucional]],Salidas!A$2:A$1159,Salidas!C$2:C$1159)</f>
        <v>0</v>
      </c>
      <c r="M86" s="78">
        <f>+Tabla167[[#This Row],[Existencia Diciembre 2021]]+Tabla167[[#This Row],[Entradas]]-Tabla167[[#This Row],[Salidas]]</f>
        <v>0</v>
      </c>
    </row>
    <row r="87" spans="2:13" s="46" customFormat="1" ht="15.75" customHeight="1" x14ac:dyDescent="0.25">
      <c r="B87" s="188">
        <v>43034</v>
      </c>
      <c r="C87" s="188">
        <v>43034</v>
      </c>
      <c r="D87" s="158" t="s">
        <v>193</v>
      </c>
      <c r="E87" s="191" t="s">
        <v>55</v>
      </c>
      <c r="F87" s="63" t="s">
        <v>301</v>
      </c>
      <c r="G87" s="62" t="s">
        <v>174</v>
      </c>
      <c r="H87" s="90">
        <v>247.8</v>
      </c>
      <c r="I87" s="159">
        <f>+Tabla167[[#This Row],[Costo Unitario en RD$]]*Tabla167[[#This Row],[Existencia actual]]</f>
        <v>743.40000000000009</v>
      </c>
      <c r="J87" s="160">
        <v>3</v>
      </c>
      <c r="K87" s="161">
        <f>+LOOKUP(Tabla167[[#This Row],[Código Institucional]],Entradas!A$2:A$1993,Entradas!C$2:C$1993)</f>
        <v>0</v>
      </c>
      <c r="L87" s="77">
        <f>+LOOKUP(Tabla167[[#This Row],[Código Institucional]],Salidas!A$2:A$1159,Salidas!C$2:C$1159)</f>
        <v>0</v>
      </c>
      <c r="M87" s="78">
        <f>+Tabla167[[#This Row],[Existencia Diciembre 2021]]+Tabla167[[#This Row],[Entradas]]-Tabla167[[#This Row],[Salidas]]</f>
        <v>3</v>
      </c>
    </row>
    <row r="88" spans="2:13" s="46" customFormat="1" ht="15.75" x14ac:dyDescent="0.25">
      <c r="B88" s="188">
        <v>43032</v>
      </c>
      <c r="C88" s="188">
        <v>43032</v>
      </c>
      <c r="D88" s="158" t="s">
        <v>193</v>
      </c>
      <c r="E88" s="190" t="s">
        <v>302</v>
      </c>
      <c r="F88" s="63" t="s">
        <v>303</v>
      </c>
      <c r="G88" s="62" t="s">
        <v>174</v>
      </c>
      <c r="H88" s="90">
        <v>9750</v>
      </c>
      <c r="I88" s="159">
        <f>+Tabla167[[#This Row],[Costo Unitario en RD$]]*Tabla167[[#This Row],[Existencia actual]]</f>
        <v>9750</v>
      </c>
      <c r="J88" s="160">
        <v>1</v>
      </c>
      <c r="K88" s="161">
        <f>+LOOKUP(Tabla167[[#This Row],[Código Institucional]],Entradas!A$2:A$1993,Entradas!C$2:C$1993)</f>
        <v>0</v>
      </c>
      <c r="L88" s="77">
        <f>+LOOKUP(Tabla167[[#This Row],[Código Institucional]],Salidas!A$2:A$1159,Salidas!C$2:C$1159)</f>
        <v>0</v>
      </c>
      <c r="M88" s="78">
        <f>+Tabla167[[#This Row],[Existencia Diciembre 2021]]+Tabla167[[#This Row],[Entradas]]-Tabla167[[#This Row],[Salidas]]</f>
        <v>1</v>
      </c>
    </row>
    <row r="89" spans="2:13" s="46" customFormat="1" ht="15.75" x14ac:dyDescent="0.25">
      <c r="B89" s="188">
        <v>44145</v>
      </c>
      <c r="C89" s="188">
        <v>44145</v>
      </c>
      <c r="D89" s="158" t="s">
        <v>193</v>
      </c>
      <c r="E89" s="191" t="s">
        <v>157</v>
      </c>
      <c r="F89" s="55" t="s">
        <v>304</v>
      </c>
      <c r="G89" s="62" t="s">
        <v>174</v>
      </c>
      <c r="H89" s="90">
        <v>273.76</v>
      </c>
      <c r="I89" s="159">
        <f>+Tabla167[[#This Row],[Costo Unitario en RD$]]*Tabla167[[#This Row],[Existencia actual]]</f>
        <v>821.28</v>
      </c>
      <c r="J89" s="160">
        <v>3</v>
      </c>
      <c r="K89" s="161">
        <f>+LOOKUP(Tabla167[[#This Row],[Código Institucional]],Entradas!A$2:A$1993,Entradas!C$2:C$1993)</f>
        <v>0</v>
      </c>
      <c r="L89" s="77">
        <f>+LOOKUP(Tabla167[[#This Row],[Código Institucional]],Salidas!A$2:A$1159,Salidas!C$2:C$1159)</f>
        <v>0</v>
      </c>
      <c r="M89" s="78">
        <f>+Tabla167[[#This Row],[Existencia Diciembre 2021]]+Tabla167[[#This Row],[Entradas]]-Tabla167[[#This Row],[Salidas]]</f>
        <v>3</v>
      </c>
    </row>
    <row r="90" spans="2:13" s="46" customFormat="1" ht="15.75" x14ac:dyDescent="0.25">
      <c r="B90" s="188">
        <v>43273</v>
      </c>
      <c r="C90" s="188">
        <v>43273</v>
      </c>
      <c r="D90" s="158" t="s">
        <v>182</v>
      </c>
      <c r="E90" s="191" t="s">
        <v>305</v>
      </c>
      <c r="F90" s="55" t="s">
        <v>306</v>
      </c>
      <c r="G90" s="62" t="s">
        <v>174</v>
      </c>
      <c r="H90" s="90">
        <v>14844.4</v>
      </c>
      <c r="I90" s="159">
        <f>+Tabla167[[#This Row],[Costo Unitario en RD$]]*Tabla167[[#This Row],[Existencia actual]]</f>
        <v>0</v>
      </c>
      <c r="J90" s="160">
        <v>0</v>
      </c>
      <c r="K90" s="161">
        <f>+LOOKUP(Tabla167[[#This Row],[Código Institucional]],Entradas!A$2:A$1993,Entradas!C$2:C$1993)</f>
        <v>0</v>
      </c>
      <c r="L90" s="77">
        <f>+LOOKUP(Tabla167[[#This Row],[Código Institucional]],Salidas!A$2:A$1159,Salidas!C$2:C$1159)</f>
        <v>0</v>
      </c>
      <c r="M90" s="78">
        <f>+Tabla167[[#This Row],[Existencia Diciembre 2021]]+Tabla167[[#This Row],[Entradas]]-Tabla167[[#This Row],[Salidas]]</f>
        <v>0</v>
      </c>
    </row>
    <row r="91" spans="2:13" s="46" customFormat="1" ht="15.75" x14ac:dyDescent="0.25">
      <c r="B91" s="188">
        <v>42520</v>
      </c>
      <c r="C91" s="188">
        <v>42520</v>
      </c>
      <c r="D91" s="158" t="s">
        <v>307</v>
      </c>
      <c r="E91" s="190" t="s">
        <v>308</v>
      </c>
      <c r="F91" s="64" t="s">
        <v>309</v>
      </c>
      <c r="G91" s="62" t="s">
        <v>174</v>
      </c>
      <c r="H91" s="90">
        <v>943.55</v>
      </c>
      <c r="I91" s="159">
        <f>+Tabla167[[#This Row],[Costo Unitario en RD$]]*Tabla167[[#This Row],[Existencia actual]]</f>
        <v>24532.3</v>
      </c>
      <c r="J91" s="160">
        <v>26</v>
      </c>
      <c r="K91" s="161">
        <f>+LOOKUP(Tabla167[[#This Row],[Código Institucional]],Entradas!A$2:A$1993,Entradas!C$2:C$1993)</f>
        <v>0</v>
      </c>
      <c r="L91" s="77">
        <f>+LOOKUP(Tabla167[[#This Row],[Código Institucional]],Salidas!A$2:A$1159,Salidas!C$2:C$1159)</f>
        <v>0</v>
      </c>
      <c r="M91" s="78">
        <f>+Tabla167[[#This Row],[Existencia Diciembre 2021]]+Tabla167[[#This Row],[Entradas]]-Tabla167[[#This Row],[Salidas]]</f>
        <v>26</v>
      </c>
    </row>
    <row r="92" spans="2:13" s="46" customFormat="1" ht="15.75" x14ac:dyDescent="0.25">
      <c r="B92" s="188">
        <v>43034</v>
      </c>
      <c r="C92" s="188">
        <v>43034</v>
      </c>
      <c r="D92" s="158" t="s">
        <v>307</v>
      </c>
      <c r="E92" s="190" t="s">
        <v>310</v>
      </c>
      <c r="F92" s="64" t="s">
        <v>311</v>
      </c>
      <c r="G92" s="62" t="s">
        <v>174</v>
      </c>
      <c r="H92" s="90">
        <v>390.58</v>
      </c>
      <c r="I92" s="159">
        <f>+Tabla167[[#This Row],[Costo Unitario en RD$]]*Tabla167[[#This Row],[Existencia actual]]</f>
        <v>20310.16</v>
      </c>
      <c r="J92" s="160">
        <v>52</v>
      </c>
      <c r="K92" s="161">
        <f>+LOOKUP(Tabla167[[#This Row],[Código Institucional]],Entradas!A$2:A$1993,Entradas!C$2:C$1993)</f>
        <v>0</v>
      </c>
      <c r="L92" s="77">
        <f>+LOOKUP(Tabla167[[#This Row],[Código Institucional]],Salidas!A$2:A$1159,Salidas!C$2:C$1159)</f>
        <v>0</v>
      </c>
      <c r="M92" s="78">
        <f>+Tabla167[[#This Row],[Existencia Diciembre 2021]]+Tabla167[[#This Row],[Entradas]]-Tabla167[[#This Row],[Salidas]]</f>
        <v>52</v>
      </c>
    </row>
    <row r="93" spans="2:13" s="46" customFormat="1" ht="15.75" x14ac:dyDescent="0.25">
      <c r="B93" s="188">
        <v>42520</v>
      </c>
      <c r="C93" s="188">
        <v>42520</v>
      </c>
      <c r="D93" s="158" t="s">
        <v>312</v>
      </c>
      <c r="E93" s="190" t="s">
        <v>313</v>
      </c>
      <c r="F93" s="64" t="s">
        <v>314</v>
      </c>
      <c r="G93" s="62" t="s">
        <v>174</v>
      </c>
      <c r="H93" s="90">
        <v>522</v>
      </c>
      <c r="I93" s="159">
        <f>+Tabla167[[#This Row],[Costo Unitario en RD$]]*Tabla167[[#This Row],[Existencia actual]]</f>
        <v>3654</v>
      </c>
      <c r="J93" s="160">
        <v>7</v>
      </c>
      <c r="K93" s="161">
        <f>+LOOKUP(Tabla167[[#This Row],[Código Institucional]],Entradas!A$2:A$1993,Entradas!C$2:C$1993)</f>
        <v>0</v>
      </c>
      <c r="L93" s="77">
        <f>+LOOKUP(Tabla167[[#This Row],[Código Institucional]],Salidas!A$2:A$1159,Salidas!C$2:C$1159)</f>
        <v>0</v>
      </c>
      <c r="M93" s="78">
        <f>+Tabla167[[#This Row],[Existencia Diciembre 2021]]+Tabla167[[#This Row],[Entradas]]-Tabla167[[#This Row],[Salidas]]</f>
        <v>7</v>
      </c>
    </row>
    <row r="94" spans="2:13" s="46" customFormat="1" ht="15.75" x14ac:dyDescent="0.25">
      <c r="B94" s="188">
        <v>40816</v>
      </c>
      <c r="C94" s="188">
        <v>40816</v>
      </c>
      <c r="D94" s="158" t="s">
        <v>258</v>
      </c>
      <c r="E94" s="191" t="s">
        <v>154</v>
      </c>
      <c r="F94" s="63" t="s">
        <v>155</v>
      </c>
      <c r="G94" s="62" t="s">
        <v>174</v>
      </c>
      <c r="H94" s="90">
        <v>187.49</v>
      </c>
      <c r="I94" s="159">
        <f>+Tabla167[[#This Row],[Costo Unitario en RD$]]*Tabla167[[#This Row],[Existencia actual]]</f>
        <v>4312.2700000000004</v>
      </c>
      <c r="J94" s="160">
        <v>25</v>
      </c>
      <c r="K94" s="161">
        <f>+LOOKUP(Tabla167[[#This Row],[Código Institucional]],Entradas!A$2:A$1993,Entradas!C$2:C$1993)</f>
        <v>0</v>
      </c>
      <c r="L94" s="77">
        <f>+LOOKUP(Tabla167[[#This Row],[Código Institucional]],Salidas!A$2:A$1159,Salidas!C$2:C$1159)</f>
        <v>2</v>
      </c>
      <c r="M94" s="78">
        <f>+Tabla167[[#This Row],[Existencia Diciembre 2021]]+Tabla167[[#This Row],[Entradas]]-Tabla167[[#This Row],[Salidas]]</f>
        <v>23</v>
      </c>
    </row>
    <row r="95" spans="2:13" s="46" customFormat="1" ht="15.75" x14ac:dyDescent="0.25">
      <c r="B95" s="188">
        <v>39877</v>
      </c>
      <c r="C95" s="188">
        <v>39877</v>
      </c>
      <c r="D95" s="158" t="s">
        <v>258</v>
      </c>
      <c r="E95" s="191" t="s">
        <v>315</v>
      </c>
      <c r="F95" s="55" t="s">
        <v>316</v>
      </c>
      <c r="G95" s="62" t="s">
        <v>174</v>
      </c>
      <c r="H95" s="90">
        <v>283.81</v>
      </c>
      <c r="I95" s="159">
        <f>+Tabla167[[#This Row],[Costo Unitario en RD$]]*Tabla167[[#This Row],[Existencia actual]]</f>
        <v>24407.66</v>
      </c>
      <c r="J95" s="160">
        <v>101</v>
      </c>
      <c r="K95" s="161">
        <f>+LOOKUP(Tabla167[[#This Row],[Código Institucional]],Entradas!A$2:A$1993,Entradas!C$2:C$1993)</f>
        <v>0</v>
      </c>
      <c r="L95" s="77">
        <f>+LOOKUP(Tabla167[[#This Row],[Código Institucional]],Salidas!A$2:A$1159,Salidas!C$2:C$1159)</f>
        <v>15</v>
      </c>
      <c r="M95" s="78">
        <f>+Tabla167[[#This Row],[Existencia Diciembre 2021]]+Tabla167[[#This Row],[Entradas]]-Tabla167[[#This Row],[Salidas]]</f>
        <v>86</v>
      </c>
    </row>
    <row r="96" spans="2:13" s="46" customFormat="1" ht="15.75" x14ac:dyDescent="0.25">
      <c r="B96" s="188">
        <v>40816</v>
      </c>
      <c r="C96" s="188">
        <v>40816</v>
      </c>
      <c r="D96" s="158" t="s">
        <v>258</v>
      </c>
      <c r="E96" s="191" t="s">
        <v>57</v>
      </c>
      <c r="F96" s="63" t="s">
        <v>317</v>
      </c>
      <c r="G96" s="62" t="s">
        <v>174</v>
      </c>
      <c r="H96" s="90">
        <v>187.49</v>
      </c>
      <c r="I96" s="159">
        <f>+Tabla167[[#This Row],[Costo Unitario en RD$]]*Tabla167[[#This Row],[Existencia actual]]</f>
        <v>13311.79</v>
      </c>
      <c r="J96" s="160">
        <v>81</v>
      </c>
      <c r="K96" s="161">
        <f>+LOOKUP(Tabla167[[#This Row],[Código Institucional]],Entradas!A$2:A$1993,Entradas!C$2:C$1993)</f>
        <v>0</v>
      </c>
      <c r="L96" s="77">
        <f>+LOOKUP(Tabla167[[#This Row],[Código Institucional]],Salidas!A$2:A$1159,Salidas!C$2:C$1159)</f>
        <v>10</v>
      </c>
      <c r="M96" s="78">
        <f>+Tabla167[[#This Row],[Existencia Diciembre 2021]]+Tabla167[[#This Row],[Entradas]]-Tabla167[[#This Row],[Salidas]]</f>
        <v>71</v>
      </c>
    </row>
    <row r="97" spans="2:13" s="46" customFormat="1" ht="15.75" x14ac:dyDescent="0.25">
      <c r="B97" s="188">
        <v>43412</v>
      </c>
      <c r="C97" s="188">
        <v>43412</v>
      </c>
      <c r="D97" s="158" t="s">
        <v>175</v>
      </c>
      <c r="E97" s="191" t="s">
        <v>102</v>
      </c>
      <c r="F97" s="55" t="s">
        <v>318</v>
      </c>
      <c r="G97" s="62" t="s">
        <v>174</v>
      </c>
      <c r="H97" s="90">
        <v>294.44</v>
      </c>
      <c r="I97" s="159">
        <f>+Tabla167[[#This Row],[Costo Unitario en RD$]]*Tabla167[[#This Row],[Existencia actual]]</f>
        <v>17960.84</v>
      </c>
      <c r="J97" s="160">
        <v>61</v>
      </c>
      <c r="K97" s="161">
        <f>+LOOKUP(Tabla167[[#This Row],[Código Institucional]],Entradas!A$2:A$1993,Entradas!C$2:C$1993)</f>
        <v>0</v>
      </c>
      <c r="L97" s="77">
        <f>+LOOKUP(Tabla167[[#This Row],[Código Institucional]],Salidas!A$2:A$1159,Salidas!C$2:C$1159)</f>
        <v>0</v>
      </c>
      <c r="M97" s="80">
        <f>+Tabla167[[#This Row],[Existencia Diciembre 2021]]+Tabla167[[#This Row],[Entradas]]-Tabla167[[#This Row],[Salidas]]</f>
        <v>61</v>
      </c>
    </row>
    <row r="98" spans="2:13" s="46" customFormat="1" ht="15.75" x14ac:dyDescent="0.25">
      <c r="B98" s="188">
        <v>43412</v>
      </c>
      <c r="C98" s="188">
        <v>43412</v>
      </c>
      <c r="D98" s="158" t="s">
        <v>175</v>
      </c>
      <c r="E98" s="191" t="s">
        <v>103</v>
      </c>
      <c r="F98" s="55" t="s">
        <v>319</v>
      </c>
      <c r="G98" s="62" t="s">
        <v>174</v>
      </c>
      <c r="H98" s="90">
        <v>494.16</v>
      </c>
      <c r="I98" s="159">
        <f>+Tabla167[[#This Row],[Costo Unitario en RD$]]*Tabla167[[#This Row],[Existencia actual]]</f>
        <v>3459.1200000000003</v>
      </c>
      <c r="J98" s="160">
        <v>7</v>
      </c>
      <c r="K98" s="161">
        <f>+LOOKUP(Tabla167[[#This Row],[Código Institucional]],Entradas!A$2:A$1993,Entradas!C$2:C$1993)</f>
        <v>0</v>
      </c>
      <c r="L98" s="77">
        <f>+LOOKUP(Tabla167[[#This Row],[Código Institucional]],Salidas!A$2:A$1159,Salidas!C$2:C$1159)</f>
        <v>0</v>
      </c>
      <c r="M98" s="78">
        <f>+Tabla167[[#This Row],[Existencia Diciembre 2021]]+Tabla167[[#This Row],[Entradas]]-Tabla167[[#This Row],[Salidas]]</f>
        <v>7</v>
      </c>
    </row>
    <row r="99" spans="2:13" s="46" customFormat="1" ht="15.75" customHeight="1" x14ac:dyDescent="0.25">
      <c r="B99" s="188">
        <v>44145</v>
      </c>
      <c r="C99" s="188">
        <v>44145</v>
      </c>
      <c r="D99" s="158" t="s">
        <v>171</v>
      </c>
      <c r="E99" s="191" t="s">
        <v>320</v>
      </c>
      <c r="F99" s="55" t="s">
        <v>321</v>
      </c>
      <c r="G99" s="62" t="s">
        <v>174</v>
      </c>
      <c r="H99" s="90">
        <v>2124</v>
      </c>
      <c r="I99" s="159">
        <f>+Tabla167[[#This Row],[Costo Unitario en RD$]]*Tabla167[[#This Row],[Existencia actual]]</f>
        <v>4248</v>
      </c>
      <c r="J99" s="160">
        <v>2</v>
      </c>
      <c r="K99" s="161">
        <f>+LOOKUP(Tabla167[[#This Row],[Código Institucional]],Entradas!A$2:A$1993,Entradas!C$2:C$1993)</f>
        <v>0</v>
      </c>
      <c r="L99" s="77">
        <f>+LOOKUP(Tabla167[[#This Row],[Código Institucional]],Salidas!A$2:A$1159,Salidas!C$2:C$1159)</f>
        <v>0</v>
      </c>
      <c r="M99" s="78">
        <f>+Tabla167[[#This Row],[Existencia Diciembre 2021]]+Tabla167[[#This Row],[Entradas]]-Tabla167[[#This Row],[Salidas]]</f>
        <v>2</v>
      </c>
    </row>
    <row r="100" spans="2:13" s="46" customFormat="1" ht="15.75" x14ac:dyDescent="0.25">
      <c r="B100" s="188">
        <v>43752</v>
      </c>
      <c r="C100" s="188">
        <v>43752</v>
      </c>
      <c r="D100" s="158" t="s">
        <v>322</v>
      </c>
      <c r="E100" s="191" t="s">
        <v>91</v>
      </c>
      <c r="F100" s="64" t="s">
        <v>323</v>
      </c>
      <c r="G100" s="62" t="s">
        <v>174</v>
      </c>
      <c r="H100" s="90">
        <v>826</v>
      </c>
      <c r="I100" s="159">
        <f>+Tabla167[[#This Row],[Costo Unitario en RD$]]*Tabla167[[#This Row],[Existencia actual]]</f>
        <v>56168</v>
      </c>
      <c r="J100" s="160">
        <v>68</v>
      </c>
      <c r="K100" s="161">
        <f>+LOOKUP(Tabla167[[#This Row],[Código Institucional]],Entradas!A$2:A$1993,Entradas!C$2:C$1993)</f>
        <v>0</v>
      </c>
      <c r="L100" s="77">
        <f>+LOOKUP(Tabla167[[#This Row],[Código Institucional]],Salidas!A$2:A$1159,Salidas!C$2:C$1159)</f>
        <v>0</v>
      </c>
      <c r="M100" s="78">
        <f>+Tabla167[[#This Row],[Existencia Diciembre 2021]]+Tabla167[[#This Row],[Entradas]]-Tabla167[[#This Row],[Salidas]]</f>
        <v>68</v>
      </c>
    </row>
    <row r="101" spans="2:13" s="46" customFormat="1" ht="15.75" x14ac:dyDescent="0.25">
      <c r="B101" s="188">
        <v>44145</v>
      </c>
      <c r="C101" s="188">
        <v>44145</v>
      </c>
      <c r="D101" s="158" t="s">
        <v>182</v>
      </c>
      <c r="E101" s="191" t="s">
        <v>324</v>
      </c>
      <c r="F101" s="55" t="s">
        <v>325</v>
      </c>
      <c r="G101" s="62" t="s">
        <v>174</v>
      </c>
      <c r="H101" s="90">
        <v>43.49</v>
      </c>
      <c r="I101" s="159">
        <f>+Tabla167[[#This Row],[Costo Unitario en RD$]]*Tabla167[[#This Row],[Existencia actual]]</f>
        <v>127077.78</v>
      </c>
      <c r="J101" s="160">
        <v>9802</v>
      </c>
      <c r="K101" s="161">
        <f>+LOOKUP(Tabla167[[#This Row],[Código Institucional]],Entradas!A$2:A$1993,Entradas!C$2:C$1993)</f>
        <v>0</v>
      </c>
      <c r="L101" s="77">
        <f>+LOOKUP(Tabla167[[#This Row],[Código Institucional]],Salidas!A$2:A$1159,Salidas!C$2:C$1159)</f>
        <v>6880</v>
      </c>
      <c r="M101" s="78">
        <f>+Tabla167[[#This Row],[Existencia Diciembre 2021]]+Tabla167[[#This Row],[Entradas]]-Tabla167[[#This Row],[Salidas]]</f>
        <v>2922</v>
      </c>
    </row>
    <row r="102" spans="2:13" s="46" customFormat="1" ht="15.75" x14ac:dyDescent="0.25">
      <c r="B102" s="188">
        <v>43402</v>
      </c>
      <c r="C102" s="188">
        <v>43402</v>
      </c>
      <c r="D102" s="158" t="s">
        <v>182</v>
      </c>
      <c r="E102" s="191" t="s">
        <v>326</v>
      </c>
      <c r="F102" s="63" t="s">
        <v>327</v>
      </c>
      <c r="G102" s="62" t="s">
        <v>174</v>
      </c>
      <c r="H102" s="90">
        <v>236.61</v>
      </c>
      <c r="I102" s="159">
        <f>+Tabla167[[#This Row],[Costo Unitario en RD$]]*Tabla167[[#This Row],[Existencia actual]]</f>
        <v>335276.37</v>
      </c>
      <c r="J102" s="160">
        <v>1422</v>
      </c>
      <c r="K102" s="161">
        <f>+LOOKUP(Tabla167[[#This Row],[Código Institucional]],Entradas!A$2:A$1993,Entradas!C$2:C$1993)</f>
        <v>0</v>
      </c>
      <c r="L102" s="77">
        <f>+LOOKUP(Tabla167[[#This Row],[Código Institucional]],Salidas!A$2:A$1159,Salidas!C$2:C$1159)</f>
        <v>5</v>
      </c>
      <c r="M102" s="78">
        <f>+Tabla167[[#This Row],[Existencia Diciembre 2021]]+Tabla167[[#This Row],[Entradas]]-Tabla167[[#This Row],[Salidas]]</f>
        <v>1417</v>
      </c>
    </row>
    <row r="103" spans="2:13" s="46" customFormat="1" ht="15.75" x14ac:dyDescent="0.25">
      <c r="B103" s="188">
        <v>41848</v>
      </c>
      <c r="C103" s="188">
        <v>41848</v>
      </c>
      <c r="D103" s="158" t="s">
        <v>182</v>
      </c>
      <c r="E103" s="191" t="s">
        <v>328</v>
      </c>
      <c r="F103" s="63" t="s">
        <v>329</v>
      </c>
      <c r="G103" s="62" t="s">
        <v>174</v>
      </c>
      <c r="H103" s="90">
        <v>447.59</v>
      </c>
      <c r="I103" s="159">
        <f>+Tabla167[[#This Row],[Costo Unitario en RD$]]*Tabla167[[#This Row],[Existencia actual]]</f>
        <v>285114.82999999996</v>
      </c>
      <c r="J103" s="160">
        <v>637</v>
      </c>
      <c r="K103" s="161">
        <f>+LOOKUP(Tabla167[[#This Row],[Código Institucional]],Entradas!A$2:A$1993,Entradas!C$2:C$1993)</f>
        <v>0</v>
      </c>
      <c r="L103" s="77">
        <f>+LOOKUP(Tabla167[[#This Row],[Código Institucional]],Salidas!A$2:A$1159,Salidas!C$2:C$1159)</f>
        <v>0</v>
      </c>
      <c r="M103" s="78">
        <f>+Tabla167[[#This Row],[Existencia Diciembre 2021]]+Tabla167[[#This Row],[Entradas]]-Tabla167[[#This Row],[Salidas]]</f>
        <v>637</v>
      </c>
    </row>
    <row r="104" spans="2:13" s="46" customFormat="1" ht="15.75" x14ac:dyDescent="0.25">
      <c r="B104" s="188">
        <v>43752</v>
      </c>
      <c r="C104" s="188">
        <v>43752</v>
      </c>
      <c r="D104" s="158" t="s">
        <v>182</v>
      </c>
      <c r="E104" s="191" t="s">
        <v>113</v>
      </c>
      <c r="F104" s="63" t="s">
        <v>330</v>
      </c>
      <c r="G104" s="62" t="s">
        <v>174</v>
      </c>
      <c r="H104" s="90">
        <v>330.4</v>
      </c>
      <c r="I104" s="159">
        <f>+Tabla167[[#This Row],[Costo Unitario en RD$]]*Tabla167[[#This Row],[Existencia actual]]</f>
        <v>28744.799999999999</v>
      </c>
      <c r="J104" s="160">
        <v>99</v>
      </c>
      <c r="K104" s="161">
        <f>+LOOKUP(Tabla167[[#This Row],[Código Institucional]],Entradas!A$2:A$1993,Entradas!C$2:C$1993)</f>
        <v>0</v>
      </c>
      <c r="L104" s="77">
        <f>+LOOKUP(Tabla167[[#This Row],[Código Institucional]],Salidas!A$2:A$1159,Salidas!C$2:C$1159)</f>
        <v>12</v>
      </c>
      <c r="M104" s="78">
        <f>+Tabla167[[#This Row],[Existencia Diciembre 2021]]+Tabla167[[#This Row],[Entradas]]-Tabla167[[#This Row],[Salidas]]</f>
        <v>87</v>
      </c>
    </row>
    <row r="105" spans="2:13" s="46" customFormat="1" ht="15.75" x14ac:dyDescent="0.25">
      <c r="B105" s="188">
        <v>41443</v>
      </c>
      <c r="C105" s="188">
        <v>41443</v>
      </c>
      <c r="D105" s="158" t="s">
        <v>233</v>
      </c>
      <c r="E105" s="190" t="s">
        <v>40</v>
      </c>
      <c r="F105" s="64" t="s">
        <v>331</v>
      </c>
      <c r="G105" s="62" t="s">
        <v>174</v>
      </c>
      <c r="H105" s="90">
        <v>61.36</v>
      </c>
      <c r="I105" s="159">
        <f>+Tabla167[[#This Row],[Costo Unitario en RD$]]*Tabla167[[#This Row],[Existencia actual]]</f>
        <v>3068</v>
      </c>
      <c r="J105" s="160">
        <v>50</v>
      </c>
      <c r="K105" s="161">
        <f>+LOOKUP(Tabla167[[#This Row],[Código Institucional]],Entradas!A$2:A$1993,Entradas!C$2:C$1993)</f>
        <v>0</v>
      </c>
      <c r="L105" s="77">
        <f>+LOOKUP(Tabla167[[#This Row],[Código Institucional]],Salidas!A$2:A$1159,Salidas!C$2:C$1159)</f>
        <v>0</v>
      </c>
      <c r="M105" s="78">
        <f>+Tabla167[[#This Row],[Existencia Diciembre 2021]]+Tabla167[[#This Row],[Entradas]]-Tabla167[[#This Row],[Salidas]]</f>
        <v>50</v>
      </c>
    </row>
    <row r="106" spans="2:13" s="46" customFormat="1" ht="15.75" customHeight="1" x14ac:dyDescent="0.25">
      <c r="B106" s="188">
        <v>42641</v>
      </c>
      <c r="C106" s="188">
        <v>42641</v>
      </c>
      <c r="D106" s="158" t="s">
        <v>233</v>
      </c>
      <c r="E106" s="191" t="s">
        <v>332</v>
      </c>
      <c r="F106" s="55" t="s">
        <v>333</v>
      </c>
      <c r="G106" s="62" t="s">
        <v>174</v>
      </c>
      <c r="H106" s="90">
        <v>59</v>
      </c>
      <c r="I106" s="159">
        <f>+Tabla167[[#This Row],[Costo Unitario en RD$]]*Tabla167[[#This Row],[Existencia actual]]</f>
        <v>2950</v>
      </c>
      <c r="J106" s="160">
        <v>50</v>
      </c>
      <c r="K106" s="161">
        <f>+LOOKUP(Tabla167[[#This Row],[Código Institucional]],Entradas!A$2:A$1993,Entradas!C$2:C$1993)</f>
        <v>0</v>
      </c>
      <c r="L106" s="77">
        <f>+LOOKUP(Tabla167[[#This Row],[Código Institucional]],Salidas!A$2:A$1159,Salidas!C$2:C$1159)</f>
        <v>0</v>
      </c>
      <c r="M106" s="80">
        <f>+Tabla167[[#This Row],[Existencia Diciembre 2021]]+Tabla167[[#This Row],[Entradas]]-Tabla167[[#This Row],[Salidas]]</f>
        <v>50</v>
      </c>
    </row>
    <row r="107" spans="2:13" s="46" customFormat="1" ht="15.75" x14ac:dyDescent="0.25">
      <c r="B107" s="188">
        <v>40878</v>
      </c>
      <c r="C107" s="188">
        <v>40878</v>
      </c>
      <c r="D107" s="158" t="s">
        <v>214</v>
      </c>
      <c r="E107" s="191" t="s">
        <v>104</v>
      </c>
      <c r="F107" s="55" t="s">
        <v>334</v>
      </c>
      <c r="G107" s="62" t="s">
        <v>174</v>
      </c>
      <c r="H107" s="90">
        <v>67.28</v>
      </c>
      <c r="I107" s="159">
        <f>+Tabla167[[#This Row],[Costo Unitario en RD$]]*Tabla167[[#This Row],[Existencia actual]]</f>
        <v>740.08</v>
      </c>
      <c r="J107" s="160">
        <v>11</v>
      </c>
      <c r="K107" s="161">
        <f>+LOOKUP(Tabla167[[#This Row],[Código Institucional]],Entradas!A$2:A$1993,Entradas!C$2:C$1993)</f>
        <v>0</v>
      </c>
      <c r="L107" s="77">
        <f>+LOOKUP(Tabla167[[#This Row],[Código Institucional]],Salidas!A$2:A$1159,Salidas!C$2:C$1159)</f>
        <v>0</v>
      </c>
      <c r="M107" s="78">
        <f>+Tabla167[[#This Row],[Existencia Diciembre 2021]]+Tabla167[[#This Row],[Entradas]]-Tabla167[[#This Row],[Salidas]]</f>
        <v>11</v>
      </c>
    </row>
    <row r="108" spans="2:13" s="46" customFormat="1" ht="15.75" x14ac:dyDescent="0.25">
      <c r="B108" s="188">
        <v>41907</v>
      </c>
      <c r="C108" s="188">
        <v>41907</v>
      </c>
      <c r="D108" s="158" t="s">
        <v>214</v>
      </c>
      <c r="E108" s="190" t="s">
        <v>51</v>
      </c>
      <c r="F108" s="55" t="s">
        <v>335</v>
      </c>
      <c r="G108" s="62" t="s">
        <v>174</v>
      </c>
      <c r="H108" s="90">
        <v>7080</v>
      </c>
      <c r="I108" s="159">
        <f>+Tabla167[[#This Row],[Costo Unitario en RD$]]*Tabla167[[#This Row],[Existencia actual]]</f>
        <v>21240</v>
      </c>
      <c r="J108" s="160">
        <v>3</v>
      </c>
      <c r="K108" s="161">
        <f>+LOOKUP(Tabla167[[#This Row],[Código Institucional]],Entradas!A$2:A$1993,Entradas!C$2:C$1993)</f>
        <v>0</v>
      </c>
      <c r="L108" s="77">
        <f>+LOOKUP(Tabla167[[#This Row],[Código Institucional]],Salidas!A$2:A$1159,Salidas!C$2:C$1159)</f>
        <v>0</v>
      </c>
      <c r="M108" s="78">
        <f>+Tabla167[[#This Row],[Existencia Diciembre 2021]]+Tabla167[[#This Row],[Entradas]]-Tabla167[[#This Row],[Salidas]]</f>
        <v>3</v>
      </c>
    </row>
    <row r="109" spans="2:13" s="46" customFormat="1" ht="15.75" x14ac:dyDescent="0.25">
      <c r="B109" s="188">
        <v>42520</v>
      </c>
      <c r="C109" s="188">
        <v>42520</v>
      </c>
      <c r="D109" s="158" t="s">
        <v>307</v>
      </c>
      <c r="E109" s="190" t="s">
        <v>336</v>
      </c>
      <c r="F109" s="55" t="s">
        <v>337</v>
      </c>
      <c r="G109" s="62" t="s">
        <v>174</v>
      </c>
      <c r="H109" s="90">
        <v>611.24</v>
      </c>
      <c r="I109" s="159">
        <f>+Tabla167[[#This Row],[Costo Unitario en RD$]]*Tabla167[[#This Row],[Existencia actual]]</f>
        <v>7946.12</v>
      </c>
      <c r="J109" s="160">
        <v>13</v>
      </c>
      <c r="K109" s="161">
        <f>+LOOKUP(Tabla167[[#This Row],[Código Institucional]],Entradas!A$2:A$1993,Entradas!C$2:C$1993)</f>
        <v>0</v>
      </c>
      <c r="L109" s="77">
        <f>+LOOKUP(Tabla167[[#This Row],[Código Institucional]],Salidas!A$2:A$1159,Salidas!C$2:C$1159)</f>
        <v>0</v>
      </c>
      <c r="M109" s="78">
        <f>+Tabla167[[#This Row],[Existencia Diciembre 2021]]+Tabla167[[#This Row],[Entradas]]-Tabla167[[#This Row],[Salidas]]</f>
        <v>13</v>
      </c>
    </row>
    <row r="110" spans="2:13" s="46" customFormat="1" ht="15.75" x14ac:dyDescent="0.25">
      <c r="B110" s="188">
        <v>42520</v>
      </c>
      <c r="C110" s="188">
        <v>42520</v>
      </c>
      <c r="D110" s="158" t="s">
        <v>171</v>
      </c>
      <c r="E110" s="191" t="s">
        <v>338</v>
      </c>
      <c r="F110" s="63" t="s">
        <v>339</v>
      </c>
      <c r="G110" s="62" t="s">
        <v>174</v>
      </c>
      <c r="H110" s="90">
        <v>5879.94</v>
      </c>
      <c r="I110" s="159">
        <f>+Tabla167[[#This Row],[Costo Unitario en RD$]]*Tabla167[[#This Row],[Existencia actual]]</f>
        <v>0</v>
      </c>
      <c r="J110" s="160">
        <v>0</v>
      </c>
      <c r="K110" s="161">
        <f>+LOOKUP(Tabla167[[#This Row],[Código Institucional]],Entradas!A$2:A$1993,Entradas!C$2:C$1993)</f>
        <v>0</v>
      </c>
      <c r="L110" s="77">
        <f>+LOOKUP(Tabla167[[#This Row],[Código Institucional]],Salidas!A$2:A$1159,Salidas!C$2:C$1159)</f>
        <v>0</v>
      </c>
      <c r="M110" s="78">
        <f>+Tabla167[[#This Row],[Existencia Diciembre 2021]]+Tabla167[[#This Row],[Entradas]]-Tabla167[[#This Row],[Salidas]]</f>
        <v>0</v>
      </c>
    </row>
    <row r="111" spans="2:13" s="46" customFormat="1" ht="15.75" x14ac:dyDescent="0.25">
      <c r="B111" s="188">
        <v>43059</v>
      </c>
      <c r="C111" s="188">
        <v>43059</v>
      </c>
      <c r="D111" s="158" t="s">
        <v>171</v>
      </c>
      <c r="E111" s="191" t="s">
        <v>340</v>
      </c>
      <c r="F111" s="55" t="s">
        <v>341</v>
      </c>
      <c r="G111" s="62" t="s">
        <v>174</v>
      </c>
      <c r="H111" s="90">
        <v>8399.24</v>
      </c>
      <c r="I111" s="159">
        <f>+Tabla167[[#This Row],[Costo Unitario en RD$]]*Tabla167[[#This Row],[Existencia actual]]</f>
        <v>0</v>
      </c>
      <c r="J111" s="160">
        <v>0</v>
      </c>
      <c r="K111" s="161">
        <f>+LOOKUP(Tabla167[[#This Row],[Código Institucional]],Entradas!A$2:A$1993,Entradas!C$2:C$1993)</f>
        <v>0</v>
      </c>
      <c r="L111" s="77">
        <f>+LOOKUP(Tabla167[[#This Row],[Código Institucional]],Salidas!A$2:A$1159,Salidas!C$2:C$1159)</f>
        <v>0</v>
      </c>
      <c r="M111" s="78">
        <f>+Tabla167[[#This Row],[Existencia Diciembre 2021]]+Tabla167[[#This Row],[Entradas]]-Tabla167[[#This Row],[Salidas]]</f>
        <v>0</v>
      </c>
    </row>
    <row r="112" spans="2:13" s="46" customFormat="1" ht="15.75" x14ac:dyDescent="0.25">
      <c r="B112" s="188">
        <v>41990</v>
      </c>
      <c r="C112" s="188">
        <v>41990</v>
      </c>
      <c r="D112" s="158" t="s">
        <v>171</v>
      </c>
      <c r="E112" s="191" t="s">
        <v>342</v>
      </c>
      <c r="F112" s="55" t="s">
        <v>343</v>
      </c>
      <c r="G112" s="62" t="s">
        <v>174</v>
      </c>
      <c r="H112" s="90">
        <v>2360</v>
      </c>
      <c r="I112" s="159">
        <f>+Tabla167[[#This Row],[Costo Unitario en RD$]]*Tabla167[[#This Row],[Existencia actual]]</f>
        <v>4720</v>
      </c>
      <c r="J112" s="160">
        <v>2</v>
      </c>
      <c r="K112" s="161">
        <f>+LOOKUP(Tabla167[[#This Row],[Código Institucional]],Entradas!A$2:A$1993,Entradas!C$2:C$1993)</f>
        <v>0</v>
      </c>
      <c r="L112" s="77">
        <f>+LOOKUP(Tabla167[[#This Row],[Código Institucional]],Salidas!A$2:A$1159,Salidas!C$2:C$1159)</f>
        <v>0</v>
      </c>
      <c r="M112" s="78">
        <f>+Tabla167[[#This Row],[Existencia Diciembre 2021]]+Tabla167[[#This Row],[Entradas]]-Tabla167[[#This Row],[Salidas]]</f>
        <v>2</v>
      </c>
    </row>
    <row r="113" spans="2:13" s="46" customFormat="1" ht="15.75" x14ac:dyDescent="0.25">
      <c r="B113" s="188">
        <v>42496</v>
      </c>
      <c r="C113" s="188">
        <v>42496</v>
      </c>
      <c r="D113" s="158" t="s">
        <v>171</v>
      </c>
      <c r="E113" s="191" t="s">
        <v>344</v>
      </c>
      <c r="F113" s="55" t="s">
        <v>345</v>
      </c>
      <c r="G113" s="62" t="s">
        <v>174</v>
      </c>
      <c r="H113" s="90">
        <v>18500</v>
      </c>
      <c r="I113" s="159">
        <f>+Tabla167[[#This Row],[Costo Unitario en RD$]]*Tabla167[[#This Row],[Existencia actual]]</f>
        <v>0</v>
      </c>
      <c r="J113" s="160">
        <v>0</v>
      </c>
      <c r="K113" s="161">
        <f>+LOOKUP(Tabla167[[#This Row],[Código Institucional]],Entradas!A$2:A$1993,Entradas!C$2:C$1993)</f>
        <v>0</v>
      </c>
      <c r="L113" s="77">
        <f>+LOOKUP(Tabla167[[#This Row],[Código Institucional]],Salidas!A$2:A$1159,Salidas!C$2:C$1159)</f>
        <v>0</v>
      </c>
      <c r="M113" s="78">
        <f>+Tabla167[[#This Row],[Existencia Diciembre 2021]]+Tabla167[[#This Row],[Entradas]]-Tabla167[[#This Row],[Salidas]]</f>
        <v>0</v>
      </c>
    </row>
    <row r="114" spans="2:13" s="46" customFormat="1" ht="15.75" x14ac:dyDescent="0.25">
      <c r="B114" s="188">
        <v>43412</v>
      </c>
      <c r="C114" s="188">
        <v>43412</v>
      </c>
      <c r="D114" s="158" t="s">
        <v>175</v>
      </c>
      <c r="E114" s="191" t="s">
        <v>99</v>
      </c>
      <c r="F114" s="55" t="s">
        <v>346</v>
      </c>
      <c r="G114" s="62" t="s">
        <v>174</v>
      </c>
      <c r="H114" s="90">
        <v>79.53</v>
      </c>
      <c r="I114" s="159">
        <f>+Tabla167[[#This Row],[Costo Unitario en RD$]]*Tabla167[[#This Row],[Existencia actual]]</f>
        <v>3181.2</v>
      </c>
      <c r="J114" s="160">
        <v>40</v>
      </c>
      <c r="K114" s="161">
        <f>+LOOKUP(Tabla167[[#This Row],[Código Institucional]],Entradas!A$2:A$1993,Entradas!C$2:C$1993)</f>
        <v>0</v>
      </c>
      <c r="L114" s="77">
        <f>+LOOKUP(Tabla167[[#This Row],[Código Institucional]],Salidas!A$2:A$1159,Salidas!C$2:C$1159)</f>
        <v>0</v>
      </c>
      <c r="M114" s="78">
        <f>+Tabla167[[#This Row],[Existencia Diciembre 2021]]+Tabla167[[#This Row],[Entradas]]-Tabla167[[#This Row],[Salidas]]</f>
        <v>40</v>
      </c>
    </row>
    <row r="115" spans="2:13" s="46" customFormat="1" ht="15.75" x14ac:dyDescent="0.25">
      <c r="B115" s="188">
        <v>42234</v>
      </c>
      <c r="C115" s="188">
        <v>42234</v>
      </c>
      <c r="D115" s="158" t="s">
        <v>175</v>
      </c>
      <c r="E115" s="191" t="s">
        <v>111</v>
      </c>
      <c r="F115" s="63" t="s">
        <v>347</v>
      </c>
      <c r="G115" s="62" t="s">
        <v>174</v>
      </c>
      <c r="H115" s="90">
        <v>37.72</v>
      </c>
      <c r="I115" s="159">
        <f>+Tabla167[[#This Row],[Costo Unitario en RD$]]*Tabla167[[#This Row],[Existencia actual]]</f>
        <v>9958.08</v>
      </c>
      <c r="J115" s="160">
        <v>264</v>
      </c>
      <c r="K115" s="161">
        <f>+LOOKUP(Tabla167[[#This Row],[Código Institucional]],Entradas!A$2:A$1993,Entradas!C$2:C$1993)</f>
        <v>0</v>
      </c>
      <c r="L115" s="77">
        <f>+LOOKUP(Tabla167[[#This Row],[Código Institucional]],Salidas!A$2:A$1159,Salidas!C$2:C$1159)</f>
        <v>0</v>
      </c>
      <c r="M115" s="78">
        <f>+Tabla167[[#This Row],[Existencia Diciembre 2021]]+Tabla167[[#This Row],[Entradas]]-Tabla167[[#This Row],[Salidas]]</f>
        <v>264</v>
      </c>
    </row>
    <row r="116" spans="2:13" s="46" customFormat="1" ht="15.75" x14ac:dyDescent="0.25">
      <c r="B116" s="188">
        <v>44145</v>
      </c>
      <c r="C116" s="188">
        <v>44145</v>
      </c>
      <c r="D116" s="158" t="s">
        <v>193</v>
      </c>
      <c r="E116" s="191" t="s">
        <v>114</v>
      </c>
      <c r="F116" s="64" t="s">
        <v>348</v>
      </c>
      <c r="G116" s="62" t="s">
        <v>174</v>
      </c>
      <c r="H116" s="90">
        <v>590</v>
      </c>
      <c r="I116" s="159">
        <f>+Tabla167[[#This Row],[Costo Unitario en RD$]]*Tabla167[[#This Row],[Existencia actual]]</f>
        <v>0</v>
      </c>
      <c r="J116" s="160">
        <v>0</v>
      </c>
      <c r="K116" s="161">
        <f>+LOOKUP(Tabla167[[#This Row],[Código Institucional]],Entradas!A$2:A$1993,Entradas!C$2:C$1993)</f>
        <v>0</v>
      </c>
      <c r="L116" s="77">
        <f>+LOOKUP(Tabla167[[#This Row],[Código Institucional]],Salidas!A$2:A$1159,Salidas!C$2:C$1159)</f>
        <v>0</v>
      </c>
      <c r="M116" s="78">
        <f>+Tabla167[[#This Row],[Existencia Diciembre 2021]]+Tabla167[[#This Row],[Entradas]]-Tabla167[[#This Row],[Salidas]]</f>
        <v>0</v>
      </c>
    </row>
    <row r="117" spans="2:13" s="46" customFormat="1" ht="15.75" x14ac:dyDescent="0.25">
      <c r="B117" s="188">
        <v>42496</v>
      </c>
      <c r="C117" s="188">
        <v>42496</v>
      </c>
      <c r="D117" s="158" t="s">
        <v>193</v>
      </c>
      <c r="E117" s="190" t="s">
        <v>53</v>
      </c>
      <c r="F117" s="63" t="s">
        <v>349</v>
      </c>
      <c r="G117" s="62" t="s">
        <v>174</v>
      </c>
      <c r="H117" s="90">
        <v>355.1</v>
      </c>
      <c r="I117" s="159">
        <f>+Tabla167[[#This Row],[Costo Unitario en RD$]]*Tabla167[[#This Row],[Existencia actual]]</f>
        <v>22726.400000000001</v>
      </c>
      <c r="J117" s="160">
        <v>64</v>
      </c>
      <c r="K117" s="161">
        <f>+LOOKUP(Tabla167[[#This Row],[Código Institucional]],Entradas!A$2:A$1993,Entradas!C$2:C$1993)</f>
        <v>0</v>
      </c>
      <c r="L117" s="77">
        <f>+LOOKUP(Tabla167[[#This Row],[Código Institucional]],Salidas!A$2:A$1159,Salidas!C$2:C$1159)</f>
        <v>0</v>
      </c>
      <c r="M117" s="78">
        <f>+Tabla167[[#This Row],[Existencia Diciembre 2021]]+Tabla167[[#This Row],[Entradas]]-Tabla167[[#This Row],[Salidas]]</f>
        <v>64</v>
      </c>
    </row>
    <row r="118" spans="2:13" s="46" customFormat="1" ht="15.75" x14ac:dyDescent="0.25">
      <c r="B118" s="188">
        <v>43412</v>
      </c>
      <c r="C118" s="188">
        <v>43412</v>
      </c>
      <c r="D118" s="158" t="s">
        <v>175</v>
      </c>
      <c r="E118" s="191" t="s">
        <v>100</v>
      </c>
      <c r="F118" s="55" t="s">
        <v>350</v>
      </c>
      <c r="G118" s="62" t="s">
        <v>174</v>
      </c>
      <c r="H118" s="90">
        <v>22.59</v>
      </c>
      <c r="I118" s="159">
        <f>+Tabla167[[#This Row],[Costo Unitario en RD$]]*Tabla167[[#This Row],[Existencia actual]]</f>
        <v>0</v>
      </c>
      <c r="J118" s="160">
        <v>0</v>
      </c>
      <c r="K118" s="161">
        <f>+LOOKUP(Tabla167[[#This Row],[Código Institucional]],Entradas!A$2:A$1993,Entradas!C$2:C$1993)</f>
        <v>0</v>
      </c>
      <c r="L118" s="77">
        <f>+LOOKUP(Tabla167[[#This Row],[Código Institucional]],Salidas!A$2:A$1159,Salidas!C$2:C$1159)</f>
        <v>0</v>
      </c>
      <c r="M118" s="78">
        <f>+Tabla167[[#This Row],[Existencia Diciembre 2021]]+Tabla167[[#This Row],[Entradas]]-Tabla167[[#This Row],[Salidas]]</f>
        <v>0</v>
      </c>
    </row>
    <row r="119" spans="2:13" s="46" customFormat="1" ht="15.75" x14ac:dyDescent="0.25">
      <c r="B119" s="188">
        <v>43412</v>
      </c>
      <c r="C119" s="188">
        <v>43412</v>
      </c>
      <c r="D119" s="158" t="s">
        <v>175</v>
      </c>
      <c r="E119" s="191" t="s">
        <v>101</v>
      </c>
      <c r="F119" s="55" t="s">
        <v>351</v>
      </c>
      <c r="G119" s="62" t="s">
        <v>174</v>
      </c>
      <c r="H119" s="90">
        <v>9.51</v>
      </c>
      <c r="I119" s="159">
        <f>+Tabla167[[#This Row],[Costo Unitario en RD$]]*Tabla167[[#This Row],[Existencia actual]]</f>
        <v>618.15</v>
      </c>
      <c r="J119" s="160">
        <v>65</v>
      </c>
      <c r="K119" s="161">
        <f>+LOOKUP(Tabla167[[#This Row],[Código Institucional]],Entradas!A$2:A$1993,Entradas!C$2:C$1993)</f>
        <v>0</v>
      </c>
      <c r="L119" s="77">
        <f>+LOOKUP(Tabla167[[#This Row],[Código Institucional]],Salidas!A$2:A$1159,Salidas!C$2:C$1159)</f>
        <v>0</v>
      </c>
      <c r="M119" s="80">
        <f>+Tabla167[[#This Row],[Existencia Diciembre 2021]]+Tabla167[[#This Row],[Entradas]]-Tabla167[[#This Row],[Salidas]]</f>
        <v>65</v>
      </c>
    </row>
    <row r="120" spans="2:13" s="46" customFormat="1" ht="15.75" x14ac:dyDescent="0.25">
      <c r="B120" s="188">
        <v>42520</v>
      </c>
      <c r="C120" s="188">
        <v>42520</v>
      </c>
      <c r="D120" s="158" t="s">
        <v>175</v>
      </c>
      <c r="E120" s="191" t="s">
        <v>98</v>
      </c>
      <c r="F120" s="55" t="s">
        <v>352</v>
      </c>
      <c r="G120" s="62" t="s">
        <v>174</v>
      </c>
      <c r="H120" s="90">
        <v>90.86</v>
      </c>
      <c r="I120" s="159">
        <f>+Tabla167[[#This Row],[Costo Unitario en RD$]]*Tabla167[[#This Row],[Existencia actual]]</f>
        <v>545.16</v>
      </c>
      <c r="J120" s="160">
        <v>6</v>
      </c>
      <c r="K120" s="161">
        <f>+LOOKUP(Tabla167[[#This Row],[Código Institucional]],Entradas!A$2:A$1993,Entradas!C$2:C$1993)</f>
        <v>0</v>
      </c>
      <c r="L120" s="77">
        <f>+LOOKUP(Tabla167[[#This Row],[Código Institucional]],Salidas!A$2:A$1159,Salidas!C$2:C$1159)</f>
        <v>0</v>
      </c>
      <c r="M120" s="78">
        <f>+Tabla167[[#This Row],[Existencia Diciembre 2021]]+Tabla167[[#This Row],[Entradas]]-Tabla167[[#This Row],[Salidas]]</f>
        <v>6</v>
      </c>
    </row>
    <row r="121" spans="2:13" s="46" customFormat="1" ht="15.75" x14ac:dyDescent="0.25">
      <c r="B121" s="188">
        <v>43411</v>
      </c>
      <c r="C121" s="188">
        <v>43411</v>
      </c>
      <c r="D121" s="158" t="s">
        <v>193</v>
      </c>
      <c r="E121" s="191" t="s">
        <v>162</v>
      </c>
      <c r="F121" s="55" t="s">
        <v>353</v>
      </c>
      <c r="G121" s="62" t="s">
        <v>174</v>
      </c>
      <c r="H121" s="90">
        <v>45.87</v>
      </c>
      <c r="I121" s="159">
        <f>+Tabla167[[#This Row],[Costo Unitario en RD$]]*Tabla167[[#This Row],[Existencia actual]]</f>
        <v>2155.89</v>
      </c>
      <c r="J121" s="160">
        <v>47</v>
      </c>
      <c r="K121" s="161">
        <f>+LOOKUP(Tabla167[[#This Row],[Código Institucional]],Entradas!A$2:A$1993,Entradas!C$2:C$1993)</f>
        <v>0</v>
      </c>
      <c r="L121" s="77">
        <f>+LOOKUP(Tabla167[[#This Row],[Código Institucional]],Salidas!A$2:A$1159,Salidas!C$2:C$1159)</f>
        <v>0</v>
      </c>
      <c r="M121" s="78">
        <f>+Tabla167[[#This Row],[Existencia Diciembre 2021]]+Tabla167[[#This Row],[Entradas]]-Tabla167[[#This Row],[Salidas]]</f>
        <v>47</v>
      </c>
    </row>
    <row r="122" spans="2:13" s="46" customFormat="1" ht="15.75" x14ac:dyDescent="0.25">
      <c r="B122" s="188">
        <v>42496</v>
      </c>
      <c r="C122" s="188">
        <v>42496</v>
      </c>
      <c r="D122" s="158" t="s">
        <v>354</v>
      </c>
      <c r="E122" s="190" t="s">
        <v>355</v>
      </c>
      <c r="F122" s="63" t="s">
        <v>356</v>
      </c>
      <c r="G122" s="62" t="s">
        <v>174</v>
      </c>
      <c r="H122" s="90">
        <v>21.24</v>
      </c>
      <c r="I122" s="159">
        <f>+Tabla167[[#This Row],[Costo Unitario en RD$]]*Tabla167[[#This Row],[Existencia actual]]</f>
        <v>0</v>
      </c>
      <c r="J122" s="160">
        <v>0</v>
      </c>
      <c r="K122" s="161">
        <f>+LOOKUP(Tabla167[[#This Row],[Código Institucional]],Entradas!A$2:A$1993,Entradas!C$2:C$1993)</f>
        <v>0</v>
      </c>
      <c r="L122" s="77">
        <f>+LOOKUP(Tabla167[[#This Row],[Código Institucional]],Salidas!A$2:A$1159,Salidas!C$2:C$1159)</f>
        <v>0</v>
      </c>
      <c r="M122" s="78">
        <f>+Tabla167[[#This Row],[Existencia Diciembre 2021]]+Tabla167[[#This Row],[Entradas]]-Tabla167[[#This Row],[Salidas]]</f>
        <v>0</v>
      </c>
    </row>
    <row r="123" spans="2:13" s="46" customFormat="1" ht="15.75" customHeight="1" x14ac:dyDescent="0.25">
      <c r="B123" s="188">
        <v>42520</v>
      </c>
      <c r="C123" s="188">
        <v>42520</v>
      </c>
      <c r="D123" s="158" t="s">
        <v>182</v>
      </c>
      <c r="E123" s="190" t="s">
        <v>357</v>
      </c>
      <c r="F123" s="64" t="s">
        <v>358</v>
      </c>
      <c r="G123" s="62" t="s">
        <v>174</v>
      </c>
      <c r="H123" s="90">
        <v>94</v>
      </c>
      <c r="I123" s="159">
        <f>+Tabla167[[#This Row],[Costo Unitario en RD$]]*Tabla167[[#This Row],[Existencia actual]]</f>
        <v>50572</v>
      </c>
      <c r="J123" s="160">
        <v>540</v>
      </c>
      <c r="K123" s="161">
        <f>+LOOKUP(Tabla167[[#This Row],[Código Institucional]],Entradas!A$2:A$1993,Entradas!C$2:C$1993)</f>
        <v>0</v>
      </c>
      <c r="L123" s="77">
        <f>+LOOKUP(Tabla167[[#This Row],[Código Institucional]],Salidas!A$2:A$1159,Salidas!C$2:C$1159)</f>
        <v>2</v>
      </c>
      <c r="M123" s="78">
        <f>+Tabla167[[#This Row],[Existencia Diciembre 2021]]+Tabla167[[#This Row],[Entradas]]-Tabla167[[#This Row],[Salidas]]</f>
        <v>538</v>
      </c>
    </row>
    <row r="124" spans="2:13" s="46" customFormat="1" ht="15.75" x14ac:dyDescent="0.25">
      <c r="B124" s="188">
        <v>42972</v>
      </c>
      <c r="C124" s="188">
        <v>42972</v>
      </c>
      <c r="D124" s="158" t="s">
        <v>175</v>
      </c>
      <c r="E124" s="191" t="s">
        <v>94</v>
      </c>
      <c r="F124" s="63" t="s">
        <v>359</v>
      </c>
      <c r="G124" s="62" t="s">
        <v>174</v>
      </c>
      <c r="H124" s="90">
        <v>23.49</v>
      </c>
      <c r="I124" s="159">
        <f>+Tabla167[[#This Row],[Costo Unitario en RD$]]*Tabla167[[#This Row],[Existencia actual]]</f>
        <v>1761.7499999999998</v>
      </c>
      <c r="J124" s="160">
        <v>75</v>
      </c>
      <c r="K124" s="161">
        <f>+LOOKUP(Tabla167[[#This Row],[Código Institucional]],Entradas!A$2:A$1993,Entradas!C$2:C$1993)</f>
        <v>0</v>
      </c>
      <c r="L124" s="77">
        <f>+LOOKUP(Tabla167[[#This Row],[Código Institucional]],Salidas!A$2:A$1159,Salidas!C$2:C$1159)</f>
        <v>0</v>
      </c>
      <c r="M124" s="78">
        <f>+Tabla167[[#This Row],[Existencia Diciembre 2021]]+Tabla167[[#This Row],[Entradas]]-Tabla167[[#This Row],[Salidas]]</f>
        <v>75</v>
      </c>
    </row>
    <row r="125" spans="2:13" s="46" customFormat="1" ht="15.75" x14ac:dyDescent="0.25">
      <c r="B125" s="188">
        <v>38968</v>
      </c>
      <c r="C125" s="188">
        <v>38968</v>
      </c>
      <c r="D125" s="158" t="s">
        <v>175</v>
      </c>
      <c r="E125" s="191" t="s">
        <v>116</v>
      </c>
      <c r="F125" s="63" t="s">
        <v>360</v>
      </c>
      <c r="G125" s="62" t="s">
        <v>174</v>
      </c>
      <c r="H125" s="90">
        <v>67.930000000000007</v>
      </c>
      <c r="I125" s="159">
        <f>+Tabla167[[#This Row],[Costo Unitario en RD$]]*Tabla167[[#This Row],[Existencia actual]]</f>
        <v>3736.1500000000005</v>
      </c>
      <c r="J125" s="160">
        <v>55</v>
      </c>
      <c r="K125" s="161">
        <f>+LOOKUP(Tabla167[[#This Row],[Código Institucional]],Entradas!A$2:A$1993,Entradas!C$2:C$1993)</f>
        <v>0</v>
      </c>
      <c r="L125" s="77">
        <f>+LOOKUP(Tabla167[[#This Row],[Código Institucional]],Salidas!A$2:A$1159,Salidas!C$2:C$1159)</f>
        <v>0</v>
      </c>
      <c r="M125" s="78">
        <f>+Tabla167[[#This Row],[Existencia Diciembre 2021]]+Tabla167[[#This Row],[Entradas]]-Tabla167[[#This Row],[Salidas]]</f>
        <v>55</v>
      </c>
    </row>
    <row r="126" spans="2:13" s="46" customFormat="1" ht="15.75" x14ac:dyDescent="0.25">
      <c r="B126" s="188">
        <v>42944</v>
      </c>
      <c r="C126" s="188">
        <v>42944</v>
      </c>
      <c r="D126" s="158" t="s">
        <v>175</v>
      </c>
      <c r="E126" s="191" t="s">
        <v>117</v>
      </c>
      <c r="F126" s="63" t="s">
        <v>361</v>
      </c>
      <c r="G126" s="62" t="s">
        <v>174</v>
      </c>
      <c r="H126" s="90">
        <v>140.19</v>
      </c>
      <c r="I126" s="159">
        <f>+Tabla167[[#This Row],[Costo Unitario en RD$]]*Tabla167[[#This Row],[Existencia actual]]</f>
        <v>5607.6</v>
      </c>
      <c r="J126" s="160">
        <v>40</v>
      </c>
      <c r="K126" s="161">
        <f>+LOOKUP(Tabla167[[#This Row],[Código Institucional]],Entradas!A$2:A$1993,Entradas!C$2:C$1993)</f>
        <v>0</v>
      </c>
      <c r="L126" s="77">
        <f>+LOOKUP(Tabla167[[#This Row],[Código Institucional]],Salidas!A$2:A$1159,Salidas!C$2:C$1159)</f>
        <v>0</v>
      </c>
      <c r="M126" s="78">
        <f>+Tabla167[[#This Row],[Existencia Diciembre 2021]]+Tabla167[[#This Row],[Entradas]]-Tabla167[[#This Row],[Salidas]]</f>
        <v>40</v>
      </c>
    </row>
    <row r="127" spans="2:13" s="46" customFormat="1" ht="15.75" x14ac:dyDescent="0.25">
      <c r="B127" s="188">
        <v>42520</v>
      </c>
      <c r="C127" s="188">
        <v>42520</v>
      </c>
      <c r="D127" s="158" t="s">
        <v>362</v>
      </c>
      <c r="E127" s="191" t="s">
        <v>0</v>
      </c>
      <c r="F127" s="55" t="s">
        <v>363</v>
      </c>
      <c r="G127" s="62" t="s">
        <v>174</v>
      </c>
      <c r="H127" s="90">
        <v>313.82</v>
      </c>
      <c r="I127" s="159">
        <f>+Tabla167[[#This Row],[Costo Unitario en RD$]]*Tabla167[[#This Row],[Existencia actual]]</f>
        <v>0</v>
      </c>
      <c r="J127" s="160">
        <v>0</v>
      </c>
      <c r="K127" s="161">
        <f>+LOOKUP(Tabla167[[#This Row],[Código Institucional]],Entradas!A$2:A$1993,Entradas!C$2:C$1993)</f>
        <v>0</v>
      </c>
      <c r="L127" s="77">
        <f>+LOOKUP(Tabla167[[#This Row],[Código Institucional]],Salidas!A$2:A$1159,Salidas!C$2:C$1159)</f>
        <v>0</v>
      </c>
      <c r="M127" s="78">
        <f>+Tabla167[[#This Row],[Existencia Diciembre 2021]]+Tabla167[[#This Row],[Entradas]]-Tabla167[[#This Row],[Salidas]]</f>
        <v>0</v>
      </c>
    </row>
    <row r="128" spans="2:13" s="46" customFormat="1" ht="15.75" customHeight="1" x14ac:dyDescent="0.25">
      <c r="B128" s="188">
        <v>43388</v>
      </c>
      <c r="C128" s="188">
        <v>43388</v>
      </c>
      <c r="D128" s="158" t="s">
        <v>233</v>
      </c>
      <c r="E128" s="191" t="s">
        <v>127</v>
      </c>
      <c r="F128" s="55" t="s">
        <v>364</v>
      </c>
      <c r="G128" s="62" t="s">
        <v>174</v>
      </c>
      <c r="H128" s="90">
        <v>262.85000000000002</v>
      </c>
      <c r="I128" s="159">
        <f>+Tabla167[[#This Row],[Costo Unitario en RD$]]*Tabla167[[#This Row],[Existencia actual]]</f>
        <v>262.85000000000002</v>
      </c>
      <c r="J128" s="160">
        <v>1</v>
      </c>
      <c r="K128" s="161">
        <f>+LOOKUP(Tabla167[[#This Row],[Código Institucional]],Entradas!A$2:A$1993,Entradas!C$2:C$1993)</f>
        <v>0</v>
      </c>
      <c r="L128" s="77">
        <f>+LOOKUP(Tabla167[[#This Row],[Código Institucional]],Salidas!A$2:A$1159,Salidas!C$2:C$1159)</f>
        <v>0</v>
      </c>
      <c r="M128" s="78">
        <f>+Tabla167[[#This Row],[Existencia Diciembre 2021]]+Tabla167[[#This Row],[Entradas]]-Tabla167[[#This Row],[Salidas]]</f>
        <v>1</v>
      </c>
    </row>
    <row r="129" spans="2:13" s="46" customFormat="1" ht="15.75" x14ac:dyDescent="0.25">
      <c r="B129" s="188">
        <v>42520</v>
      </c>
      <c r="C129" s="188">
        <v>42520</v>
      </c>
      <c r="D129" s="158" t="s">
        <v>233</v>
      </c>
      <c r="E129" s="191" t="s">
        <v>59</v>
      </c>
      <c r="F129" s="63" t="s">
        <v>365</v>
      </c>
      <c r="G129" s="62" t="s">
        <v>174</v>
      </c>
      <c r="H129" s="90">
        <v>1596.64</v>
      </c>
      <c r="I129" s="159">
        <f>+Tabla167[[#This Row],[Costo Unitario en RD$]]*Tabla167[[#This Row],[Existencia actual]]</f>
        <v>4789.92</v>
      </c>
      <c r="J129" s="160">
        <v>4</v>
      </c>
      <c r="K129" s="161">
        <f>+LOOKUP(Tabla167[[#This Row],[Código Institucional]],Entradas!A$2:A$1993,Entradas!C$2:C$1993)</f>
        <v>0</v>
      </c>
      <c r="L129" s="77">
        <f>+LOOKUP(Tabla167[[#This Row],[Código Institucional]],Salidas!A$2:A$1159,Salidas!C$2:C$1159)</f>
        <v>1</v>
      </c>
      <c r="M129" s="78">
        <f>+Tabla167[[#This Row],[Existencia Diciembre 2021]]+Tabla167[[#This Row],[Entradas]]-Tabla167[[#This Row],[Salidas]]</f>
        <v>3</v>
      </c>
    </row>
    <row r="130" spans="2:13" s="46" customFormat="1" ht="15.75" x14ac:dyDescent="0.25">
      <c r="B130" s="188">
        <v>43059</v>
      </c>
      <c r="C130" s="188">
        <v>43059</v>
      </c>
      <c r="D130" s="158" t="s">
        <v>191</v>
      </c>
      <c r="E130" s="191" t="s">
        <v>366</v>
      </c>
      <c r="F130" s="63" t="s">
        <v>367</v>
      </c>
      <c r="G130" s="62" t="s">
        <v>174</v>
      </c>
      <c r="H130" s="90">
        <v>1991.48</v>
      </c>
      <c r="I130" s="159">
        <f>+Tabla167[[#This Row],[Costo Unitario en RD$]]*Tabla167[[#This Row],[Existencia actual]]</f>
        <v>3982.96</v>
      </c>
      <c r="J130" s="160">
        <v>2</v>
      </c>
      <c r="K130" s="161">
        <f>+LOOKUP(Tabla167[[#This Row],[Código Institucional]],Entradas!A$2:A$1993,Entradas!C$2:C$1993)</f>
        <v>0</v>
      </c>
      <c r="L130" s="77">
        <f>+LOOKUP(Tabla167[[#This Row],[Código Institucional]],Salidas!A$2:A$1159,Salidas!C$2:C$1159)</f>
        <v>0</v>
      </c>
      <c r="M130" s="78">
        <f>+Tabla167[[#This Row],[Existencia Diciembre 2021]]+Tabla167[[#This Row],[Entradas]]-Tabla167[[#This Row],[Salidas]]</f>
        <v>2</v>
      </c>
    </row>
    <row r="131" spans="2:13" s="46" customFormat="1" ht="15.75" x14ac:dyDescent="0.25">
      <c r="B131" s="188">
        <v>42520</v>
      </c>
      <c r="C131" s="188">
        <v>42520</v>
      </c>
      <c r="D131" s="158" t="s">
        <v>307</v>
      </c>
      <c r="E131" s="190" t="s">
        <v>368</v>
      </c>
      <c r="F131" s="64" t="s">
        <v>369</v>
      </c>
      <c r="G131" s="62" t="s">
        <v>174</v>
      </c>
      <c r="H131" s="90">
        <v>60.34</v>
      </c>
      <c r="I131" s="159">
        <f>+Tabla167[[#This Row],[Costo Unitario en RD$]]*Tabla167[[#This Row],[Existencia actual]]</f>
        <v>4223.8</v>
      </c>
      <c r="J131" s="160">
        <v>101</v>
      </c>
      <c r="K131" s="161">
        <f>+LOOKUP(Tabla167[[#This Row],[Código Institucional]],Entradas!A$2:A$1993,Entradas!C$2:C$1993)</f>
        <v>0</v>
      </c>
      <c r="L131" s="77">
        <f>+LOOKUP(Tabla167[[#This Row],[Código Institucional]],Salidas!A$2:A$1159,Salidas!C$2:C$1159)</f>
        <v>31</v>
      </c>
      <c r="M131" s="78">
        <f>+Tabla167[[#This Row],[Existencia Diciembre 2021]]+Tabla167[[#This Row],[Entradas]]-Tabla167[[#This Row],[Salidas]]</f>
        <v>70</v>
      </c>
    </row>
    <row r="132" spans="2:13" s="46" customFormat="1" ht="15.75" x14ac:dyDescent="0.25">
      <c r="B132" s="188">
        <v>42450</v>
      </c>
      <c r="C132" s="188">
        <v>42450</v>
      </c>
      <c r="D132" s="158" t="s">
        <v>193</v>
      </c>
      <c r="E132" s="191" t="s">
        <v>93</v>
      </c>
      <c r="F132" s="55" t="s">
        <v>370</v>
      </c>
      <c r="G132" s="62" t="s">
        <v>174</v>
      </c>
      <c r="H132" s="90">
        <v>50.6</v>
      </c>
      <c r="I132" s="159">
        <f>+Tabla167[[#This Row],[Costo Unitario en RD$]]*Tabla167[[#This Row],[Existencia actual]]</f>
        <v>1012</v>
      </c>
      <c r="J132" s="160">
        <v>20</v>
      </c>
      <c r="K132" s="161">
        <f>+LOOKUP(Tabla167[[#This Row],[Código Institucional]],Entradas!A$2:A$1993,Entradas!C$2:C$1993)</f>
        <v>0</v>
      </c>
      <c r="L132" s="77">
        <f>+LOOKUP(Tabla167[[#This Row],[Código Institucional]],Salidas!A$2:A$1159,Salidas!C$2:C$1159)</f>
        <v>0</v>
      </c>
      <c r="M132" s="78">
        <f>+Tabla167[[#This Row],[Existencia Diciembre 2021]]+Tabla167[[#This Row],[Entradas]]-Tabla167[[#This Row],[Salidas]]</f>
        <v>20</v>
      </c>
    </row>
    <row r="133" spans="2:13" s="46" customFormat="1" ht="15.75" customHeight="1" x14ac:dyDescent="0.25">
      <c r="B133" s="188">
        <v>42874</v>
      </c>
      <c r="C133" s="188">
        <v>42874</v>
      </c>
      <c r="D133" s="158" t="s">
        <v>258</v>
      </c>
      <c r="E133" s="191" t="s">
        <v>371</v>
      </c>
      <c r="F133" s="55" t="s">
        <v>372</v>
      </c>
      <c r="G133" s="62" t="s">
        <v>174</v>
      </c>
      <c r="H133" s="90">
        <v>4484</v>
      </c>
      <c r="I133" s="159">
        <f>+Tabla167[[#This Row],[Costo Unitario en RD$]]*Tabla167[[#This Row],[Existencia actual]]</f>
        <v>0</v>
      </c>
      <c r="J133" s="160">
        <v>0</v>
      </c>
      <c r="K133" s="161">
        <f>+LOOKUP(Tabla167[[#This Row],[Código Institucional]],Entradas!A$2:A$1993,Entradas!C$2:C$1993)</f>
        <v>0</v>
      </c>
      <c r="L133" s="77">
        <f>+LOOKUP(Tabla167[[#This Row],[Código Institucional]],Salidas!A$2:A$1159,Salidas!C$2:C$1159)</f>
        <v>0</v>
      </c>
      <c r="M133" s="80">
        <f>+Tabla167[[#This Row],[Existencia Diciembre 2021]]+Tabla167[[#This Row],[Entradas]]-Tabla167[[#This Row],[Salidas]]</f>
        <v>0</v>
      </c>
    </row>
    <row r="134" spans="2:13" s="46" customFormat="1" ht="15.75" x14ac:dyDescent="0.25">
      <c r="B134" s="188">
        <v>42496</v>
      </c>
      <c r="C134" s="188">
        <v>42496</v>
      </c>
      <c r="D134" s="158" t="s">
        <v>258</v>
      </c>
      <c r="E134" s="191" t="s">
        <v>373</v>
      </c>
      <c r="F134" s="55" t="s">
        <v>374</v>
      </c>
      <c r="G134" s="62" t="s">
        <v>174</v>
      </c>
      <c r="H134" s="91">
        <v>4484</v>
      </c>
      <c r="I134" s="159">
        <f>+Tabla167[[#This Row],[Costo Unitario en RD$]]*Tabla167[[#This Row],[Existencia actual]]</f>
        <v>112100</v>
      </c>
      <c r="J134" s="160">
        <v>41</v>
      </c>
      <c r="K134" s="161">
        <f>+LOOKUP(Tabla167[[#This Row],[Código Institucional]],Entradas!A$2:A$1993,Entradas!C$2:C$1993)</f>
        <v>0</v>
      </c>
      <c r="L134" s="77">
        <f>+LOOKUP(Tabla167[[#This Row],[Código Institucional]],Salidas!A$2:A$1159,Salidas!C$2:C$1159)</f>
        <v>16</v>
      </c>
      <c r="M134" s="78">
        <f>+Tabla167[[#This Row],[Existencia Diciembre 2021]]+Tabla167[[#This Row],[Entradas]]-Tabla167[[#This Row],[Salidas]]</f>
        <v>25</v>
      </c>
    </row>
    <row r="135" spans="2:13" s="46" customFormat="1" ht="15.75" x14ac:dyDescent="0.25">
      <c r="B135" s="188">
        <v>42496</v>
      </c>
      <c r="C135" s="188">
        <v>42496</v>
      </c>
      <c r="D135" s="158" t="s">
        <v>258</v>
      </c>
      <c r="E135" s="191" t="s">
        <v>82</v>
      </c>
      <c r="F135" s="55" t="s">
        <v>375</v>
      </c>
      <c r="G135" s="62" t="s">
        <v>174</v>
      </c>
      <c r="H135" s="91">
        <v>4284</v>
      </c>
      <c r="I135" s="159">
        <f>+Tabla167[[#This Row],[Costo Unitario en RD$]]*Tabla167[[#This Row],[Existencia actual]]</f>
        <v>81396</v>
      </c>
      <c r="J135" s="160">
        <v>31</v>
      </c>
      <c r="K135" s="161">
        <f>+LOOKUP(Tabla167[[#This Row],[Código Institucional]],Entradas!A$2:A$1993,Entradas!C$2:C$1993)</f>
        <v>0</v>
      </c>
      <c r="L135" s="77">
        <f>+LOOKUP(Tabla167[[#This Row],[Código Institucional]],Salidas!A$2:A$1159,Salidas!C$2:C$1159)</f>
        <v>12</v>
      </c>
      <c r="M135" s="78">
        <f>+Tabla167[[#This Row],[Existencia Diciembre 2021]]+Tabla167[[#This Row],[Entradas]]-Tabla167[[#This Row],[Salidas]]</f>
        <v>19</v>
      </c>
    </row>
    <row r="136" spans="2:13" s="46" customFormat="1" ht="15.75" x14ac:dyDescent="0.25">
      <c r="B136" s="191" t="s">
        <v>376</v>
      </c>
      <c r="C136" s="191" t="s">
        <v>376</v>
      </c>
      <c r="D136" s="158" t="s">
        <v>175</v>
      </c>
      <c r="E136" s="190" t="s">
        <v>377</v>
      </c>
      <c r="F136" s="63" t="s">
        <v>378</v>
      </c>
      <c r="G136" s="62" t="s">
        <v>174</v>
      </c>
      <c r="H136" s="90">
        <v>8850</v>
      </c>
      <c r="I136" s="159">
        <f>+Tabla167[[#This Row],[Costo Unitario en RD$]]*Tabla167[[#This Row],[Existencia actual]]</f>
        <v>0</v>
      </c>
      <c r="J136" s="160">
        <v>0</v>
      </c>
      <c r="K136" s="161">
        <f>+LOOKUP(Tabla167[[#This Row],[Código Institucional]],Entradas!A$2:A$1993,Entradas!C$2:C$1993)</f>
        <v>0</v>
      </c>
      <c r="L136" s="77">
        <f>+LOOKUP(Tabla167[[#This Row],[Código Institucional]],Salidas!A$2:A$1159,Salidas!C$2:C$1159)</f>
        <v>0</v>
      </c>
      <c r="M136" s="78">
        <f>+Tabla167[[#This Row],[Existencia Diciembre 2021]]+Tabla167[[#This Row],[Entradas]]-Tabla167[[#This Row],[Salidas]]</f>
        <v>0</v>
      </c>
    </row>
    <row r="137" spans="2:13" s="46" customFormat="1" ht="15.75" x14ac:dyDescent="0.25">
      <c r="B137" s="188">
        <v>44145</v>
      </c>
      <c r="C137" s="188">
        <v>44145</v>
      </c>
      <c r="D137" s="158" t="s">
        <v>175</v>
      </c>
      <c r="E137" s="191" t="s">
        <v>379</v>
      </c>
      <c r="F137" s="63" t="s">
        <v>380</v>
      </c>
      <c r="G137" s="62" t="s">
        <v>174</v>
      </c>
      <c r="H137" s="90">
        <v>7286.5</v>
      </c>
      <c r="I137" s="159">
        <f>+Tabla167[[#This Row],[Costo Unitario en RD$]]*Tabla167[[#This Row],[Existencia actual]]</f>
        <v>0</v>
      </c>
      <c r="J137" s="160">
        <v>0</v>
      </c>
      <c r="K137" s="161">
        <f>+LOOKUP(Tabla167[[#This Row],[Código Institucional]],Entradas!A$2:A$1993,Entradas!C$2:C$1993)</f>
        <v>5</v>
      </c>
      <c r="L137" s="77">
        <f>+LOOKUP(Tabla167[[#This Row],[Código Institucional]],Salidas!A$2:A$1159,Salidas!C$2:C$1159)</f>
        <v>5</v>
      </c>
      <c r="M137" s="78">
        <f>+Tabla167[[#This Row],[Existencia Diciembre 2021]]+Tabla167[[#This Row],[Entradas]]-Tabla167[[#This Row],[Salidas]]</f>
        <v>0</v>
      </c>
    </row>
    <row r="138" spans="2:13" s="46" customFormat="1" ht="15.75" x14ac:dyDescent="0.25">
      <c r="B138" s="188">
        <v>41990</v>
      </c>
      <c r="C138" s="188">
        <v>41990</v>
      </c>
      <c r="D138" s="158" t="s">
        <v>381</v>
      </c>
      <c r="E138" s="191" t="s">
        <v>382</v>
      </c>
      <c r="F138" s="55" t="s">
        <v>383</v>
      </c>
      <c r="G138" s="62" t="s">
        <v>174</v>
      </c>
      <c r="H138" s="90">
        <v>2402.48</v>
      </c>
      <c r="I138" s="159">
        <f>+Tabla167[[#This Row],[Costo Unitario en RD$]]*Tabla167[[#This Row],[Existencia actual]]</f>
        <v>144148.79999999999</v>
      </c>
      <c r="J138" s="160">
        <v>60</v>
      </c>
      <c r="K138" s="161">
        <f>+LOOKUP(Tabla167[[#This Row],[Código Institucional]],Entradas!A$2:A$1993,Entradas!C$2:C$1993)</f>
        <v>0</v>
      </c>
      <c r="L138" s="77">
        <f>+LOOKUP(Tabla167[[#This Row],[Código Institucional]],Salidas!A$2:A$1159,Salidas!C$2:C$1159)</f>
        <v>0</v>
      </c>
      <c r="M138" s="78">
        <f>+Tabla167[[#This Row],[Existencia Diciembre 2021]]+Tabla167[[#This Row],[Entradas]]-Tabla167[[#This Row],[Salidas]]</f>
        <v>60</v>
      </c>
    </row>
    <row r="139" spans="2:13" s="46" customFormat="1" ht="15.75" x14ac:dyDescent="0.25">
      <c r="B139" s="188">
        <v>41429</v>
      </c>
      <c r="C139" s="188">
        <v>41429</v>
      </c>
      <c r="D139" s="158" t="s">
        <v>354</v>
      </c>
      <c r="E139" s="191" t="s">
        <v>384</v>
      </c>
      <c r="F139" s="55" t="s">
        <v>385</v>
      </c>
      <c r="G139" s="62" t="s">
        <v>174</v>
      </c>
      <c r="H139" s="90">
        <v>1298</v>
      </c>
      <c r="I139" s="159">
        <f>+Tabla167[[#This Row],[Costo Unitario en RD$]]*Tabla167[[#This Row],[Existencia actual]]</f>
        <v>0</v>
      </c>
      <c r="J139" s="160">
        <v>4</v>
      </c>
      <c r="K139" s="161">
        <f>+LOOKUP(Tabla167[[#This Row],[Código Institucional]],Entradas!A$2:A$1993,Entradas!C$2:C$1993)</f>
        <v>0</v>
      </c>
      <c r="L139" s="77">
        <f>+LOOKUP(Tabla167[[#This Row],[Código Institucional]],Salidas!A$2:A$1159,Salidas!C$2:C$1159)</f>
        <v>4</v>
      </c>
      <c r="M139" s="80">
        <f>+Tabla167[[#This Row],[Existencia Diciembre 2021]]+Tabla167[[#This Row],[Entradas]]-Tabla167[[#This Row],[Salidas]]</f>
        <v>0</v>
      </c>
    </row>
    <row r="140" spans="2:13" s="46" customFormat="1" ht="15.75" x14ac:dyDescent="0.25">
      <c r="B140" s="188">
        <v>43196</v>
      </c>
      <c r="C140" s="188">
        <v>43196</v>
      </c>
      <c r="D140" s="158" t="s">
        <v>175</v>
      </c>
      <c r="E140" s="191" t="s">
        <v>97</v>
      </c>
      <c r="F140" s="55" t="s">
        <v>386</v>
      </c>
      <c r="G140" s="62" t="s">
        <v>174</v>
      </c>
      <c r="H140" s="90">
        <v>1471.46</v>
      </c>
      <c r="I140" s="159">
        <f>+Tabla167[[#This Row],[Costo Unitario en RD$]]*Tabla167[[#This Row],[Existencia actual]]</f>
        <v>4414.38</v>
      </c>
      <c r="J140" s="160">
        <v>3</v>
      </c>
      <c r="K140" s="161">
        <f>+LOOKUP(Tabla167[[#This Row],[Código Institucional]],Entradas!A$2:A$1993,Entradas!C$2:C$1993)</f>
        <v>0</v>
      </c>
      <c r="L140" s="77">
        <f>+LOOKUP(Tabla167[[#This Row],[Código Institucional]],Salidas!A$2:A$1159,Salidas!C$2:C$1159)</f>
        <v>0</v>
      </c>
      <c r="M140" s="78">
        <f>+Tabla167[[#This Row],[Existencia Diciembre 2021]]+Tabla167[[#This Row],[Entradas]]-Tabla167[[#This Row],[Salidas]]</f>
        <v>3</v>
      </c>
    </row>
    <row r="141" spans="2:13" s="46" customFormat="1" ht="15.75" x14ac:dyDescent="0.25">
      <c r="B141" s="188">
        <v>41443</v>
      </c>
      <c r="C141" s="188">
        <v>41443</v>
      </c>
      <c r="D141" s="158" t="s">
        <v>362</v>
      </c>
      <c r="E141" s="190" t="s">
        <v>41</v>
      </c>
      <c r="F141" s="64" t="s">
        <v>387</v>
      </c>
      <c r="G141" s="62" t="s">
        <v>174</v>
      </c>
      <c r="H141" s="90">
        <v>70.8</v>
      </c>
      <c r="I141" s="159">
        <f>+Tabla167[[#This Row],[Costo Unitario en RD$]]*Tabla167[[#This Row],[Existencia actual]]</f>
        <v>0</v>
      </c>
      <c r="J141" s="160">
        <v>0</v>
      </c>
      <c r="K141" s="161">
        <f>+LOOKUP(Tabla167[[#This Row],[Código Institucional]],Entradas!A$2:A$1993,Entradas!C$2:C$1993)</f>
        <v>0</v>
      </c>
      <c r="L141" s="77">
        <f>+LOOKUP(Tabla167[[#This Row],[Código Institucional]],Salidas!A$2:A$1159,Salidas!C$2:C$1159)</f>
        <v>0</v>
      </c>
      <c r="M141" s="78">
        <f>+Tabla167[[#This Row],[Existencia Diciembre 2021]]+Tabla167[[#This Row],[Entradas]]-Tabla167[[#This Row],[Salidas]]</f>
        <v>0</v>
      </c>
    </row>
    <row r="142" spans="2:13" s="46" customFormat="1" ht="15.75" x14ac:dyDescent="0.25">
      <c r="B142" s="188">
        <v>43038</v>
      </c>
      <c r="C142" s="188">
        <v>43038</v>
      </c>
      <c r="D142" s="158" t="s">
        <v>193</v>
      </c>
      <c r="E142" s="191" t="s">
        <v>119</v>
      </c>
      <c r="F142" s="63" t="s">
        <v>388</v>
      </c>
      <c r="G142" s="62" t="s">
        <v>174</v>
      </c>
      <c r="H142" s="90">
        <v>46.14</v>
      </c>
      <c r="I142" s="159">
        <f>+Tabla167[[#This Row],[Costo Unitario en RD$]]*Tabla167[[#This Row],[Existencia actual]]</f>
        <v>692.1</v>
      </c>
      <c r="J142" s="160">
        <v>15</v>
      </c>
      <c r="K142" s="161">
        <f>+LOOKUP(Tabla167[[#This Row],[Código Institucional]],Entradas!A$2:A$1993,Entradas!C$2:C$1993)</f>
        <v>0</v>
      </c>
      <c r="L142" s="77">
        <f>+LOOKUP(Tabla167[[#This Row],[Código Institucional]],Salidas!A$2:A$1159,Salidas!C$2:C$1159)</f>
        <v>0</v>
      </c>
      <c r="M142" s="78">
        <f>+Tabla167[[#This Row],[Existencia Diciembre 2021]]+Tabla167[[#This Row],[Entradas]]-Tabla167[[#This Row],[Salidas]]</f>
        <v>15</v>
      </c>
    </row>
    <row r="143" spans="2:13" s="46" customFormat="1" ht="15.75" x14ac:dyDescent="0.25">
      <c r="B143" s="188">
        <v>42334</v>
      </c>
      <c r="C143" s="188">
        <v>42334</v>
      </c>
      <c r="D143" s="158" t="s">
        <v>182</v>
      </c>
      <c r="E143" s="191" t="s">
        <v>389</v>
      </c>
      <c r="F143" s="55" t="s">
        <v>390</v>
      </c>
      <c r="G143" s="62" t="s">
        <v>174</v>
      </c>
      <c r="H143" s="90">
        <v>750</v>
      </c>
      <c r="I143" s="159">
        <f>+Tabla167[[#This Row],[Costo Unitario en RD$]]*Tabla167[[#This Row],[Existencia actual]]</f>
        <v>33000</v>
      </c>
      <c r="J143" s="160">
        <v>50</v>
      </c>
      <c r="K143" s="161">
        <f>+LOOKUP(Tabla167[[#This Row],[Código Institucional]],Entradas!A$2:A$1993,Entradas!C$2:C$1993)</f>
        <v>0</v>
      </c>
      <c r="L143" s="77">
        <f>+LOOKUP(Tabla167[[#This Row],[Código Institucional]],Salidas!A$2:A$1159,Salidas!C$2:C$1159)</f>
        <v>6</v>
      </c>
      <c r="M143" s="78">
        <f>+Tabla167[[#This Row],[Existencia Diciembre 2021]]+Tabla167[[#This Row],[Entradas]]-Tabla167[[#This Row],[Salidas]]</f>
        <v>44</v>
      </c>
    </row>
    <row r="144" spans="2:13" s="46" customFormat="1" ht="15.75" x14ac:dyDescent="0.25">
      <c r="B144" s="188">
        <v>42496</v>
      </c>
      <c r="C144" s="188">
        <v>42496</v>
      </c>
      <c r="D144" s="158" t="s">
        <v>193</v>
      </c>
      <c r="E144" s="191" t="s">
        <v>78</v>
      </c>
      <c r="F144" s="63" t="s">
        <v>79</v>
      </c>
      <c r="G144" s="62" t="s">
        <v>174</v>
      </c>
      <c r="H144" s="90">
        <v>220.89</v>
      </c>
      <c r="I144" s="159">
        <f>+Tabla167[[#This Row],[Costo Unitario en RD$]]*Tabla167[[#This Row],[Existencia actual]]</f>
        <v>1325.34</v>
      </c>
      <c r="J144" s="160">
        <v>6</v>
      </c>
      <c r="K144" s="161">
        <f>+LOOKUP(Tabla167[[#This Row],[Código Institucional]],Entradas!A$2:A$1993,Entradas!C$2:C$1993)</f>
        <v>0</v>
      </c>
      <c r="L144" s="77">
        <f>+LOOKUP(Tabla167[[#This Row],[Código Institucional]],Salidas!A$2:A$1159,Salidas!C$2:C$1159)</f>
        <v>0</v>
      </c>
      <c r="M144" s="78">
        <f>+Tabla167[[#This Row],[Existencia Diciembre 2021]]+Tabla167[[#This Row],[Entradas]]-Tabla167[[#This Row],[Salidas]]</f>
        <v>6</v>
      </c>
    </row>
    <row r="145" spans="2:13" s="46" customFormat="1" ht="15.75" x14ac:dyDescent="0.25">
      <c r="B145" s="188">
        <v>40816</v>
      </c>
      <c r="C145" s="188">
        <v>40816</v>
      </c>
      <c r="D145" s="158" t="s">
        <v>391</v>
      </c>
      <c r="E145" s="191" t="s">
        <v>392</v>
      </c>
      <c r="F145" s="55" t="s">
        <v>393</v>
      </c>
      <c r="G145" s="62" t="s">
        <v>174</v>
      </c>
      <c r="H145" s="90">
        <v>4161.2700000000004</v>
      </c>
      <c r="I145" s="159">
        <f>+Tabla167[[#This Row],[Costo Unitario en RD$]]*Tabla167[[#This Row],[Existencia actual]]</f>
        <v>8322.5400000000009</v>
      </c>
      <c r="J145" s="160">
        <v>2</v>
      </c>
      <c r="K145" s="161">
        <f>+LOOKUP(Tabla167[[#This Row],[Código Institucional]],Entradas!A$2:A$1993,Entradas!C$2:C$1993)</f>
        <v>0</v>
      </c>
      <c r="L145" s="77">
        <f>+LOOKUP(Tabla167[[#This Row],[Código Institucional]],Salidas!A$2:A$1159,Salidas!C$2:C$1159)</f>
        <v>0</v>
      </c>
      <c r="M145" s="78">
        <f>+Tabla167[[#This Row],[Existencia Diciembre 2021]]+Tabla167[[#This Row],[Entradas]]-Tabla167[[#This Row],[Salidas]]</f>
        <v>2</v>
      </c>
    </row>
    <row r="146" spans="2:13" s="46" customFormat="1" ht="15.75" x14ac:dyDescent="0.25">
      <c r="B146" s="188">
        <v>39442</v>
      </c>
      <c r="C146" s="188">
        <v>39442</v>
      </c>
      <c r="D146" s="158" t="s">
        <v>391</v>
      </c>
      <c r="E146" s="191" t="s">
        <v>129</v>
      </c>
      <c r="F146" s="63" t="s">
        <v>394</v>
      </c>
      <c r="G146" s="62" t="s">
        <v>174</v>
      </c>
      <c r="H146" s="90">
        <v>335.24</v>
      </c>
      <c r="I146" s="159">
        <f>+Tabla167[[#This Row],[Costo Unitario en RD$]]*Tabla167[[#This Row],[Existencia actual]]</f>
        <v>5028.6000000000004</v>
      </c>
      <c r="J146" s="160">
        <v>15</v>
      </c>
      <c r="K146" s="161">
        <f>+LOOKUP(Tabla167[[#This Row],[Código Institucional]],Entradas!A$2:A$1993,Entradas!C$2:C$1993)</f>
        <v>0</v>
      </c>
      <c r="L146" s="77">
        <f>+LOOKUP(Tabla167[[#This Row],[Código Institucional]],Salidas!A$2:A$1159,Salidas!C$2:C$1159)</f>
        <v>0</v>
      </c>
      <c r="M146" s="78">
        <f>+Tabla167[[#This Row],[Existencia Diciembre 2021]]+Tabla167[[#This Row],[Entradas]]-Tabla167[[#This Row],[Salidas]]</f>
        <v>15</v>
      </c>
    </row>
    <row r="147" spans="2:13" s="46" customFormat="1" ht="16.5" customHeight="1" x14ac:dyDescent="0.25">
      <c r="B147" s="188">
        <v>42236</v>
      </c>
      <c r="C147" s="188">
        <v>42236</v>
      </c>
      <c r="D147" s="158" t="s">
        <v>391</v>
      </c>
      <c r="E147" s="191" t="s">
        <v>69</v>
      </c>
      <c r="F147" s="55" t="s">
        <v>70</v>
      </c>
      <c r="G147" s="62" t="s">
        <v>174</v>
      </c>
      <c r="H147" s="90">
        <v>3103.4</v>
      </c>
      <c r="I147" s="159">
        <f>+Tabla167[[#This Row],[Costo Unitario en RD$]]*Tabla167[[#This Row],[Existencia actual]]</f>
        <v>6206.8</v>
      </c>
      <c r="J147" s="160">
        <v>2</v>
      </c>
      <c r="K147" s="161">
        <f>+LOOKUP(Tabla167[[#This Row],[Código Institucional]],Entradas!A$2:A$1993,Entradas!C$2:C$1993)</f>
        <v>0</v>
      </c>
      <c r="L147" s="77">
        <f>+LOOKUP(Tabla167[[#This Row],[Código Institucional]],Salidas!A$2:A$1159,Salidas!C$2:C$1159)</f>
        <v>0</v>
      </c>
      <c r="M147" s="80">
        <f>+Tabla167[[#This Row],[Existencia Diciembre 2021]]+Tabla167[[#This Row],[Entradas]]-Tabla167[[#This Row],[Salidas]]</f>
        <v>2</v>
      </c>
    </row>
    <row r="148" spans="2:13" s="46" customFormat="1" ht="15.75" x14ac:dyDescent="0.25">
      <c r="B148" s="188">
        <v>41429</v>
      </c>
      <c r="C148" s="188">
        <v>41429</v>
      </c>
      <c r="D148" s="158" t="s">
        <v>188</v>
      </c>
      <c r="E148" s="191" t="s">
        <v>395</v>
      </c>
      <c r="F148" s="55" t="s">
        <v>396</v>
      </c>
      <c r="G148" s="62" t="s">
        <v>174</v>
      </c>
      <c r="H148" s="90">
        <v>1557.6</v>
      </c>
      <c r="I148" s="159">
        <f>+Tabla167[[#This Row],[Costo Unitario en RD$]]*Tabla167[[#This Row],[Existencia actual]]</f>
        <v>3115.2</v>
      </c>
      <c r="J148" s="160">
        <v>2</v>
      </c>
      <c r="K148" s="161">
        <f>+LOOKUP(Tabla167[[#This Row],[Código Institucional]],Entradas!A$2:A$1993,Entradas!C$2:C$1993)</f>
        <v>0</v>
      </c>
      <c r="L148" s="77">
        <f>+LOOKUP(Tabla167[[#This Row],[Código Institucional]],Salidas!A$2:A$1159,Salidas!C$2:C$1159)</f>
        <v>0</v>
      </c>
      <c r="M148" s="78">
        <f>+Tabla167[[#This Row],[Existencia Diciembre 2021]]+Tabla167[[#This Row],[Entradas]]-Tabla167[[#This Row],[Salidas]]</f>
        <v>2</v>
      </c>
    </row>
    <row r="149" spans="2:13" s="46" customFormat="1" ht="15.75" x14ac:dyDescent="0.25">
      <c r="B149" s="188">
        <v>42520</v>
      </c>
      <c r="C149" s="188">
        <v>42520</v>
      </c>
      <c r="D149" s="158" t="s">
        <v>391</v>
      </c>
      <c r="E149" s="191" t="s">
        <v>62</v>
      </c>
      <c r="F149" s="55" t="s">
        <v>63</v>
      </c>
      <c r="G149" s="62" t="s">
        <v>174</v>
      </c>
      <c r="H149" s="90">
        <v>719.8</v>
      </c>
      <c r="I149" s="159">
        <f>+Tabla167[[#This Row],[Costo Unitario en RD$]]*Tabla167[[#This Row],[Existencia actual]]</f>
        <v>4318.7999999999993</v>
      </c>
      <c r="J149" s="160">
        <v>6</v>
      </c>
      <c r="K149" s="161">
        <f>+LOOKUP(Tabla167[[#This Row],[Código Institucional]],Entradas!A$2:A$1993,Entradas!C$2:C$1993)</f>
        <v>0</v>
      </c>
      <c r="L149" s="77">
        <f>+LOOKUP(Tabla167[[#This Row],[Código Institucional]],Salidas!A$2:A$1159,Salidas!C$2:C$1159)</f>
        <v>0</v>
      </c>
      <c r="M149" s="78">
        <f>+Tabla167[[#This Row],[Existencia Diciembre 2021]]+Tabla167[[#This Row],[Entradas]]-Tabla167[[#This Row],[Salidas]]</f>
        <v>6</v>
      </c>
    </row>
    <row r="150" spans="2:13" s="46" customFormat="1" ht="15.75" x14ac:dyDescent="0.25">
      <c r="B150" s="188">
        <v>43411</v>
      </c>
      <c r="C150" s="188">
        <v>43411</v>
      </c>
      <c r="D150" s="158" t="s">
        <v>391</v>
      </c>
      <c r="E150" s="191" t="s">
        <v>64</v>
      </c>
      <c r="F150" s="55" t="s">
        <v>65</v>
      </c>
      <c r="G150" s="62" t="s">
        <v>174</v>
      </c>
      <c r="H150" s="90">
        <v>411.03</v>
      </c>
      <c r="I150" s="159">
        <f>+Tabla167[[#This Row],[Costo Unitario en RD$]]*Tabla167[[#This Row],[Existencia actual]]</f>
        <v>1644.12</v>
      </c>
      <c r="J150" s="160">
        <v>4</v>
      </c>
      <c r="K150" s="161">
        <f>+LOOKUP(Tabla167[[#This Row],[Código Institucional]],Entradas!A$2:A$1993,Entradas!C$2:C$1993)</f>
        <v>0</v>
      </c>
      <c r="L150" s="77">
        <f>+LOOKUP(Tabla167[[#This Row],[Código Institucional]],Salidas!A$2:A$1159,Salidas!C$2:C$1159)</f>
        <v>0</v>
      </c>
      <c r="M150" s="78">
        <f>+Tabla167[[#This Row],[Existencia Diciembre 2021]]+Tabla167[[#This Row],[Entradas]]-Tabla167[[#This Row],[Salidas]]</f>
        <v>4</v>
      </c>
    </row>
    <row r="151" spans="2:13" s="46" customFormat="1" ht="15.75" customHeight="1" x14ac:dyDescent="0.25">
      <c r="B151" s="188">
        <v>42496</v>
      </c>
      <c r="C151" s="188">
        <v>42496</v>
      </c>
      <c r="D151" s="158" t="s">
        <v>391</v>
      </c>
      <c r="E151" s="191" t="s">
        <v>128</v>
      </c>
      <c r="F151" s="63" t="s">
        <v>397</v>
      </c>
      <c r="G151" s="62" t="s">
        <v>174</v>
      </c>
      <c r="H151" s="90">
        <v>1964.7</v>
      </c>
      <c r="I151" s="159">
        <f>+Tabla167[[#This Row],[Costo Unitario en RD$]]*Tabla167[[#This Row],[Existencia actual]]</f>
        <v>11788.2</v>
      </c>
      <c r="J151" s="160">
        <v>6</v>
      </c>
      <c r="K151" s="161">
        <f>+LOOKUP(Tabla167[[#This Row],[Código Institucional]],Entradas!A$2:A$1993,Entradas!C$2:C$1993)</f>
        <v>0</v>
      </c>
      <c r="L151" s="77">
        <f>+LOOKUP(Tabla167[[#This Row],[Código Institucional]],Salidas!A$2:A$1159,Salidas!C$2:C$1159)</f>
        <v>0</v>
      </c>
      <c r="M151" s="80">
        <f>+Tabla167[[#This Row],[Existencia Diciembre 2021]]+Tabla167[[#This Row],[Entradas]]-Tabla167[[#This Row],[Salidas]]</f>
        <v>6</v>
      </c>
    </row>
    <row r="152" spans="2:13" s="46" customFormat="1" ht="15.75" x14ac:dyDescent="0.25">
      <c r="B152" s="188">
        <v>43411</v>
      </c>
      <c r="C152" s="188">
        <v>43411</v>
      </c>
      <c r="D152" s="158" t="s">
        <v>391</v>
      </c>
      <c r="E152" s="191" t="s">
        <v>67</v>
      </c>
      <c r="F152" s="55" t="s">
        <v>398</v>
      </c>
      <c r="G152" s="62" t="s">
        <v>174</v>
      </c>
      <c r="H152" s="90">
        <v>587.64</v>
      </c>
      <c r="I152" s="159">
        <f>+Tabla167[[#This Row],[Costo Unitario en RD$]]*Tabla167[[#This Row],[Existencia actual]]</f>
        <v>1762.92</v>
      </c>
      <c r="J152" s="160">
        <v>3</v>
      </c>
      <c r="K152" s="161">
        <f>+LOOKUP(Tabla167[[#This Row],[Código Institucional]],Entradas!A$2:A$1993,Entradas!C$2:C$1993)</f>
        <v>0</v>
      </c>
      <c r="L152" s="77">
        <f>+LOOKUP(Tabla167[[#This Row],[Código Institucional]],Salidas!A$2:A$1159,Salidas!C$2:C$1159)</f>
        <v>0</v>
      </c>
      <c r="M152" s="80">
        <f>+Tabla167[[#This Row],[Existencia Diciembre 2021]]+Tabla167[[#This Row],[Entradas]]-Tabla167[[#This Row],[Salidas]]</f>
        <v>3</v>
      </c>
    </row>
    <row r="153" spans="2:13" s="46" customFormat="1" ht="15.75" customHeight="1" x14ac:dyDescent="0.25">
      <c r="B153" s="188">
        <v>43411</v>
      </c>
      <c r="C153" s="188">
        <v>43411</v>
      </c>
      <c r="D153" s="158" t="s">
        <v>391</v>
      </c>
      <c r="E153" s="191" t="s">
        <v>66</v>
      </c>
      <c r="F153" s="55" t="s">
        <v>399</v>
      </c>
      <c r="G153" s="62" t="s">
        <v>174</v>
      </c>
      <c r="H153" s="90">
        <v>488.91</v>
      </c>
      <c r="I153" s="159">
        <f>+Tabla167[[#This Row],[Costo Unitario en RD$]]*Tabla167[[#This Row],[Existencia actual]]</f>
        <v>2933.46</v>
      </c>
      <c r="J153" s="160">
        <v>6</v>
      </c>
      <c r="K153" s="161">
        <f>+LOOKUP(Tabla167[[#This Row],[Código Institucional]],Entradas!A$2:A$1993,Entradas!C$2:C$1993)</f>
        <v>0</v>
      </c>
      <c r="L153" s="77">
        <f>+LOOKUP(Tabla167[[#This Row],[Código Institucional]],Salidas!A$2:A$1159,Salidas!C$2:C$1159)</f>
        <v>0</v>
      </c>
      <c r="M153" s="78">
        <f>+Tabla167[[#This Row],[Existencia Diciembre 2021]]+Tabla167[[#This Row],[Entradas]]-Tabla167[[#This Row],[Salidas]]</f>
        <v>6</v>
      </c>
    </row>
    <row r="154" spans="2:13" s="46" customFormat="1" ht="15.75" x14ac:dyDescent="0.25">
      <c r="B154" s="188">
        <v>42305</v>
      </c>
      <c r="C154" s="188">
        <v>42305</v>
      </c>
      <c r="D154" s="158" t="s">
        <v>391</v>
      </c>
      <c r="E154" s="191" t="s">
        <v>68</v>
      </c>
      <c r="F154" s="55" t="s">
        <v>400</v>
      </c>
      <c r="G154" s="62" t="s">
        <v>174</v>
      </c>
      <c r="H154" s="90">
        <v>322.14</v>
      </c>
      <c r="I154" s="159">
        <f>+Tabla167[[#This Row],[Costo Unitario en RD$]]*Tabla167[[#This Row],[Existencia actual]]</f>
        <v>1610.6999999999998</v>
      </c>
      <c r="J154" s="160">
        <v>5</v>
      </c>
      <c r="K154" s="161">
        <f>+LOOKUP(Tabla167[[#This Row],[Código Institucional]],Entradas!A$2:A$1993,Entradas!C$2:C$1993)</f>
        <v>0</v>
      </c>
      <c r="L154" s="77">
        <f>+LOOKUP(Tabla167[[#This Row],[Código Institucional]],Salidas!A$2:A$1159,Salidas!C$2:C$1159)</f>
        <v>0</v>
      </c>
      <c r="M154" s="78">
        <f>+Tabla167[[#This Row],[Existencia Diciembre 2021]]+Tabla167[[#This Row],[Entradas]]-Tabla167[[#This Row],[Salidas]]</f>
        <v>5</v>
      </c>
    </row>
    <row r="155" spans="2:13" s="46" customFormat="1" ht="15.75" x14ac:dyDescent="0.25">
      <c r="B155" s="188">
        <v>41530</v>
      </c>
      <c r="C155" s="188">
        <v>41530</v>
      </c>
      <c r="D155" s="158" t="s">
        <v>182</v>
      </c>
      <c r="E155" s="190" t="s">
        <v>401</v>
      </c>
      <c r="F155" s="63" t="s">
        <v>402</v>
      </c>
      <c r="G155" s="62" t="s">
        <v>174</v>
      </c>
      <c r="H155" s="90">
        <v>55.46</v>
      </c>
      <c r="I155" s="159">
        <f>+Tabla167[[#This Row],[Costo Unitario en RD$]]*Tabla167[[#This Row],[Existencia actual]]</f>
        <v>55.46</v>
      </c>
      <c r="J155" s="160">
        <v>1</v>
      </c>
      <c r="K155" s="161">
        <f>+LOOKUP(Tabla167[[#This Row],[Código Institucional]],Entradas!A$2:A$1993,Entradas!C$2:C$1993)</f>
        <v>0</v>
      </c>
      <c r="L155" s="77">
        <f>+LOOKUP(Tabla167[[#This Row],[Código Institucional]],Salidas!A$2:A$1159,Salidas!C$2:C$1159)</f>
        <v>0</v>
      </c>
      <c r="M155" s="80">
        <f>+Tabla167[[#This Row],[Existencia Diciembre 2021]]+Tabla167[[#This Row],[Entradas]]-Tabla167[[#This Row],[Salidas]]</f>
        <v>1</v>
      </c>
    </row>
    <row r="156" spans="2:13" s="46" customFormat="1" ht="15.75" x14ac:dyDescent="0.25">
      <c r="B156" s="188">
        <v>43259</v>
      </c>
      <c r="C156" s="188">
        <v>43259</v>
      </c>
      <c r="D156" s="158" t="s">
        <v>193</v>
      </c>
      <c r="E156" s="191" t="s">
        <v>130</v>
      </c>
      <c r="F156" s="63" t="s">
        <v>403</v>
      </c>
      <c r="G156" s="62" t="s">
        <v>174</v>
      </c>
      <c r="H156" s="90">
        <v>294.68</v>
      </c>
      <c r="I156" s="159">
        <f>+Tabla167[[#This Row],[Costo Unitario en RD$]]*Tabla167[[#This Row],[Existencia actual]]</f>
        <v>589.36</v>
      </c>
      <c r="J156" s="160">
        <v>2</v>
      </c>
      <c r="K156" s="161">
        <f>+LOOKUP(Tabla167[[#This Row],[Código Institucional]],Entradas!A$2:A$1993,Entradas!C$2:C$1993)</f>
        <v>0</v>
      </c>
      <c r="L156" s="77">
        <f>+LOOKUP(Tabla167[[#This Row],[Código Institucional]],Salidas!A$2:A$1159,Salidas!C$2:C$1159)</f>
        <v>0</v>
      </c>
      <c r="M156" s="78">
        <f>+Tabla167[[#This Row],[Existencia Diciembre 2021]]+Tabla167[[#This Row],[Entradas]]-Tabla167[[#This Row],[Salidas]]</f>
        <v>2</v>
      </c>
    </row>
    <row r="157" spans="2:13" s="46" customFormat="1" ht="15.75" x14ac:dyDescent="0.25">
      <c r="B157" s="188">
        <v>42520</v>
      </c>
      <c r="C157" s="188">
        <v>42520</v>
      </c>
      <c r="D157" s="158" t="s">
        <v>404</v>
      </c>
      <c r="E157" s="191" t="s">
        <v>405</v>
      </c>
      <c r="F157" s="63" t="s">
        <v>406</v>
      </c>
      <c r="G157" s="62" t="s">
        <v>174</v>
      </c>
      <c r="H157" s="90">
        <v>8240</v>
      </c>
      <c r="I157" s="159">
        <f>+Tabla167[[#This Row],[Costo Unitario en RD$]]*Tabla167[[#This Row],[Existencia actual]]</f>
        <v>0</v>
      </c>
      <c r="J157" s="160">
        <v>0</v>
      </c>
      <c r="K157" s="161">
        <f>+LOOKUP(Tabla167[[#This Row],[Código Institucional]],Entradas!A$2:A$1993,Entradas!C$2:C$1993)</f>
        <v>0</v>
      </c>
      <c r="L157" s="77">
        <f>+LOOKUP(Tabla167[[#This Row],[Código Institucional]],Salidas!A$2:A$1159,Salidas!C$2:C$1159)</f>
        <v>0</v>
      </c>
      <c r="M157" s="78">
        <f>+Tabla167[[#This Row],[Existencia Diciembre 2021]]+Tabla167[[#This Row],[Entradas]]-Tabla167[[#This Row],[Salidas]]</f>
        <v>0</v>
      </c>
    </row>
    <row r="158" spans="2:13" s="46" customFormat="1" ht="15.75" x14ac:dyDescent="0.25">
      <c r="B158" s="188">
        <v>42496</v>
      </c>
      <c r="C158" s="188">
        <v>42496</v>
      </c>
      <c r="D158" s="158" t="s">
        <v>407</v>
      </c>
      <c r="E158" s="190" t="s">
        <v>408</v>
      </c>
      <c r="F158" s="64" t="s">
        <v>409</v>
      </c>
      <c r="G158" s="62" t="s">
        <v>174</v>
      </c>
      <c r="H158" s="90">
        <v>1239.56</v>
      </c>
      <c r="I158" s="159">
        <f>+Tabla167[[#This Row],[Costo Unitario en RD$]]*Tabla167[[#This Row],[Existencia actual]]</f>
        <v>33468.119999999995</v>
      </c>
      <c r="J158" s="160">
        <v>27</v>
      </c>
      <c r="K158" s="161">
        <f>+LOOKUP(Tabla167[[#This Row],[Código Institucional]],Entradas!A$2:A$1993,Entradas!C$2:C$1993)</f>
        <v>0</v>
      </c>
      <c r="L158" s="77">
        <f>+LOOKUP(Tabla167[[#This Row],[Código Institucional]],Salidas!A$2:A$1159,Salidas!C$2:C$1159)</f>
        <v>0</v>
      </c>
      <c r="M158" s="78">
        <f>+Tabla167[[#This Row],[Existencia Diciembre 2021]]+Tabla167[[#This Row],[Entradas]]-Tabla167[[#This Row],[Salidas]]</f>
        <v>27</v>
      </c>
    </row>
    <row r="159" spans="2:13" s="46" customFormat="1" ht="15.75" x14ac:dyDescent="0.25">
      <c r="B159" s="188">
        <v>42496</v>
      </c>
      <c r="C159" s="188">
        <v>42496</v>
      </c>
      <c r="D159" s="158" t="s">
        <v>410</v>
      </c>
      <c r="E159" s="190" t="s">
        <v>411</v>
      </c>
      <c r="F159" s="63" t="s">
        <v>412</v>
      </c>
      <c r="G159" s="62" t="s">
        <v>174</v>
      </c>
      <c r="H159" s="90">
        <v>261</v>
      </c>
      <c r="I159" s="159">
        <f>+Tabla167[[#This Row],[Costo Unitario en RD$]]*Tabla167[[#This Row],[Existencia actual]]</f>
        <v>90828</v>
      </c>
      <c r="J159" s="160">
        <v>348</v>
      </c>
      <c r="K159" s="161">
        <f>+LOOKUP(Tabla167[[#This Row],[Código Institucional]],Entradas!A$2:A$1993,Entradas!C$2:C$1993)</f>
        <v>0</v>
      </c>
      <c r="L159" s="77">
        <f>+LOOKUP(Tabla167[[#This Row],[Código Institucional]],Salidas!A$2:A$1159,Salidas!C$2:C$1159)</f>
        <v>0</v>
      </c>
      <c r="M159" s="78">
        <f>+Tabla167[[#This Row],[Existencia Diciembre 2021]]+Tabla167[[#This Row],[Entradas]]-Tabla167[[#This Row],[Salidas]]</f>
        <v>348</v>
      </c>
    </row>
    <row r="160" spans="2:13" s="46" customFormat="1" ht="15.75" x14ac:dyDescent="0.25">
      <c r="B160" s="188">
        <v>39595</v>
      </c>
      <c r="C160" s="188">
        <v>39595</v>
      </c>
      <c r="D160" s="158" t="s">
        <v>410</v>
      </c>
      <c r="E160" s="191" t="s">
        <v>413</v>
      </c>
      <c r="F160" s="63" t="s">
        <v>414</v>
      </c>
      <c r="G160" s="62" t="s">
        <v>174</v>
      </c>
      <c r="H160" s="91">
        <v>88.74</v>
      </c>
      <c r="I160" s="159">
        <f>+Tabla167[[#This Row],[Costo Unitario en RD$]]*Tabla167[[#This Row],[Existencia actual]]</f>
        <v>53244</v>
      </c>
      <c r="J160" s="160">
        <v>600</v>
      </c>
      <c r="K160" s="161">
        <f>+LOOKUP(Tabla167[[#This Row],[Código Institucional]],Entradas!A$2:A$1993,Entradas!C$2:C$1993)</f>
        <v>0</v>
      </c>
      <c r="L160" s="77">
        <f>+LOOKUP(Tabla167[[#This Row],[Código Institucional]],Salidas!A$2:A$1159,Salidas!C$2:C$1159)</f>
        <v>0</v>
      </c>
      <c r="M160" s="78">
        <f>+Tabla167[[#This Row],[Existencia Diciembre 2021]]+Tabla167[[#This Row],[Entradas]]-Tabla167[[#This Row],[Salidas]]</f>
        <v>600</v>
      </c>
    </row>
    <row r="161" spans="2:13" s="46" customFormat="1" ht="15.75" x14ac:dyDescent="0.25">
      <c r="B161" s="188">
        <v>43144</v>
      </c>
      <c r="C161" s="188">
        <v>43144</v>
      </c>
      <c r="D161" s="158" t="s">
        <v>307</v>
      </c>
      <c r="E161" s="191" t="s">
        <v>89</v>
      </c>
      <c r="F161" s="55" t="s">
        <v>90</v>
      </c>
      <c r="G161" s="62" t="s">
        <v>174</v>
      </c>
      <c r="H161" s="90">
        <v>159.30000000000001</v>
      </c>
      <c r="I161" s="159">
        <f>+Tabla167[[#This Row],[Costo Unitario en RD$]]*Tabla167[[#This Row],[Existencia actual]]</f>
        <v>477.90000000000003</v>
      </c>
      <c r="J161" s="160">
        <v>3</v>
      </c>
      <c r="K161" s="161">
        <f>+LOOKUP(Tabla167[[#This Row],[Código Institucional]],Entradas!A$2:A$1993,Entradas!C$2:C$1993)</f>
        <v>0</v>
      </c>
      <c r="L161" s="77">
        <f>+LOOKUP(Tabla167[[#This Row],[Código Institucional]],Salidas!A$2:A$1159,Salidas!C$2:C$1159)</f>
        <v>0</v>
      </c>
      <c r="M161" s="78">
        <f>+Tabla167[[#This Row],[Existencia Diciembre 2021]]+Tabla167[[#This Row],[Entradas]]-Tabla167[[#This Row],[Salidas]]</f>
        <v>3</v>
      </c>
    </row>
    <row r="162" spans="2:13" s="46" customFormat="1" ht="15.75" customHeight="1" x14ac:dyDescent="0.25">
      <c r="B162" s="188">
        <v>38968</v>
      </c>
      <c r="C162" s="188">
        <v>38968</v>
      </c>
      <c r="D162" s="158" t="s">
        <v>193</v>
      </c>
      <c r="E162" s="191" t="s">
        <v>415</v>
      </c>
      <c r="F162" s="55" t="s">
        <v>416</v>
      </c>
      <c r="G162" s="62" t="s">
        <v>174</v>
      </c>
      <c r="H162" s="90">
        <v>79.06</v>
      </c>
      <c r="I162" s="159">
        <f>+Tabla167[[#This Row],[Costo Unitario en RD$]]*Tabla167[[#This Row],[Existencia actual]]</f>
        <v>2371.8000000000002</v>
      </c>
      <c r="J162" s="160">
        <v>30</v>
      </c>
      <c r="K162" s="161">
        <f>+LOOKUP(Tabla167[[#This Row],[Código Institucional]],Entradas!A$2:A$1993,Entradas!C$2:C$1993)</f>
        <v>0</v>
      </c>
      <c r="L162" s="77">
        <f>+LOOKUP(Tabla167[[#This Row],[Código Institucional]],Salidas!A$2:A$1159,Salidas!C$2:C$1159)</f>
        <v>0</v>
      </c>
      <c r="M162" s="78">
        <f>+Tabla167[[#This Row],[Existencia Diciembre 2021]]+Tabla167[[#This Row],[Entradas]]-Tabla167[[#This Row],[Salidas]]</f>
        <v>30</v>
      </c>
    </row>
    <row r="163" spans="2:13" s="46" customFormat="1" ht="15.75" x14ac:dyDescent="0.25">
      <c r="B163" s="188">
        <v>41429</v>
      </c>
      <c r="C163" s="188">
        <v>41429</v>
      </c>
      <c r="D163" s="158" t="s">
        <v>214</v>
      </c>
      <c r="E163" s="191" t="s">
        <v>417</v>
      </c>
      <c r="F163" s="55" t="s">
        <v>418</v>
      </c>
      <c r="G163" s="62" t="s">
        <v>174</v>
      </c>
      <c r="H163" s="90">
        <v>207.53</v>
      </c>
      <c r="I163" s="159">
        <f>+Tabla167[[#This Row],[Costo Unitario en RD$]]*Tabla167[[#This Row],[Existencia actual]]</f>
        <v>830.12</v>
      </c>
      <c r="J163" s="160">
        <v>4</v>
      </c>
      <c r="K163" s="161">
        <f>+LOOKUP(Tabla167[[#This Row],[Código Institucional]],Entradas!A$2:A$1993,Entradas!C$2:C$1993)</f>
        <v>0</v>
      </c>
      <c r="L163" s="77">
        <f>+LOOKUP(Tabla167[[#This Row],[Código Institucional]],Salidas!A$2:A$1159,Salidas!C$2:C$1159)</f>
        <v>0</v>
      </c>
      <c r="M163" s="78">
        <f>+Tabla167[[#This Row],[Existencia Diciembre 2021]]+Tabla167[[#This Row],[Entradas]]-Tabla167[[#This Row],[Salidas]]</f>
        <v>4</v>
      </c>
    </row>
    <row r="164" spans="2:13" s="46" customFormat="1" ht="15.75" x14ac:dyDescent="0.25">
      <c r="B164" s="188">
        <v>44049</v>
      </c>
      <c r="C164" s="188">
        <v>44049</v>
      </c>
      <c r="D164" s="158" t="s">
        <v>171</v>
      </c>
      <c r="E164" s="191" t="s">
        <v>419</v>
      </c>
      <c r="F164" s="55" t="s">
        <v>420</v>
      </c>
      <c r="G164" s="62" t="s">
        <v>174</v>
      </c>
      <c r="H164" s="90">
        <v>14573</v>
      </c>
      <c r="I164" s="159">
        <f>+Tabla167[[#This Row],[Costo Unitario en RD$]]*Tabla167[[#This Row],[Existencia actual]]</f>
        <v>29146</v>
      </c>
      <c r="J164" s="160">
        <v>2</v>
      </c>
      <c r="K164" s="161">
        <f>+LOOKUP(Tabla167[[#This Row],[Código Institucional]],Entradas!A$2:A$1993,Entradas!C$2:C$1993)</f>
        <v>0</v>
      </c>
      <c r="L164" s="77">
        <f>+LOOKUP(Tabla167[[#This Row],[Código Institucional]],Salidas!A$2:A$1159,Salidas!C$2:C$1159)</f>
        <v>0</v>
      </c>
      <c r="M164" s="78">
        <f>+Tabla167[[#This Row],[Existencia Diciembre 2021]]+Tabla167[[#This Row],[Entradas]]-Tabla167[[#This Row],[Salidas]]</f>
        <v>2</v>
      </c>
    </row>
    <row r="165" spans="2:13" s="46" customFormat="1" ht="15" customHeight="1" x14ac:dyDescent="0.25">
      <c r="B165" s="188">
        <v>44049</v>
      </c>
      <c r="C165" s="188">
        <v>44049</v>
      </c>
      <c r="D165" s="158" t="s">
        <v>171</v>
      </c>
      <c r="E165" s="191" t="s">
        <v>421</v>
      </c>
      <c r="F165" s="55" t="s">
        <v>422</v>
      </c>
      <c r="G165" s="62" t="s">
        <v>174</v>
      </c>
      <c r="H165" s="90">
        <v>10502</v>
      </c>
      <c r="I165" s="159">
        <f>+Tabla167[[#This Row],[Costo Unitario en RD$]]*Tabla167[[#This Row],[Existencia actual]]</f>
        <v>10502</v>
      </c>
      <c r="J165" s="160">
        <v>1</v>
      </c>
      <c r="K165" s="161">
        <f>+LOOKUP(Tabla167[[#This Row],[Código Institucional]],Entradas!A$2:A$1993,Entradas!C$2:C$1993)</f>
        <v>0</v>
      </c>
      <c r="L165" s="77">
        <f>+LOOKUP(Tabla167[[#This Row],[Código Institucional]],Salidas!A$2:A$1159,Salidas!C$2:C$1159)</f>
        <v>0</v>
      </c>
      <c r="M165" s="78">
        <f>+Tabla167[[#This Row],[Existencia Diciembre 2021]]+Tabla167[[#This Row],[Entradas]]-Tabla167[[#This Row],[Salidas]]</f>
        <v>1</v>
      </c>
    </row>
    <row r="166" spans="2:13" s="46" customFormat="1" ht="15.75" x14ac:dyDescent="0.25">
      <c r="B166" s="188">
        <v>42914</v>
      </c>
      <c r="C166" s="188">
        <v>42914</v>
      </c>
      <c r="D166" s="158" t="s">
        <v>423</v>
      </c>
      <c r="E166" s="191" t="s">
        <v>424</v>
      </c>
      <c r="F166" s="63" t="s">
        <v>425</v>
      </c>
      <c r="G166" s="62" t="s">
        <v>174</v>
      </c>
      <c r="H166" s="90">
        <v>16500</v>
      </c>
      <c r="I166" s="159">
        <f>+Tabla167[[#This Row],[Costo Unitario en RD$]]*Tabla167[[#This Row],[Existencia actual]]</f>
        <v>0</v>
      </c>
      <c r="J166" s="160">
        <v>0</v>
      </c>
      <c r="K166" s="161">
        <f>+LOOKUP(Tabla167[[#This Row],[Código Institucional]],Entradas!A$2:A$1993,Entradas!C$2:C$1993)</f>
        <v>0</v>
      </c>
      <c r="L166" s="77">
        <f>+LOOKUP(Tabla167[[#This Row],[Código Institucional]],Salidas!A$2:A$1159,Salidas!C$2:C$1159)</f>
        <v>0</v>
      </c>
      <c r="M166" s="78">
        <f>+Tabla167[[#This Row],[Existencia Diciembre 2021]]+Tabla167[[#This Row],[Entradas]]-Tabla167[[#This Row],[Salidas]]</f>
        <v>0</v>
      </c>
    </row>
    <row r="167" spans="2:13" s="46" customFormat="1" ht="15.75" customHeight="1" x14ac:dyDescent="0.25">
      <c r="B167" s="188">
        <v>44049</v>
      </c>
      <c r="C167" s="188">
        <v>44049</v>
      </c>
      <c r="D167" s="158" t="s">
        <v>423</v>
      </c>
      <c r="E167" s="191" t="s">
        <v>426</v>
      </c>
      <c r="F167" s="55" t="s">
        <v>427</v>
      </c>
      <c r="G167" s="62" t="s">
        <v>174</v>
      </c>
      <c r="H167" s="90"/>
      <c r="I167" s="159">
        <f>+Tabla167[[#This Row],[Costo Unitario en RD$]]*Tabla167[[#This Row],[Existencia actual]]</f>
        <v>0</v>
      </c>
      <c r="J167" s="160">
        <v>18</v>
      </c>
      <c r="K167" s="161">
        <f>+LOOKUP(Tabla167[[#This Row],[Código Institucional]],Entradas!A$2:A$1993,Entradas!C$2:C$1993)</f>
        <v>0</v>
      </c>
      <c r="L167" s="77">
        <f>+LOOKUP(Tabla167[[#This Row],[Código Institucional]],Salidas!A$2:A$1159,Salidas!C$2:C$1159)</f>
        <v>2</v>
      </c>
      <c r="M167" s="78">
        <f>+Tabla167[[#This Row],[Existencia Diciembre 2021]]+Tabla167[[#This Row],[Entradas]]-Tabla167[[#This Row],[Salidas]]</f>
        <v>16</v>
      </c>
    </row>
    <row r="168" spans="2:13" s="46" customFormat="1" ht="15.75" x14ac:dyDescent="0.25">
      <c r="B168" s="188">
        <v>44356</v>
      </c>
      <c r="C168" s="188">
        <v>44356</v>
      </c>
      <c r="D168" s="158" t="s">
        <v>423</v>
      </c>
      <c r="E168" s="190" t="s">
        <v>428</v>
      </c>
      <c r="F168" s="64" t="s">
        <v>429</v>
      </c>
      <c r="G168" s="62" t="s">
        <v>174</v>
      </c>
      <c r="H168" s="90">
        <v>4483.9799999999996</v>
      </c>
      <c r="I168" s="159">
        <f>+Tabla167[[#This Row],[Costo Unitario en RD$]]*Tabla167[[#This Row],[Existencia actual]]</f>
        <v>0</v>
      </c>
      <c r="J168" s="160">
        <v>0</v>
      </c>
      <c r="K168" s="161">
        <f>+LOOKUP(Tabla167[[#This Row],[Código Institucional]],Entradas!A$2:A$1993,Entradas!C$2:C$1993)</f>
        <v>0</v>
      </c>
      <c r="L168" s="77">
        <f>+LOOKUP(Tabla167[[#This Row],[Código Institucional]],Salidas!A$2:A$1159,Salidas!C$2:C$1159)</f>
        <v>0</v>
      </c>
      <c r="M168" s="78">
        <f>+Tabla167[[#This Row],[Existencia Diciembre 2021]]+Tabla167[[#This Row],[Entradas]]-Tabla167[[#This Row],[Salidas]]</f>
        <v>0</v>
      </c>
    </row>
    <row r="169" spans="2:13" s="46" customFormat="1" ht="15.75" customHeight="1" x14ac:dyDescent="0.25">
      <c r="B169" s="188">
        <v>42584</v>
      </c>
      <c r="C169" s="188">
        <v>42584</v>
      </c>
      <c r="D169" s="158" t="s">
        <v>423</v>
      </c>
      <c r="E169" s="191" t="s">
        <v>430</v>
      </c>
      <c r="F169" s="55" t="s">
        <v>431</v>
      </c>
      <c r="G169" s="62" t="s">
        <v>174</v>
      </c>
      <c r="H169" s="90">
        <v>6600</v>
      </c>
      <c r="I169" s="159">
        <f>+Tabla167[[#This Row],[Costo Unitario en RD$]]*Tabla167[[#This Row],[Existencia actual]]</f>
        <v>0</v>
      </c>
      <c r="J169" s="160">
        <v>2</v>
      </c>
      <c r="K169" s="161">
        <f>+LOOKUP(Tabla167[[#This Row],[Código Institucional]],Entradas!A$2:A$1993,Entradas!C$2:C$1993)</f>
        <v>1</v>
      </c>
      <c r="L169" s="77">
        <f>+LOOKUP(Tabla167[[#This Row],[Código Institucional]],Salidas!A$2:A$1159,Salidas!C$2:C$1159)</f>
        <v>3</v>
      </c>
      <c r="M169" s="80">
        <f>+Tabla167[[#This Row],[Existencia Diciembre 2021]]+Tabla167[[#This Row],[Entradas]]-Tabla167[[#This Row],[Salidas]]</f>
        <v>0</v>
      </c>
    </row>
    <row r="170" spans="2:13" s="46" customFormat="1" ht="15.75" x14ac:dyDescent="0.25">
      <c r="B170" s="188">
        <v>44364</v>
      </c>
      <c r="C170" s="188">
        <v>44364</v>
      </c>
      <c r="D170" s="158" t="s">
        <v>423</v>
      </c>
      <c r="E170" s="191" t="s">
        <v>432</v>
      </c>
      <c r="F170" s="55" t="s">
        <v>433</v>
      </c>
      <c r="G170" s="62" t="s">
        <v>174</v>
      </c>
      <c r="H170" s="90">
        <v>4036.03</v>
      </c>
      <c r="I170" s="159">
        <f>+Tabla167[[#This Row],[Costo Unitario en RD$]]*Tabla167[[#This Row],[Existencia actual]]</f>
        <v>24216.18</v>
      </c>
      <c r="J170" s="160">
        <v>8</v>
      </c>
      <c r="K170" s="161">
        <f>+LOOKUP(Tabla167[[#This Row],[Código Institucional]],Entradas!A$2:A$1993,Entradas!C$2:C$1993)</f>
        <v>0</v>
      </c>
      <c r="L170" s="77">
        <f>+LOOKUP(Tabla167[[#This Row],[Código Institucional]],Salidas!A$2:A$1159,Salidas!C$2:C$1159)</f>
        <v>2</v>
      </c>
      <c r="M170" s="78">
        <f>+Tabla167[[#This Row],[Existencia Diciembre 2021]]+Tabla167[[#This Row],[Entradas]]-Tabla167[[#This Row],[Salidas]]</f>
        <v>6</v>
      </c>
    </row>
    <row r="171" spans="2:13" s="46" customFormat="1" ht="15.75" x14ac:dyDescent="0.25">
      <c r="B171" s="188">
        <v>44145</v>
      </c>
      <c r="C171" s="188">
        <v>44145</v>
      </c>
      <c r="D171" s="158" t="s">
        <v>423</v>
      </c>
      <c r="E171" s="191" t="s">
        <v>434</v>
      </c>
      <c r="F171" s="55" t="s">
        <v>435</v>
      </c>
      <c r="G171" s="62" t="s">
        <v>174</v>
      </c>
      <c r="H171" s="90">
        <v>10561</v>
      </c>
      <c r="I171" s="159">
        <f>+Tabla167[[#This Row],[Costo Unitario en RD$]]*Tabla167[[#This Row],[Existencia actual]]</f>
        <v>0</v>
      </c>
      <c r="J171" s="160">
        <v>0</v>
      </c>
      <c r="K171" s="161">
        <f>+LOOKUP(Tabla167[[#This Row],[Código Institucional]],Entradas!A$2:A$1993,Entradas!C$2:C$1993)</f>
        <v>0</v>
      </c>
      <c r="L171" s="77">
        <f>+LOOKUP(Tabla167[[#This Row],[Código Institucional]],Salidas!A$2:A$1159,Salidas!C$2:C$1159)</f>
        <v>0</v>
      </c>
      <c r="M171" s="78">
        <f>+Tabla167[[#This Row],[Existencia Diciembre 2021]]+Tabla167[[#This Row],[Entradas]]-Tabla167[[#This Row],[Salidas]]</f>
        <v>0</v>
      </c>
    </row>
    <row r="172" spans="2:13" s="46" customFormat="1" ht="15.75" x14ac:dyDescent="0.25">
      <c r="B172" s="188">
        <v>44364</v>
      </c>
      <c r="C172" s="188">
        <v>44364</v>
      </c>
      <c r="D172" s="158" t="s">
        <v>423</v>
      </c>
      <c r="E172" s="191" t="s">
        <v>436</v>
      </c>
      <c r="F172" s="55" t="s">
        <v>437</v>
      </c>
      <c r="G172" s="62" t="s">
        <v>174</v>
      </c>
      <c r="H172" s="90">
        <v>6725.39</v>
      </c>
      <c r="I172" s="159">
        <f>+Tabla167[[#This Row],[Costo Unitario en RD$]]*Tabla167[[#This Row],[Existencia actual]]</f>
        <v>114331.63</v>
      </c>
      <c r="J172" s="160">
        <v>25</v>
      </c>
      <c r="K172" s="161">
        <f>+LOOKUP(Tabla167[[#This Row],[Código Institucional]],Entradas!A$2:A$1993,Entradas!C$2:C$1993)</f>
        <v>0</v>
      </c>
      <c r="L172" s="77">
        <f>+LOOKUP(Tabla167[[#This Row],[Código Institucional]],Salidas!A$2:A$1159,Salidas!C$2:C$1159)</f>
        <v>8</v>
      </c>
      <c r="M172" s="78">
        <f>+Tabla167[[#This Row],[Existencia Diciembre 2021]]+Tabla167[[#This Row],[Entradas]]-Tabla167[[#This Row],[Salidas]]</f>
        <v>17</v>
      </c>
    </row>
    <row r="173" spans="2:13" s="46" customFormat="1" ht="15.75" x14ac:dyDescent="0.25">
      <c r="B173" s="188">
        <v>44145</v>
      </c>
      <c r="C173" s="188">
        <v>44145</v>
      </c>
      <c r="D173" s="158" t="s">
        <v>423</v>
      </c>
      <c r="E173" s="191" t="s">
        <v>438</v>
      </c>
      <c r="F173" s="55" t="s">
        <v>439</v>
      </c>
      <c r="G173" s="62" t="s">
        <v>174</v>
      </c>
      <c r="H173" s="90">
        <v>13121.44</v>
      </c>
      <c r="I173" s="159">
        <f>+Tabla167[[#This Row],[Costo Unitario en RD$]]*Tabla167[[#This Row],[Existencia actual]]</f>
        <v>0</v>
      </c>
      <c r="J173" s="160">
        <v>0</v>
      </c>
      <c r="K173" s="161">
        <f>+LOOKUP(Tabla167[[#This Row],[Código Institucional]],Entradas!A$2:A$1993,Entradas!C$2:C$1993)</f>
        <v>0</v>
      </c>
      <c r="L173" s="77">
        <f>+LOOKUP(Tabla167[[#This Row],[Código Institucional]],Salidas!A$2:A$1159,Salidas!C$2:C$1159)</f>
        <v>0</v>
      </c>
      <c r="M173" s="78">
        <f>+Tabla167[[#This Row],[Existencia Diciembre 2021]]+Tabla167[[#This Row],[Entradas]]-Tabla167[[#This Row],[Salidas]]</f>
        <v>0</v>
      </c>
    </row>
    <row r="174" spans="2:13" s="46" customFormat="1" ht="15.75" x14ac:dyDescent="0.25">
      <c r="B174" s="188">
        <v>44364</v>
      </c>
      <c r="C174" s="188">
        <v>44364</v>
      </c>
      <c r="D174" s="158" t="s">
        <v>423</v>
      </c>
      <c r="E174" s="190" t="s">
        <v>440</v>
      </c>
      <c r="F174" s="63" t="s">
        <v>441</v>
      </c>
      <c r="G174" s="62" t="s">
        <v>174</v>
      </c>
      <c r="H174" s="90">
        <v>7762.5</v>
      </c>
      <c r="I174" s="159">
        <f>+Tabla167[[#This Row],[Costo Unitario en RD$]]*Tabla167[[#This Row],[Existencia actual]]</f>
        <v>675337.5</v>
      </c>
      <c r="J174" s="160">
        <v>101</v>
      </c>
      <c r="K174" s="161">
        <f>+LOOKUP(Tabla167[[#This Row],[Código Institucional]],Entradas!A$2:A$1993,Entradas!C$2:C$1993)</f>
        <v>0</v>
      </c>
      <c r="L174" s="77">
        <f>+LOOKUP(Tabla167[[#This Row],[Código Institucional]],Salidas!A$2:A$1159,Salidas!C$2:C$1159)</f>
        <v>14</v>
      </c>
      <c r="M174" s="78">
        <f>+Tabla167[[#This Row],[Existencia Diciembre 2021]]+Tabla167[[#This Row],[Entradas]]-Tabla167[[#This Row],[Salidas]]</f>
        <v>87</v>
      </c>
    </row>
    <row r="175" spans="2:13" s="46" customFormat="1" ht="15.75" x14ac:dyDescent="0.25">
      <c r="B175" s="188">
        <v>42551</v>
      </c>
      <c r="C175" s="188">
        <v>42551</v>
      </c>
      <c r="D175" s="158" t="s">
        <v>423</v>
      </c>
      <c r="E175" s="191" t="s">
        <v>442</v>
      </c>
      <c r="F175" s="55" t="s">
        <v>443</v>
      </c>
      <c r="G175" s="62" t="s">
        <v>174</v>
      </c>
      <c r="H175" s="90">
        <v>6400</v>
      </c>
      <c r="I175" s="159">
        <f>+Tabla167[[#This Row],[Costo Unitario en RD$]]*Tabla167[[#This Row],[Existencia actual]]</f>
        <v>0</v>
      </c>
      <c r="J175" s="160">
        <v>0</v>
      </c>
      <c r="K175" s="161">
        <f>+LOOKUP(Tabla167[[#This Row],[Código Institucional]],Entradas!A$2:A$1993,Entradas!C$2:C$1993)</f>
        <v>0</v>
      </c>
      <c r="L175" s="77">
        <f>+LOOKUP(Tabla167[[#This Row],[Código Institucional]],Salidas!A$2:A$1159,Salidas!C$2:C$1159)</f>
        <v>0</v>
      </c>
      <c r="M175" s="78">
        <f>+Tabla167[[#This Row],[Existencia Diciembre 2021]]+Tabla167[[#This Row],[Entradas]]-Tabla167[[#This Row],[Salidas]]</f>
        <v>0</v>
      </c>
    </row>
    <row r="176" spans="2:13" s="46" customFormat="1" ht="15.75" x14ac:dyDescent="0.25">
      <c r="B176" s="188">
        <v>43034</v>
      </c>
      <c r="C176" s="188">
        <v>43034</v>
      </c>
      <c r="D176" s="158" t="s">
        <v>423</v>
      </c>
      <c r="E176" s="190" t="s">
        <v>444</v>
      </c>
      <c r="F176" s="64" t="s">
        <v>445</v>
      </c>
      <c r="G176" s="62" t="s">
        <v>174</v>
      </c>
      <c r="H176" s="90">
        <v>783</v>
      </c>
      <c r="I176" s="159">
        <f>+Tabla167[[#This Row],[Costo Unitario en RD$]]*Tabla167[[#This Row],[Existencia actual]]</f>
        <v>0</v>
      </c>
      <c r="J176" s="160">
        <v>0</v>
      </c>
      <c r="K176" s="161">
        <f>+LOOKUP(Tabla167[[#This Row],[Código Institucional]],Entradas!A$2:A$1993,Entradas!C$2:C$1993)</f>
        <v>0</v>
      </c>
      <c r="L176" s="77">
        <f>+LOOKUP(Tabla167[[#This Row],[Código Institucional]],Salidas!A$2:A$1159,Salidas!C$2:C$1159)</f>
        <v>0</v>
      </c>
      <c r="M176" s="80">
        <f>+Tabla167[[#This Row],[Existencia Diciembre 2021]]+Tabla167[[#This Row],[Entradas]]-Tabla167[[#This Row],[Salidas]]</f>
        <v>0</v>
      </c>
    </row>
    <row r="177" spans="2:13" s="46" customFormat="1" ht="15.75" x14ac:dyDescent="0.25">
      <c r="B177" s="188">
        <v>43034</v>
      </c>
      <c r="C177" s="188">
        <v>43034</v>
      </c>
      <c r="D177" s="158" t="s">
        <v>423</v>
      </c>
      <c r="E177" s="190" t="s">
        <v>446</v>
      </c>
      <c r="F177" s="64" t="s">
        <v>447</v>
      </c>
      <c r="G177" s="62" t="s">
        <v>174</v>
      </c>
      <c r="H177" s="90">
        <v>3200</v>
      </c>
      <c r="I177" s="159">
        <f>+Tabla167[[#This Row],[Costo Unitario en RD$]]*Tabla167[[#This Row],[Existencia actual]]</f>
        <v>0</v>
      </c>
      <c r="J177" s="160">
        <v>0</v>
      </c>
      <c r="K177" s="161">
        <f>+LOOKUP(Tabla167[[#This Row],[Código Institucional]],Entradas!A$2:A$1993,Entradas!C$2:C$1993)</f>
        <v>0</v>
      </c>
      <c r="L177" s="77">
        <f>+LOOKUP(Tabla167[[#This Row],[Código Institucional]],Salidas!A$2:A$1159,Salidas!C$2:C$1159)</f>
        <v>0</v>
      </c>
      <c r="M177" s="78">
        <f>+Tabla167[[#This Row],[Existencia Diciembre 2021]]+Tabla167[[#This Row],[Entradas]]-Tabla167[[#This Row],[Salidas]]</f>
        <v>0</v>
      </c>
    </row>
    <row r="178" spans="2:13" s="46" customFormat="1" ht="15.75" x14ac:dyDescent="0.25">
      <c r="B178" s="188">
        <v>43034</v>
      </c>
      <c r="C178" s="188">
        <v>43034</v>
      </c>
      <c r="D178" s="158" t="s">
        <v>423</v>
      </c>
      <c r="E178" s="190" t="s">
        <v>448</v>
      </c>
      <c r="F178" s="64" t="s">
        <v>449</v>
      </c>
      <c r="G178" s="62" t="s">
        <v>174</v>
      </c>
      <c r="H178" s="90">
        <v>2075</v>
      </c>
      <c r="I178" s="159">
        <f>+Tabla167[[#This Row],[Costo Unitario en RD$]]*Tabla167[[#This Row],[Existencia actual]]</f>
        <v>0</v>
      </c>
      <c r="J178" s="160">
        <v>0</v>
      </c>
      <c r="K178" s="161">
        <f>+LOOKUP(Tabla167[[#This Row],[Código Institucional]],Entradas!A$2:A$1993,Entradas!C$2:C$1993)</f>
        <v>0</v>
      </c>
      <c r="L178" s="77">
        <f>+LOOKUP(Tabla167[[#This Row],[Código Institucional]],Salidas!A$2:A$1159,Salidas!C$2:C$1159)</f>
        <v>0</v>
      </c>
      <c r="M178" s="80">
        <f>+Tabla167[[#This Row],[Existencia Diciembre 2021]]+Tabla167[[#This Row],[Entradas]]-Tabla167[[#This Row],[Salidas]]</f>
        <v>0</v>
      </c>
    </row>
    <row r="179" spans="2:13" s="46" customFormat="1" ht="15.75" x14ac:dyDescent="0.25">
      <c r="B179" s="188">
        <v>42520</v>
      </c>
      <c r="C179" s="188">
        <v>42520</v>
      </c>
      <c r="D179" s="158" t="s">
        <v>423</v>
      </c>
      <c r="E179" s="190" t="s">
        <v>450</v>
      </c>
      <c r="F179" s="64" t="s">
        <v>451</v>
      </c>
      <c r="G179" s="62" t="s">
        <v>174</v>
      </c>
      <c r="H179" s="90">
        <v>2075</v>
      </c>
      <c r="I179" s="159">
        <f>+Tabla167[[#This Row],[Costo Unitario en RD$]]*Tabla167[[#This Row],[Existencia actual]]</f>
        <v>0</v>
      </c>
      <c r="J179" s="160">
        <v>0</v>
      </c>
      <c r="K179" s="161">
        <f>+LOOKUP(Tabla167[[#This Row],[Código Institucional]],Entradas!A$2:A$1993,Entradas!C$2:C$1993)</f>
        <v>0</v>
      </c>
      <c r="L179" s="77">
        <f>+LOOKUP(Tabla167[[#This Row],[Código Institucional]],Salidas!A$2:A$1159,Salidas!C$2:C$1159)</f>
        <v>0</v>
      </c>
      <c r="M179" s="80">
        <f>+Tabla167[[#This Row],[Existencia Diciembre 2021]]+Tabla167[[#This Row],[Entradas]]-Tabla167[[#This Row],[Salidas]]</f>
        <v>0</v>
      </c>
    </row>
    <row r="180" spans="2:13" s="46" customFormat="1" ht="15.75" x14ac:dyDescent="0.25">
      <c r="B180" s="188">
        <v>42263</v>
      </c>
      <c r="C180" s="188">
        <v>42263</v>
      </c>
      <c r="D180" s="158" t="s">
        <v>452</v>
      </c>
      <c r="E180" s="191" t="s">
        <v>453</v>
      </c>
      <c r="F180" s="63" t="s">
        <v>454</v>
      </c>
      <c r="G180" s="62" t="s">
        <v>174</v>
      </c>
      <c r="H180" s="90">
        <v>2737.51</v>
      </c>
      <c r="I180" s="159">
        <f>+Tabla167[[#This Row],[Costo Unitario en RD$]]*Tabla167[[#This Row],[Existencia actual]]</f>
        <v>38325.14</v>
      </c>
      <c r="J180" s="160">
        <v>17</v>
      </c>
      <c r="K180" s="161">
        <f>+LOOKUP(Tabla167[[#This Row],[Código Institucional]],Entradas!A$2:A$1993,Entradas!C$2:C$1993)</f>
        <v>0</v>
      </c>
      <c r="L180" s="77">
        <f>+LOOKUP(Tabla167[[#This Row],[Código Institucional]],Salidas!A$2:A$1159,Salidas!C$2:C$1159)</f>
        <v>3</v>
      </c>
      <c r="M180" s="78">
        <f>+Tabla167[[#This Row],[Existencia Diciembre 2021]]+Tabla167[[#This Row],[Entradas]]-Tabla167[[#This Row],[Salidas]]</f>
        <v>14</v>
      </c>
    </row>
    <row r="181" spans="2:13" s="46" customFormat="1" ht="15.75" x14ac:dyDescent="0.25">
      <c r="B181" s="188">
        <v>41429</v>
      </c>
      <c r="C181" s="188">
        <v>41429</v>
      </c>
      <c r="D181" s="158" t="s">
        <v>191</v>
      </c>
      <c r="E181" s="190" t="s">
        <v>455</v>
      </c>
      <c r="F181" s="64" t="s">
        <v>456</v>
      </c>
      <c r="G181" s="62" t="s">
        <v>174</v>
      </c>
      <c r="H181" s="90">
        <v>850</v>
      </c>
      <c r="I181" s="159">
        <f>+Tabla167[[#This Row],[Costo Unitario en RD$]]*Tabla167[[#This Row],[Existencia actual]]</f>
        <v>3400</v>
      </c>
      <c r="J181" s="160">
        <v>4</v>
      </c>
      <c r="K181" s="161">
        <f>+LOOKUP(Tabla167[[#This Row],[Código Institucional]],Entradas!A$2:A$1993,Entradas!C$2:C$1993)</f>
        <v>0</v>
      </c>
      <c r="L181" s="77">
        <f>+LOOKUP(Tabla167[[#This Row],[Código Institucional]],Salidas!A$2:A$1159,Salidas!C$2:C$1159)</f>
        <v>0</v>
      </c>
      <c r="M181" s="78">
        <f>+Tabla167[[#This Row],[Existencia Diciembre 2021]]+Tabla167[[#This Row],[Entradas]]-Tabla167[[#This Row],[Salidas]]</f>
        <v>4</v>
      </c>
    </row>
    <row r="182" spans="2:13" s="46" customFormat="1" ht="15.75" x14ac:dyDescent="0.25">
      <c r="B182" s="188">
        <v>43411</v>
      </c>
      <c r="C182" s="188">
        <v>43411</v>
      </c>
      <c r="D182" s="158" t="s">
        <v>233</v>
      </c>
      <c r="E182" s="191" t="s">
        <v>457</v>
      </c>
      <c r="F182" s="63" t="s">
        <v>458</v>
      </c>
      <c r="G182" s="62" t="s">
        <v>174</v>
      </c>
      <c r="H182" s="90">
        <v>47.54</v>
      </c>
      <c r="I182" s="159">
        <f>+Tabla167[[#This Row],[Costo Unitario en RD$]]*Tabla167[[#This Row],[Existencia actual]]</f>
        <v>1711.44</v>
      </c>
      <c r="J182" s="160">
        <v>36</v>
      </c>
      <c r="K182" s="161">
        <f>+LOOKUP(Tabla167[[#This Row],[Código Institucional]],Entradas!A$2:A$1993,Entradas!C$2:C$1993)</f>
        <v>0</v>
      </c>
      <c r="L182" s="77">
        <f>+LOOKUP(Tabla167[[#This Row],[Código Institucional]],Salidas!A$2:A$1159,Salidas!C$2:C$1159)</f>
        <v>0</v>
      </c>
      <c r="M182" s="78">
        <f>+Tabla167[[#This Row],[Existencia Diciembre 2021]]+Tabla167[[#This Row],[Entradas]]-Tabla167[[#This Row],[Salidas]]</f>
        <v>36</v>
      </c>
    </row>
    <row r="183" spans="2:13" s="46" customFormat="1" ht="15.75" x14ac:dyDescent="0.25">
      <c r="B183" s="188">
        <v>44483</v>
      </c>
      <c r="C183" s="188">
        <v>44483</v>
      </c>
      <c r="D183" s="158" t="s">
        <v>193</v>
      </c>
      <c r="E183" s="191" t="s">
        <v>459</v>
      </c>
      <c r="F183" s="55" t="s">
        <v>460</v>
      </c>
      <c r="G183" s="62" t="s">
        <v>174</v>
      </c>
      <c r="H183" s="90">
        <v>553.07000000000005</v>
      </c>
      <c r="I183" s="159">
        <f>+Tabla167[[#This Row],[Costo Unitario en RD$]]*Tabla167[[#This Row],[Existencia actual]]</f>
        <v>19910.52</v>
      </c>
      <c r="J183" s="160">
        <v>40</v>
      </c>
      <c r="K183" s="161">
        <f>+LOOKUP(Tabla167[[#This Row],[Código Institucional]],Entradas!A$2:A$1993,Entradas!C$2:C$1993)</f>
        <v>0</v>
      </c>
      <c r="L183" s="77">
        <f>+LOOKUP(Tabla167[[#This Row],[Código Institucional]],Salidas!A$2:A$1159,Salidas!C$2:C$1159)</f>
        <v>4</v>
      </c>
      <c r="M183" s="78">
        <f>+Tabla167[[#This Row],[Existencia Diciembre 2021]]+Tabla167[[#This Row],[Entradas]]-Tabla167[[#This Row],[Salidas]]</f>
        <v>36</v>
      </c>
    </row>
    <row r="184" spans="2:13" s="46" customFormat="1" ht="15.75" x14ac:dyDescent="0.25">
      <c r="B184" s="188">
        <v>42520</v>
      </c>
      <c r="C184" s="188">
        <v>42520</v>
      </c>
      <c r="D184" s="158" t="s">
        <v>258</v>
      </c>
      <c r="E184" s="191" t="s">
        <v>461</v>
      </c>
      <c r="F184" s="63" t="s">
        <v>462</v>
      </c>
      <c r="G184" s="62" t="s">
        <v>174</v>
      </c>
      <c r="H184" s="90">
        <v>568.76</v>
      </c>
      <c r="I184" s="159">
        <f>+Tabla167[[#This Row],[Costo Unitario en RD$]]*Tabla167[[#This Row],[Existencia actual]]</f>
        <v>8531.4</v>
      </c>
      <c r="J184" s="160">
        <v>39</v>
      </c>
      <c r="K184" s="161">
        <f>+LOOKUP(Tabla167[[#This Row],[Código Institucional]],Entradas!A$2:A$1993,Entradas!C$2:C$1993)</f>
        <v>0</v>
      </c>
      <c r="L184" s="77">
        <f>+LOOKUP(Tabla167[[#This Row],[Código Institucional]],Salidas!A$2:A$1159,Salidas!C$2:C$1159)</f>
        <v>24</v>
      </c>
      <c r="M184" s="78">
        <f>+Tabla167[[#This Row],[Existencia Diciembre 2021]]+Tabla167[[#This Row],[Entradas]]-Tabla167[[#This Row],[Salidas]]</f>
        <v>15</v>
      </c>
    </row>
    <row r="185" spans="2:13" s="46" customFormat="1" ht="15.75" x14ac:dyDescent="0.25">
      <c r="B185" s="188">
        <v>42520</v>
      </c>
      <c r="C185" s="188">
        <v>42520</v>
      </c>
      <c r="D185" s="158" t="s">
        <v>214</v>
      </c>
      <c r="E185" s="191" t="s">
        <v>84</v>
      </c>
      <c r="F185" s="55" t="s">
        <v>463</v>
      </c>
      <c r="G185" s="62" t="s">
        <v>174</v>
      </c>
      <c r="H185" s="90">
        <v>66.91</v>
      </c>
      <c r="I185" s="159">
        <f>+Tabla167[[#This Row],[Costo Unitario en RD$]]*Tabla167[[#This Row],[Existencia actual]]</f>
        <v>2810.22</v>
      </c>
      <c r="J185" s="160">
        <v>43</v>
      </c>
      <c r="K185" s="161">
        <f>+LOOKUP(Tabla167[[#This Row],[Código Institucional]],Entradas!A$2:A$1993,Entradas!C$2:C$1993)</f>
        <v>0</v>
      </c>
      <c r="L185" s="77">
        <f>+LOOKUP(Tabla167[[#This Row],[Código Institucional]],Salidas!A$2:A$1159,Salidas!C$2:C$1159)</f>
        <v>1</v>
      </c>
      <c r="M185" s="78">
        <f>+Tabla167[[#This Row],[Existencia Diciembre 2021]]+Tabla167[[#This Row],[Entradas]]-Tabla167[[#This Row],[Salidas]]</f>
        <v>42</v>
      </c>
    </row>
    <row r="186" spans="2:13" s="46" customFormat="1" ht="15.75" x14ac:dyDescent="0.25">
      <c r="B186" s="188">
        <v>43059</v>
      </c>
      <c r="C186" s="188">
        <v>43059</v>
      </c>
      <c r="D186" s="158" t="s">
        <v>193</v>
      </c>
      <c r="E186" s="191" t="s">
        <v>464</v>
      </c>
      <c r="F186" s="55" t="s">
        <v>465</v>
      </c>
      <c r="G186" s="62" t="s">
        <v>174</v>
      </c>
      <c r="H186" s="90">
        <v>358.24</v>
      </c>
      <c r="I186" s="159">
        <f>+Tabla167[[#This Row],[Costo Unitario en RD$]]*Tabla167[[#This Row],[Existencia actual]]</f>
        <v>0</v>
      </c>
      <c r="J186" s="160">
        <v>0</v>
      </c>
      <c r="K186" s="161">
        <f>+LOOKUP(Tabla167[[#This Row],[Código Institucional]],Entradas!A$2:A$1993,Entradas!C$2:C$1993)</f>
        <v>0</v>
      </c>
      <c r="L186" s="77">
        <f>+LOOKUP(Tabla167[[#This Row],[Código Institucional]],Salidas!A$2:A$1159,Salidas!C$2:C$1159)</f>
        <v>0</v>
      </c>
      <c r="M186" s="78">
        <f>+Tabla167[[#This Row],[Existencia Diciembre 2021]]+Tabla167[[#This Row],[Entradas]]-Tabla167[[#This Row],[Salidas]]</f>
        <v>0</v>
      </c>
    </row>
    <row r="187" spans="2:13" s="46" customFormat="1" ht="15.75" x14ac:dyDescent="0.25">
      <c r="B187" s="188">
        <v>44460</v>
      </c>
      <c r="C187" s="188">
        <v>44460</v>
      </c>
      <c r="D187" s="158" t="s">
        <v>404</v>
      </c>
      <c r="E187" s="191" t="s">
        <v>466</v>
      </c>
      <c r="F187" s="55" t="s">
        <v>467</v>
      </c>
      <c r="G187" s="62" t="s">
        <v>174</v>
      </c>
      <c r="H187" s="90">
        <v>4695.8900000000003</v>
      </c>
      <c r="I187" s="159">
        <f>+Tabla167[[#This Row],[Costo Unitario en RD$]]*Tabla167[[#This Row],[Existencia actual]]</f>
        <v>413238.32</v>
      </c>
      <c r="J187" s="160">
        <v>88</v>
      </c>
      <c r="K187" s="161">
        <f>+LOOKUP(Tabla167[[#This Row],[Código Institucional]],Entradas!A$2:A$1993,Entradas!C$2:C$1993)</f>
        <v>0</v>
      </c>
      <c r="L187" s="77">
        <f>+LOOKUP(Tabla167[[#This Row],[Código Institucional]],Salidas!A$2:A$1159,Salidas!C$2:C$1159)</f>
        <v>0</v>
      </c>
      <c r="M187" s="78">
        <f>+Tabla167[[#This Row],[Existencia Diciembre 2021]]+Tabla167[[#This Row],[Entradas]]-Tabla167[[#This Row],[Salidas]]</f>
        <v>88</v>
      </c>
    </row>
    <row r="188" spans="2:13" s="46" customFormat="1" ht="15.75" x14ac:dyDescent="0.25">
      <c r="B188" s="188">
        <v>42237</v>
      </c>
      <c r="C188" s="188">
        <v>42237</v>
      </c>
      <c r="D188" s="158" t="s">
        <v>188</v>
      </c>
      <c r="E188" s="191" t="s">
        <v>468</v>
      </c>
      <c r="F188" s="55" t="s">
        <v>469</v>
      </c>
      <c r="G188" s="62" t="s">
        <v>174</v>
      </c>
      <c r="H188" s="90">
        <v>56.64</v>
      </c>
      <c r="I188" s="159">
        <f>+Tabla167[[#This Row],[Costo Unitario en RD$]]*Tabla167[[#This Row],[Existencia actual]]</f>
        <v>153211.20000000001</v>
      </c>
      <c r="J188" s="160">
        <v>2705</v>
      </c>
      <c r="K188" s="161">
        <f>+LOOKUP(Tabla167[[#This Row],[Código Institucional]],Entradas!A$2:A$1993,Entradas!C$2:C$1993)</f>
        <v>0</v>
      </c>
      <c r="L188" s="77">
        <f>+LOOKUP(Tabla167[[#This Row],[Código Institucional]],Salidas!A$2:A$1159,Salidas!C$2:C$1159)</f>
        <v>0</v>
      </c>
      <c r="M188" s="78">
        <f>+Tabla167[[#This Row],[Existencia Diciembre 2021]]+Tabla167[[#This Row],[Entradas]]-Tabla167[[#This Row],[Salidas]]</f>
        <v>2705</v>
      </c>
    </row>
    <row r="189" spans="2:13" s="46" customFormat="1" ht="15.75" x14ac:dyDescent="0.25">
      <c r="B189" s="188">
        <v>41907</v>
      </c>
      <c r="C189" s="188">
        <v>41907</v>
      </c>
      <c r="D189" s="158" t="s">
        <v>193</v>
      </c>
      <c r="E189" s="191" t="s">
        <v>141</v>
      </c>
      <c r="F189" s="55" t="s">
        <v>470</v>
      </c>
      <c r="G189" s="62" t="s">
        <v>174</v>
      </c>
      <c r="H189" s="90">
        <v>2200.6999999999998</v>
      </c>
      <c r="I189" s="159">
        <f>+Tabla167[[#This Row],[Costo Unitario en RD$]]*Tabla167[[#This Row],[Existencia actual]]</f>
        <v>154049</v>
      </c>
      <c r="J189" s="160">
        <v>70</v>
      </c>
      <c r="K189" s="161">
        <f>+LOOKUP(Tabla167[[#This Row],[Código Institucional]],Entradas!A$2:A$1993,Entradas!C$2:C$1993)</f>
        <v>0</v>
      </c>
      <c r="L189" s="77">
        <f>+LOOKUP(Tabla167[[#This Row],[Código Institucional]],Salidas!A$2:A$1159,Salidas!C$2:C$1159)</f>
        <v>0</v>
      </c>
      <c r="M189" s="78">
        <f>+Tabla167[[#This Row],[Existencia Diciembre 2021]]+Tabla167[[#This Row],[Entradas]]-Tabla167[[#This Row],[Salidas]]</f>
        <v>70</v>
      </c>
    </row>
    <row r="190" spans="2:13" s="46" customFormat="1" ht="15.75" x14ac:dyDescent="0.25">
      <c r="B190" s="188">
        <v>42972</v>
      </c>
      <c r="C190" s="188">
        <v>42972</v>
      </c>
      <c r="D190" s="158" t="s">
        <v>175</v>
      </c>
      <c r="E190" s="191" t="s">
        <v>471</v>
      </c>
      <c r="F190" s="63" t="s">
        <v>472</v>
      </c>
      <c r="G190" s="62" t="s">
        <v>174</v>
      </c>
      <c r="H190" s="90">
        <v>94.4</v>
      </c>
      <c r="I190" s="159">
        <f>+Tabla167[[#This Row],[Costo Unitario en RD$]]*Tabla167[[#This Row],[Existencia actual]]</f>
        <v>38892.800000000003</v>
      </c>
      <c r="J190" s="160">
        <v>412</v>
      </c>
      <c r="K190" s="161">
        <f>+LOOKUP(Tabla167[[#This Row],[Código Institucional]],Entradas!A$2:A$1993,Entradas!C$2:C$1993)</f>
        <v>0</v>
      </c>
      <c r="L190" s="77">
        <f>+LOOKUP(Tabla167[[#This Row],[Código Institucional]],Salidas!A$2:A$1159,Salidas!C$2:C$1159)</f>
        <v>0</v>
      </c>
      <c r="M190" s="78">
        <f>+Tabla167[[#This Row],[Existencia Diciembre 2021]]+Tabla167[[#This Row],[Entradas]]-Tabla167[[#This Row],[Salidas]]</f>
        <v>412</v>
      </c>
    </row>
    <row r="191" spans="2:13" s="46" customFormat="1" ht="15.75" x14ac:dyDescent="0.25">
      <c r="B191" s="188">
        <v>44145</v>
      </c>
      <c r="C191" s="188">
        <v>44145</v>
      </c>
      <c r="D191" s="158" t="s">
        <v>175</v>
      </c>
      <c r="E191" s="191" t="s">
        <v>30</v>
      </c>
      <c r="F191" s="55" t="s">
        <v>473</v>
      </c>
      <c r="G191" s="62" t="s">
        <v>174</v>
      </c>
      <c r="H191" s="90">
        <v>94.4</v>
      </c>
      <c r="I191" s="159">
        <f>+Tabla167[[#This Row],[Costo Unitario en RD$]]*Tabla167[[#This Row],[Existencia actual]]</f>
        <v>0</v>
      </c>
      <c r="J191" s="160">
        <v>0</v>
      </c>
      <c r="K191" s="161">
        <f>+LOOKUP(Tabla167[[#This Row],[Código Institucional]],Entradas!A$2:A$1993,Entradas!C$2:C$1993)</f>
        <v>2</v>
      </c>
      <c r="L191" s="77">
        <f>+LOOKUP(Tabla167[[#This Row],[Código Institucional]],Salidas!A$2:A$1159,Salidas!C$2:C$1159)</f>
        <v>2</v>
      </c>
      <c r="M191" s="80">
        <f>+Tabla167[[#This Row],[Existencia Diciembre 2021]]+Tabla167[[#This Row],[Entradas]]-Tabla167[[#This Row],[Salidas]]</f>
        <v>0</v>
      </c>
    </row>
    <row r="192" spans="2:13" s="46" customFormat="1" ht="15.75" x14ac:dyDescent="0.25">
      <c r="B192" s="188">
        <v>43291</v>
      </c>
      <c r="C192" s="188">
        <v>43291</v>
      </c>
      <c r="D192" s="158" t="s">
        <v>175</v>
      </c>
      <c r="E192" s="190" t="s">
        <v>474</v>
      </c>
      <c r="F192" s="63" t="s">
        <v>475</v>
      </c>
      <c r="G192" s="62" t="s">
        <v>174</v>
      </c>
      <c r="H192" s="90">
        <v>365.8</v>
      </c>
      <c r="I192" s="159">
        <f>+Tabla167[[#This Row],[Costo Unitario en RD$]]*Tabla167[[#This Row],[Existencia actual]]</f>
        <v>13534.6</v>
      </c>
      <c r="J192" s="160">
        <v>37</v>
      </c>
      <c r="K192" s="161">
        <f>+LOOKUP(Tabla167[[#This Row],[Código Institucional]],Entradas!A$2:A$1993,Entradas!C$2:C$1993)</f>
        <v>0</v>
      </c>
      <c r="L192" s="77">
        <f>+LOOKUP(Tabla167[[#This Row],[Código Institucional]],Salidas!A$2:A$1159,Salidas!C$2:C$1159)</f>
        <v>0</v>
      </c>
      <c r="M192" s="162">
        <f>+Tabla167[[#This Row],[Existencia Diciembre 2021]]+Tabla167[[#This Row],[Entradas]]-Tabla167[[#This Row],[Salidas]]</f>
        <v>37</v>
      </c>
    </row>
    <row r="193" spans="2:13" s="46" customFormat="1" ht="15.75" x14ac:dyDescent="0.25">
      <c r="B193" s="188">
        <v>42520</v>
      </c>
      <c r="C193" s="188">
        <v>42520</v>
      </c>
      <c r="D193" s="158" t="s">
        <v>175</v>
      </c>
      <c r="E193" s="191" t="s">
        <v>476</v>
      </c>
      <c r="F193" s="55" t="s">
        <v>477</v>
      </c>
      <c r="G193" s="62" t="s">
        <v>174</v>
      </c>
      <c r="H193" s="90">
        <v>826</v>
      </c>
      <c r="I193" s="159">
        <f>+Tabla167[[#This Row],[Costo Unitario en RD$]]*Tabla167[[#This Row],[Existencia actual]]</f>
        <v>37170</v>
      </c>
      <c r="J193" s="160">
        <v>45</v>
      </c>
      <c r="K193" s="161">
        <f>+LOOKUP(Tabla167[[#This Row],[Código Institucional]],Entradas!A$2:A$1993,Entradas!C$2:C$1993)</f>
        <v>0</v>
      </c>
      <c r="L193" s="77">
        <f>+LOOKUP(Tabla167[[#This Row],[Código Institucional]],Salidas!A$2:A$1159,Salidas!C$2:C$1159)</f>
        <v>0</v>
      </c>
      <c r="M193" s="78">
        <f>+Tabla167[[#This Row],[Existencia Diciembre 2021]]+Tabla167[[#This Row],[Entradas]]-Tabla167[[#This Row],[Salidas]]</f>
        <v>45</v>
      </c>
    </row>
    <row r="194" spans="2:13" s="46" customFormat="1" ht="15.75" x14ac:dyDescent="0.25">
      <c r="B194" s="188">
        <v>44145</v>
      </c>
      <c r="C194" s="188">
        <v>44145</v>
      </c>
      <c r="D194" s="158" t="s">
        <v>175</v>
      </c>
      <c r="E194" s="191" t="s">
        <v>478</v>
      </c>
      <c r="F194" s="55" t="s">
        <v>479</v>
      </c>
      <c r="G194" s="62" t="s">
        <v>174</v>
      </c>
      <c r="H194" s="90">
        <v>3811.4</v>
      </c>
      <c r="I194" s="159">
        <f>+Tabla167[[#This Row],[Costo Unitario en RD$]]*Tabla167[[#This Row],[Existencia actual]]</f>
        <v>0</v>
      </c>
      <c r="J194" s="160">
        <v>0</v>
      </c>
      <c r="K194" s="161">
        <f>+LOOKUP(Tabla167[[#This Row],[Código Institucional]],Entradas!A$2:A$1993,Entradas!C$2:C$1993)</f>
        <v>2</v>
      </c>
      <c r="L194" s="77">
        <f>+LOOKUP(Tabla167[[#This Row],[Código Institucional]],Salidas!A$2:A$1159,Salidas!C$2:C$1159)</f>
        <v>2</v>
      </c>
      <c r="M194" s="78">
        <f>+Tabla167[[#This Row],[Existencia Diciembre 2021]]+Tabla167[[#This Row],[Entradas]]-Tabla167[[#This Row],[Salidas]]</f>
        <v>0</v>
      </c>
    </row>
    <row r="195" spans="2:13" s="46" customFormat="1" ht="15.75" customHeight="1" x14ac:dyDescent="0.25">
      <c r="B195" s="188">
        <v>44145</v>
      </c>
      <c r="C195" s="188">
        <v>44145</v>
      </c>
      <c r="D195" s="158" t="s">
        <v>175</v>
      </c>
      <c r="E195" s="191" t="s">
        <v>480</v>
      </c>
      <c r="F195" s="55" t="s">
        <v>481</v>
      </c>
      <c r="G195" s="62" t="s">
        <v>174</v>
      </c>
      <c r="H195" s="90">
        <v>4761.3</v>
      </c>
      <c r="I195" s="159">
        <f>+Tabla167[[#This Row],[Costo Unitario en RD$]]*Tabla167[[#This Row],[Existencia actual]]</f>
        <v>4761.3</v>
      </c>
      <c r="J195" s="160">
        <v>0</v>
      </c>
      <c r="K195" s="161">
        <f>+LOOKUP(Tabla167[[#This Row],[Código Institucional]],Entradas!A$2:A$1993,Entradas!C$2:C$1993)</f>
        <v>1</v>
      </c>
      <c r="L195" s="77">
        <f>+LOOKUP(Tabla167[[#This Row],[Código Institucional]],Salidas!A$2:A$1159,Salidas!C$2:C$1159)</f>
        <v>0</v>
      </c>
      <c r="M195" s="80">
        <f>+Tabla167[[#This Row],[Existencia Diciembre 2021]]+Tabla167[[#This Row],[Entradas]]-Tabla167[[#This Row],[Salidas]]</f>
        <v>1</v>
      </c>
    </row>
    <row r="196" spans="2:13" s="46" customFormat="1" ht="15.75" x14ac:dyDescent="0.25">
      <c r="B196" s="188">
        <v>41418</v>
      </c>
      <c r="C196" s="188">
        <v>41418</v>
      </c>
      <c r="D196" s="158" t="s">
        <v>175</v>
      </c>
      <c r="E196" s="191" t="s">
        <v>482</v>
      </c>
      <c r="F196" s="63" t="s">
        <v>483</v>
      </c>
      <c r="G196" s="62" t="s">
        <v>174</v>
      </c>
      <c r="H196" s="90">
        <v>171.1</v>
      </c>
      <c r="I196" s="159">
        <f>+Tabla167[[#This Row],[Costo Unitario en RD$]]*Tabla167[[#This Row],[Existencia actual]]</f>
        <v>0</v>
      </c>
      <c r="J196" s="160">
        <v>0</v>
      </c>
      <c r="K196" s="161">
        <f>+LOOKUP(Tabla167[[#This Row],[Código Institucional]],Entradas!A$2:A$1993,Entradas!C$2:C$1993)</f>
        <v>0</v>
      </c>
      <c r="L196" s="77">
        <f>+LOOKUP(Tabla167[[#This Row],[Código Institucional]],Salidas!A$2:A$1159,Salidas!C$2:C$1159)</f>
        <v>0</v>
      </c>
      <c r="M196" s="78">
        <f>+Tabla167[[#This Row],[Existencia Diciembre 2021]]+Tabla167[[#This Row],[Entradas]]-Tabla167[[#This Row],[Salidas]]</f>
        <v>0</v>
      </c>
    </row>
    <row r="197" spans="2:13" s="46" customFormat="1" ht="15.75" x14ac:dyDescent="0.25">
      <c r="B197" s="188">
        <v>42520</v>
      </c>
      <c r="C197" s="188">
        <v>42520</v>
      </c>
      <c r="D197" s="158" t="s">
        <v>175</v>
      </c>
      <c r="E197" s="191" t="s">
        <v>484</v>
      </c>
      <c r="F197" s="55" t="s">
        <v>485</v>
      </c>
      <c r="G197" s="62" t="s">
        <v>174</v>
      </c>
      <c r="H197" s="90">
        <v>147.5</v>
      </c>
      <c r="I197" s="159">
        <f>+Tabla167[[#This Row],[Costo Unitario en RD$]]*Tabla167[[#This Row],[Existencia actual]]</f>
        <v>737.5</v>
      </c>
      <c r="J197" s="160">
        <v>9</v>
      </c>
      <c r="K197" s="161">
        <f>+LOOKUP(Tabla167[[#This Row],[Código Institucional]],Entradas!A$2:A$1993,Entradas!C$2:C$1993)</f>
        <v>0</v>
      </c>
      <c r="L197" s="77">
        <f>+LOOKUP(Tabla167[[#This Row],[Código Institucional]],Salidas!A$2:A$1159,Salidas!C$2:C$1159)</f>
        <v>4</v>
      </c>
      <c r="M197" s="80">
        <f>+Tabla167[[#This Row],[Existencia Diciembre 2021]]+Tabla167[[#This Row],[Entradas]]-Tabla167[[#This Row],[Salidas]]</f>
        <v>5</v>
      </c>
    </row>
    <row r="198" spans="2:13" s="46" customFormat="1" ht="15.75" x14ac:dyDescent="0.25">
      <c r="B198" s="188">
        <v>42520</v>
      </c>
      <c r="C198" s="188">
        <v>42520</v>
      </c>
      <c r="D198" s="158" t="s">
        <v>175</v>
      </c>
      <c r="E198" s="191" t="s">
        <v>486</v>
      </c>
      <c r="F198" s="55" t="s">
        <v>487</v>
      </c>
      <c r="G198" s="62" t="s">
        <v>174</v>
      </c>
      <c r="H198" s="90">
        <v>147.5</v>
      </c>
      <c r="I198" s="159">
        <f>+Tabla167[[#This Row],[Costo Unitario en RD$]]*Tabla167[[#This Row],[Existencia actual]]</f>
        <v>1475</v>
      </c>
      <c r="J198" s="160">
        <v>14</v>
      </c>
      <c r="K198" s="161">
        <f>+LOOKUP(Tabla167[[#This Row],[Código Institucional]],Entradas!A$2:A$1993,Entradas!C$2:C$1993)</f>
        <v>0</v>
      </c>
      <c r="L198" s="77">
        <f>+LOOKUP(Tabla167[[#This Row],[Código Institucional]],Salidas!A$2:A$1159,Salidas!C$2:C$1159)</f>
        <v>4</v>
      </c>
      <c r="M198" s="78">
        <f>+Tabla167[[#This Row],[Existencia Diciembre 2021]]+Tabla167[[#This Row],[Entradas]]-Tabla167[[#This Row],[Salidas]]</f>
        <v>10</v>
      </c>
    </row>
    <row r="199" spans="2:13" s="46" customFormat="1" ht="15.75" x14ac:dyDescent="0.25">
      <c r="B199" s="188">
        <v>42496</v>
      </c>
      <c r="C199" s="188">
        <v>42496</v>
      </c>
      <c r="D199" s="158" t="s">
        <v>175</v>
      </c>
      <c r="E199" s="191" t="s">
        <v>488</v>
      </c>
      <c r="F199" s="55" t="s">
        <v>804</v>
      </c>
      <c r="G199" s="62" t="s">
        <v>174</v>
      </c>
      <c r="H199" s="90">
        <v>88.74</v>
      </c>
      <c r="I199" s="159">
        <f>+Tabla167[[#This Row],[Costo Unitario en RD$]]*Tabla167[[#This Row],[Existencia actual]]</f>
        <v>532.43999999999994</v>
      </c>
      <c r="J199" s="160">
        <v>37</v>
      </c>
      <c r="K199" s="161">
        <f>+LOOKUP(Tabla167[[#This Row],[Código Institucional]],Entradas!A$2:A$1993,Entradas!C$2:C$1993)</f>
        <v>0</v>
      </c>
      <c r="L199" s="77">
        <f>+LOOKUP(Tabla167[[#This Row],[Código Institucional]],Salidas!A$2:A$1159,Salidas!C$2:C$1159)</f>
        <v>31</v>
      </c>
      <c r="M199" s="80">
        <f>+Tabla167[[#This Row],[Existencia Diciembre 2021]]+Tabla167[[#This Row],[Entradas]]-Tabla167[[#This Row],[Salidas]]</f>
        <v>6</v>
      </c>
    </row>
    <row r="200" spans="2:13" s="46" customFormat="1" ht="15.75" x14ac:dyDescent="0.25">
      <c r="B200" s="188">
        <v>42947</v>
      </c>
      <c r="C200" s="188">
        <v>42947</v>
      </c>
      <c r="D200" s="158" t="s">
        <v>175</v>
      </c>
      <c r="E200" s="191" t="s">
        <v>489</v>
      </c>
      <c r="F200" s="55" t="s">
        <v>490</v>
      </c>
      <c r="G200" s="62" t="s">
        <v>174</v>
      </c>
      <c r="H200" s="91">
        <v>572.29999999999995</v>
      </c>
      <c r="I200" s="159">
        <f>+Tabla167[[#This Row],[Costo Unitario en RD$]]*Tabla167[[#This Row],[Existencia actual]]</f>
        <v>0</v>
      </c>
      <c r="J200" s="160">
        <v>0</v>
      </c>
      <c r="K200" s="161">
        <f>+LOOKUP(Tabla167[[#This Row],[Código Institucional]],Entradas!A$2:A$1993,Entradas!C$2:C$1993)</f>
        <v>0</v>
      </c>
      <c r="L200" s="77">
        <f>+LOOKUP(Tabla167[[#This Row],[Código Institucional]],Salidas!A$2:A$1159,Salidas!C$2:C$1159)</f>
        <v>0</v>
      </c>
      <c r="M200" s="78">
        <f>+Tabla167[[#This Row],[Existencia Diciembre 2021]]+Tabla167[[#This Row],[Entradas]]-Tabla167[[#This Row],[Salidas]]</f>
        <v>0</v>
      </c>
    </row>
    <row r="201" spans="2:13" s="46" customFormat="1" ht="15.75" x14ac:dyDescent="0.25">
      <c r="B201" s="188">
        <v>43412</v>
      </c>
      <c r="C201" s="188">
        <v>43412</v>
      </c>
      <c r="D201" s="158" t="s">
        <v>175</v>
      </c>
      <c r="E201" s="191" t="s">
        <v>491</v>
      </c>
      <c r="F201" s="63" t="s">
        <v>492</v>
      </c>
      <c r="G201" s="62" t="s">
        <v>174</v>
      </c>
      <c r="H201" s="91">
        <v>6189.1</v>
      </c>
      <c r="I201" s="159">
        <f>+Tabla167[[#This Row],[Costo Unitario en RD$]]*Tabla167[[#This Row],[Existencia actual]]</f>
        <v>24756.400000000001</v>
      </c>
      <c r="J201" s="160">
        <v>6</v>
      </c>
      <c r="K201" s="161">
        <f>+LOOKUP(Tabla167[[#This Row],[Código Institucional]],Entradas!A$2:A$1993,Entradas!C$2:C$1993)</f>
        <v>0</v>
      </c>
      <c r="L201" s="77">
        <f>+LOOKUP(Tabla167[[#This Row],[Código Institucional]],Salidas!A$2:A$1159,Salidas!C$2:C$1159)</f>
        <v>2</v>
      </c>
      <c r="M201" s="80">
        <f>+Tabla167[[#This Row],[Existencia Diciembre 2021]]+Tabla167[[#This Row],[Entradas]]-Tabla167[[#This Row],[Salidas]]</f>
        <v>4</v>
      </c>
    </row>
    <row r="202" spans="2:13" s="46" customFormat="1" ht="15.75" x14ac:dyDescent="0.25">
      <c r="B202" s="188">
        <v>41915</v>
      </c>
      <c r="C202" s="188">
        <v>41915</v>
      </c>
      <c r="D202" s="158" t="s">
        <v>175</v>
      </c>
      <c r="E202" s="191" t="s">
        <v>493</v>
      </c>
      <c r="F202" s="63" t="s">
        <v>494</v>
      </c>
      <c r="G202" s="62" t="s">
        <v>174</v>
      </c>
      <c r="H202" s="91">
        <v>572.29999999999995</v>
      </c>
      <c r="I202" s="159">
        <f>+Tabla167[[#This Row],[Costo Unitario en RD$]]*Tabla167[[#This Row],[Existencia actual]]</f>
        <v>0</v>
      </c>
      <c r="J202" s="160">
        <v>0</v>
      </c>
      <c r="K202" s="161">
        <f>+LOOKUP(Tabla167[[#This Row],[Código Institucional]],Entradas!A$2:A$1993,Entradas!C$2:C$1993)</f>
        <v>0</v>
      </c>
      <c r="L202" s="77">
        <f>+LOOKUP(Tabla167[[#This Row],[Código Institucional]],Salidas!A$2:A$1159,Salidas!C$2:C$1159)</f>
        <v>0</v>
      </c>
      <c r="M202" s="78">
        <f>+Tabla167[[#This Row],[Existencia Diciembre 2021]]+Tabla167[[#This Row],[Entradas]]-Tabla167[[#This Row],[Salidas]]</f>
        <v>0</v>
      </c>
    </row>
    <row r="203" spans="2:13" s="46" customFormat="1" ht="15.75" x14ac:dyDescent="0.25">
      <c r="B203" s="188">
        <v>42496</v>
      </c>
      <c r="C203" s="188">
        <v>42496</v>
      </c>
      <c r="D203" s="158" t="s">
        <v>175</v>
      </c>
      <c r="E203" s="191" t="s">
        <v>495</v>
      </c>
      <c r="F203" s="63" t="s">
        <v>496</v>
      </c>
      <c r="G203" s="62" t="s">
        <v>174</v>
      </c>
      <c r="H203" s="90">
        <v>2478</v>
      </c>
      <c r="I203" s="159">
        <f>+Tabla167[[#This Row],[Costo Unitario en RD$]]*Tabla167[[#This Row],[Existencia actual]]</f>
        <v>0</v>
      </c>
      <c r="J203" s="160">
        <v>0</v>
      </c>
      <c r="K203" s="161">
        <f>+LOOKUP(Tabla167[[#This Row],[Código Institucional]],Entradas!A$2:A$1993,Entradas!C$2:C$1993)</f>
        <v>0</v>
      </c>
      <c r="L203" s="77">
        <f>+LOOKUP(Tabla167[[#This Row],[Código Institucional]],Salidas!A$2:A$1159,Salidas!C$2:C$1159)</f>
        <v>0</v>
      </c>
      <c r="M203" s="78">
        <f>+Tabla167[[#This Row],[Existencia Diciembre 2021]]+Tabla167[[#This Row],[Entradas]]-Tabla167[[#This Row],[Salidas]]</f>
        <v>0</v>
      </c>
    </row>
    <row r="204" spans="2:13" s="46" customFormat="1" ht="15.75" x14ac:dyDescent="0.25">
      <c r="B204" s="188">
        <v>42718</v>
      </c>
      <c r="C204" s="188">
        <v>42718</v>
      </c>
      <c r="D204" s="158" t="s">
        <v>188</v>
      </c>
      <c r="E204" s="191" t="s">
        <v>80</v>
      </c>
      <c r="F204" s="55" t="s">
        <v>497</v>
      </c>
      <c r="G204" s="62" t="s">
        <v>174</v>
      </c>
      <c r="H204" s="90">
        <v>24.78</v>
      </c>
      <c r="I204" s="159">
        <f>+Tabla167[[#This Row],[Costo Unitario en RD$]]*Tabla167[[#This Row],[Existencia actual]]</f>
        <v>0</v>
      </c>
      <c r="J204" s="160">
        <v>6</v>
      </c>
      <c r="K204" s="161">
        <f>+LOOKUP(Tabla167[[#This Row],[Código Institucional]],Entradas!A$2:A$1993,Entradas!C$2:C$1993)</f>
        <v>34</v>
      </c>
      <c r="L204" s="77">
        <f>+LOOKUP(Tabla167[[#This Row],[Código Institucional]],Salidas!A$2:A$1159,Salidas!C$2:C$1159)</f>
        <v>40</v>
      </c>
      <c r="M204" s="78">
        <f>+Tabla167[[#This Row],[Existencia Diciembre 2021]]+Tabla167[[#This Row],[Entradas]]-Tabla167[[#This Row],[Salidas]]</f>
        <v>0</v>
      </c>
    </row>
    <row r="205" spans="2:13" s="46" customFormat="1" ht="15.75" x14ac:dyDescent="0.25">
      <c r="B205" s="188">
        <v>41429</v>
      </c>
      <c r="C205" s="188">
        <v>41429</v>
      </c>
      <c r="D205" s="158" t="s">
        <v>188</v>
      </c>
      <c r="E205" s="191" t="s">
        <v>60</v>
      </c>
      <c r="F205" s="63" t="s">
        <v>498</v>
      </c>
      <c r="G205" s="62" t="s">
        <v>174</v>
      </c>
      <c r="H205" s="90">
        <v>24.78</v>
      </c>
      <c r="I205" s="159">
        <f>+Tabla167[[#This Row],[Costo Unitario en RD$]]*Tabla167[[#This Row],[Existencia actual]]</f>
        <v>693.84</v>
      </c>
      <c r="J205" s="160">
        <v>48</v>
      </c>
      <c r="K205" s="161">
        <f>+LOOKUP(Tabla167[[#This Row],[Código Institucional]],Entradas!A$2:A$1993,Entradas!C$2:C$1993)</f>
        <v>0</v>
      </c>
      <c r="L205" s="77">
        <f>+LOOKUP(Tabla167[[#This Row],[Código Institucional]],Salidas!A$2:A$1159,Salidas!C$2:C$1159)</f>
        <v>20</v>
      </c>
      <c r="M205" s="78">
        <f>+Tabla167[[#This Row],[Existencia Diciembre 2021]]+Tabla167[[#This Row],[Entradas]]-Tabla167[[#This Row],[Salidas]]</f>
        <v>28</v>
      </c>
    </row>
    <row r="206" spans="2:13" s="46" customFormat="1" ht="15.75" x14ac:dyDescent="0.25">
      <c r="B206" s="188">
        <v>43411</v>
      </c>
      <c r="C206" s="188">
        <v>43411</v>
      </c>
      <c r="D206" s="158" t="s">
        <v>214</v>
      </c>
      <c r="E206" s="191" t="s">
        <v>34</v>
      </c>
      <c r="F206" s="64" t="s">
        <v>499</v>
      </c>
      <c r="G206" s="62" t="s">
        <v>174</v>
      </c>
      <c r="H206" s="91">
        <v>45.59</v>
      </c>
      <c r="I206" s="159">
        <f>+Tabla167[[#This Row],[Costo Unitario en RD$]]*Tabla167[[#This Row],[Existencia actual]]</f>
        <v>592.67000000000007</v>
      </c>
      <c r="J206" s="160">
        <v>13</v>
      </c>
      <c r="K206" s="161">
        <f>+LOOKUP(Tabla167[[#This Row],[Código Institucional]],Entradas!A$2:A$1993,Entradas!C$2:C$1993)</f>
        <v>0</v>
      </c>
      <c r="L206" s="77">
        <f>+LOOKUP(Tabla167[[#This Row],[Código Institucional]],Salidas!A$2:A$1159,Salidas!C$2:C$1159)</f>
        <v>0</v>
      </c>
      <c r="M206" s="80">
        <f>+Tabla167[[#This Row],[Existencia Diciembre 2021]]+Tabla167[[#This Row],[Entradas]]-Tabla167[[#This Row],[Salidas]]</f>
        <v>13</v>
      </c>
    </row>
    <row r="207" spans="2:13" s="46" customFormat="1" ht="15.75" x14ac:dyDescent="0.25">
      <c r="B207" s="188">
        <v>42496</v>
      </c>
      <c r="C207" s="188">
        <v>42496</v>
      </c>
      <c r="D207" s="158" t="s">
        <v>191</v>
      </c>
      <c r="E207" s="191" t="s">
        <v>500</v>
      </c>
      <c r="F207" s="55" t="s">
        <v>501</v>
      </c>
      <c r="G207" s="62" t="s">
        <v>174</v>
      </c>
      <c r="H207" s="90">
        <v>292.64</v>
      </c>
      <c r="I207" s="159">
        <f>+Tabla167[[#This Row],[Costo Unitario en RD$]]*Tabla167[[#This Row],[Existencia actual]]</f>
        <v>877.92</v>
      </c>
      <c r="J207" s="160">
        <v>3</v>
      </c>
      <c r="K207" s="161">
        <f>+LOOKUP(Tabla167[[#This Row],[Código Institucional]],Entradas!A$2:A$1993,Entradas!C$2:C$1993)</f>
        <v>0</v>
      </c>
      <c r="L207" s="77">
        <f>+LOOKUP(Tabla167[[#This Row],[Código Institucional]],Salidas!A$2:A$1159,Salidas!C$2:C$1159)</f>
        <v>0</v>
      </c>
      <c r="M207" s="78">
        <f>+Tabla167[[#This Row],[Existencia Diciembre 2021]]+Tabla167[[#This Row],[Entradas]]-Tabla167[[#This Row],[Salidas]]</f>
        <v>3</v>
      </c>
    </row>
    <row r="208" spans="2:13" s="46" customFormat="1" ht="15.75" x14ac:dyDescent="0.25">
      <c r="B208" s="188">
        <v>44356</v>
      </c>
      <c r="C208" s="188">
        <v>44356</v>
      </c>
      <c r="D208" s="158" t="s">
        <v>502</v>
      </c>
      <c r="E208" s="191" t="s">
        <v>503</v>
      </c>
      <c r="F208" s="55" t="s">
        <v>504</v>
      </c>
      <c r="G208" s="62" t="s">
        <v>174</v>
      </c>
      <c r="H208" s="90">
        <v>6027.7</v>
      </c>
      <c r="I208" s="159">
        <f>+Tabla167[[#This Row],[Costo Unitario en RD$]]*Tabla167[[#This Row],[Existencia actual]]</f>
        <v>96443.199999999997</v>
      </c>
      <c r="J208" s="160">
        <v>22</v>
      </c>
      <c r="K208" s="161">
        <f>+LOOKUP(Tabla167[[#This Row],[Código Institucional]],Entradas!A$2:A$1993,Entradas!C$2:C$1993)</f>
        <v>0</v>
      </c>
      <c r="L208" s="77">
        <f>+LOOKUP(Tabla167[[#This Row],[Código Institucional]],Salidas!A$2:A$1159,Salidas!C$2:C$1159)</f>
        <v>6</v>
      </c>
      <c r="M208" s="78">
        <f>+Tabla167[[#This Row],[Existencia Diciembre 2021]]+Tabla167[[#This Row],[Entradas]]-Tabla167[[#This Row],[Salidas]]</f>
        <v>16</v>
      </c>
    </row>
    <row r="209" spans="2:13" s="46" customFormat="1" ht="15.75" x14ac:dyDescent="0.25">
      <c r="B209" s="188">
        <v>41907</v>
      </c>
      <c r="C209" s="188">
        <v>41907</v>
      </c>
      <c r="D209" s="158" t="s">
        <v>191</v>
      </c>
      <c r="E209" s="191" t="s">
        <v>505</v>
      </c>
      <c r="F209" s="55" t="s">
        <v>506</v>
      </c>
      <c r="G209" s="62" t="s">
        <v>174</v>
      </c>
      <c r="H209" s="90">
        <v>510.94</v>
      </c>
      <c r="I209" s="159">
        <f>+Tabla167[[#This Row],[Costo Unitario en RD$]]*Tabla167[[#This Row],[Existencia actual]]</f>
        <v>0</v>
      </c>
      <c r="J209" s="160">
        <v>0</v>
      </c>
      <c r="K209" s="161">
        <f>+LOOKUP(Tabla167[[#This Row],[Código Institucional]],Entradas!A$2:A$1993,Entradas!C$2:C$1993)</f>
        <v>0</v>
      </c>
      <c r="L209" s="77">
        <f>+LOOKUP(Tabla167[[#This Row],[Código Institucional]],Salidas!A$2:A$1159,Salidas!C$2:C$1159)</f>
        <v>0</v>
      </c>
      <c r="M209" s="78">
        <f>+Tabla167[[#This Row],[Existencia Diciembre 2021]]+Tabla167[[#This Row],[Entradas]]-Tabla167[[#This Row],[Salidas]]</f>
        <v>0</v>
      </c>
    </row>
    <row r="210" spans="2:13" s="46" customFormat="1" ht="15.75" x14ac:dyDescent="0.25">
      <c r="B210" s="188">
        <v>42496</v>
      </c>
      <c r="C210" s="188">
        <v>42496</v>
      </c>
      <c r="D210" s="158" t="s">
        <v>193</v>
      </c>
      <c r="E210" s="191" t="s">
        <v>507</v>
      </c>
      <c r="F210" s="63" t="s">
        <v>508</v>
      </c>
      <c r="G210" s="62" t="s">
        <v>174</v>
      </c>
      <c r="H210" s="90">
        <v>16689.919999999998</v>
      </c>
      <c r="I210" s="159">
        <f>+Tabla167[[#This Row],[Costo Unitario en RD$]]*Tabla167[[#This Row],[Existencia actual]]</f>
        <v>0</v>
      </c>
      <c r="J210" s="160">
        <v>0</v>
      </c>
      <c r="K210" s="161">
        <f>+LOOKUP(Tabla167[[#This Row],[Código Institucional]],Entradas!A$2:A$1993,Entradas!C$2:C$1993)</f>
        <v>0</v>
      </c>
      <c r="L210" s="77">
        <f>+LOOKUP(Tabla167[[#This Row],[Código Institucional]],Salidas!A$2:A$1159,Salidas!C$2:C$1159)</f>
        <v>0</v>
      </c>
      <c r="M210" s="78">
        <f>+Tabla167[[#This Row],[Existencia Diciembre 2021]]+Tabla167[[#This Row],[Entradas]]-Tabla167[[#This Row],[Salidas]]</f>
        <v>0</v>
      </c>
    </row>
    <row r="211" spans="2:13" s="46" customFormat="1" ht="15.75" customHeight="1" x14ac:dyDescent="0.25">
      <c r="B211" s="188">
        <v>42496</v>
      </c>
      <c r="C211" s="188">
        <v>42496</v>
      </c>
      <c r="D211" s="158" t="s">
        <v>391</v>
      </c>
      <c r="E211" s="190" t="s">
        <v>509</v>
      </c>
      <c r="F211" s="64" t="s">
        <v>510</v>
      </c>
      <c r="G211" s="62" t="s">
        <v>174</v>
      </c>
      <c r="H211" s="90">
        <v>11438.74</v>
      </c>
      <c r="I211" s="159">
        <f>+Tabla167[[#This Row],[Costo Unitario en RD$]]*Tabla167[[#This Row],[Existencia actual]]</f>
        <v>11438.74</v>
      </c>
      <c r="J211" s="160">
        <v>1</v>
      </c>
      <c r="K211" s="161">
        <f>+LOOKUP(Tabla167[[#This Row],[Código Institucional]],Entradas!A$2:A$1993,Entradas!C$2:C$1993)</f>
        <v>0</v>
      </c>
      <c r="L211" s="77">
        <f>+LOOKUP(Tabla167[[#This Row],[Código Institucional]],Salidas!A$2:A$1159,Salidas!C$2:C$1159)</f>
        <v>0</v>
      </c>
      <c r="M211" s="78">
        <f>+Tabla167[[#This Row],[Existencia Diciembre 2021]]+Tabla167[[#This Row],[Entradas]]-Tabla167[[#This Row],[Salidas]]</f>
        <v>1</v>
      </c>
    </row>
    <row r="212" spans="2:13" s="46" customFormat="1" ht="15.75" x14ac:dyDescent="0.25">
      <c r="B212" s="188">
        <v>44145</v>
      </c>
      <c r="C212" s="188">
        <v>44145</v>
      </c>
      <c r="D212" s="158" t="s">
        <v>193</v>
      </c>
      <c r="E212" s="191" t="s">
        <v>511</v>
      </c>
      <c r="F212" s="64" t="s">
        <v>512</v>
      </c>
      <c r="G212" s="62" t="s">
        <v>174</v>
      </c>
      <c r="H212" s="90">
        <v>4720</v>
      </c>
      <c r="I212" s="159">
        <f>+Tabla167[[#This Row],[Costo Unitario en RD$]]*Tabla167[[#This Row],[Existencia actual]]</f>
        <v>9440</v>
      </c>
      <c r="J212" s="160">
        <v>2</v>
      </c>
      <c r="K212" s="161">
        <f>+LOOKUP(Tabla167[[#This Row],[Código Institucional]],Entradas!A$2:A$1993,Entradas!C$2:C$1993)</f>
        <v>0</v>
      </c>
      <c r="L212" s="77">
        <f>+LOOKUP(Tabla167[[#This Row],[Código Institucional]],Salidas!A$2:A$1159,Salidas!C$2:C$1159)</f>
        <v>0</v>
      </c>
      <c r="M212" s="78">
        <f>+Tabla167[[#This Row],[Existencia Diciembre 2021]]+Tabla167[[#This Row],[Entradas]]-Tabla167[[#This Row],[Salidas]]</f>
        <v>2</v>
      </c>
    </row>
    <row r="213" spans="2:13" s="46" customFormat="1" ht="15.75" x14ac:dyDescent="0.25">
      <c r="B213" s="188">
        <v>44461</v>
      </c>
      <c r="C213" s="188">
        <v>44461</v>
      </c>
      <c r="D213" s="158" t="s">
        <v>307</v>
      </c>
      <c r="E213" s="190" t="s">
        <v>513</v>
      </c>
      <c r="F213" s="55" t="s">
        <v>514</v>
      </c>
      <c r="G213" s="62" t="s">
        <v>174</v>
      </c>
      <c r="H213" s="90">
        <v>947.8</v>
      </c>
      <c r="I213" s="159">
        <f>+Tabla167[[#This Row],[Costo Unitario en RD$]]*Tabla167[[#This Row],[Existencia actual]]</f>
        <v>23695</v>
      </c>
      <c r="J213" s="160">
        <v>25</v>
      </c>
      <c r="K213" s="161">
        <f>+LOOKUP(Tabla167[[#This Row],[Código Institucional]],Entradas!A$2:A$1993,Entradas!C$2:C$1993)</f>
        <v>0</v>
      </c>
      <c r="L213" s="77">
        <f>+LOOKUP(Tabla167[[#This Row],[Código Institucional]],Salidas!A$2:A$1159,Salidas!C$2:C$1159)</f>
        <v>0</v>
      </c>
      <c r="M213" s="78">
        <f>+Tabla167[[#This Row],[Existencia Diciembre 2021]]+Tabla167[[#This Row],[Entradas]]-Tabla167[[#This Row],[Salidas]]</f>
        <v>25</v>
      </c>
    </row>
    <row r="214" spans="2:13" s="46" customFormat="1" ht="15.75" x14ac:dyDescent="0.25">
      <c r="B214" s="188">
        <v>42947</v>
      </c>
      <c r="C214" s="188">
        <v>42947</v>
      </c>
      <c r="D214" s="158" t="s">
        <v>307</v>
      </c>
      <c r="E214" s="190" t="s">
        <v>77</v>
      </c>
      <c r="F214" s="63" t="s">
        <v>515</v>
      </c>
      <c r="G214" s="62" t="s">
        <v>174</v>
      </c>
      <c r="H214" s="90">
        <v>422.44</v>
      </c>
      <c r="I214" s="159">
        <f>+Tabla167[[#This Row],[Costo Unitario en RD$]]*Tabla167[[#This Row],[Existencia actual]]</f>
        <v>844.88</v>
      </c>
      <c r="J214" s="160">
        <v>2</v>
      </c>
      <c r="K214" s="161">
        <f>+LOOKUP(Tabla167[[#This Row],[Código Institucional]],Entradas!A$2:A$1993,Entradas!C$2:C$1993)</f>
        <v>0</v>
      </c>
      <c r="L214" s="77">
        <f>+LOOKUP(Tabla167[[#This Row],[Código Institucional]],Salidas!A$2:A$1159,Salidas!C$2:C$1159)</f>
        <v>0</v>
      </c>
      <c r="M214" s="80">
        <f>+Tabla167[[#This Row],[Existencia Diciembre 2021]]+Tabla167[[#This Row],[Entradas]]-Tabla167[[#This Row],[Salidas]]</f>
        <v>2</v>
      </c>
    </row>
    <row r="215" spans="2:13" s="46" customFormat="1" ht="15.75" x14ac:dyDescent="0.25">
      <c r="B215" s="188">
        <v>40816</v>
      </c>
      <c r="C215" s="188">
        <v>40816</v>
      </c>
      <c r="D215" s="158" t="s">
        <v>191</v>
      </c>
      <c r="E215" s="190" t="s">
        <v>516</v>
      </c>
      <c r="F215" s="64" t="s">
        <v>517</v>
      </c>
      <c r="G215" s="62" t="s">
        <v>174</v>
      </c>
      <c r="H215" s="90">
        <v>1605</v>
      </c>
      <c r="I215" s="159">
        <f>+Tabla167[[#This Row],[Costo Unitario en RD$]]*Tabla167[[#This Row],[Existencia actual]]</f>
        <v>138030</v>
      </c>
      <c r="J215" s="160">
        <v>86</v>
      </c>
      <c r="K215" s="161">
        <f>+LOOKUP(Tabla167[[#This Row],[Código Institucional]],Entradas!A$2:A$1993,Entradas!C$2:C$1993)</f>
        <v>0</v>
      </c>
      <c r="L215" s="77">
        <f>+LOOKUP(Tabla167[[#This Row],[Código Institucional]],Salidas!A$2:A$1159,Salidas!C$2:C$1159)</f>
        <v>0</v>
      </c>
      <c r="M215" s="78">
        <f>+Tabla167[[#This Row],[Existencia Diciembre 2021]]+Tabla167[[#This Row],[Entradas]]-Tabla167[[#This Row],[Salidas]]</f>
        <v>86</v>
      </c>
    </row>
    <row r="216" spans="2:13" s="46" customFormat="1" ht="15.75" x14ac:dyDescent="0.25">
      <c r="B216" s="188">
        <v>40816</v>
      </c>
      <c r="C216" s="188">
        <v>40816</v>
      </c>
      <c r="D216" s="158" t="s">
        <v>407</v>
      </c>
      <c r="E216" s="190" t="s">
        <v>518</v>
      </c>
      <c r="F216" s="64" t="s">
        <v>519</v>
      </c>
      <c r="G216" s="62" t="s">
        <v>174</v>
      </c>
      <c r="H216" s="90">
        <v>8500</v>
      </c>
      <c r="I216" s="159">
        <f>+Tabla167[[#This Row],[Costo Unitario en RD$]]*Tabla167[[#This Row],[Existencia actual]]</f>
        <v>0</v>
      </c>
      <c r="J216" s="160">
        <v>0</v>
      </c>
      <c r="K216" s="161">
        <f>+LOOKUP(Tabla167[[#This Row],[Código Institucional]],Entradas!A$2:A$1993,Entradas!C$2:C$1993)</f>
        <v>0</v>
      </c>
      <c r="L216" s="77">
        <f>+LOOKUP(Tabla167[[#This Row],[Código Institucional]],Salidas!A$2:A$1159,Salidas!C$2:C$1159)</f>
        <v>0</v>
      </c>
      <c r="M216" s="80">
        <f>+Tabla167[[#This Row],[Existencia Diciembre 2021]]+Tabla167[[#This Row],[Entradas]]-Tabla167[[#This Row],[Salidas]]</f>
        <v>0</v>
      </c>
    </row>
    <row r="217" spans="2:13" s="46" customFormat="1" ht="15.75" x14ac:dyDescent="0.25">
      <c r="B217" s="188">
        <v>44145</v>
      </c>
      <c r="C217" s="188">
        <v>44145</v>
      </c>
      <c r="D217" s="158" t="s">
        <v>182</v>
      </c>
      <c r="E217" s="191" t="s">
        <v>520</v>
      </c>
      <c r="F217" s="63" t="s">
        <v>521</v>
      </c>
      <c r="G217" s="62" t="s">
        <v>174</v>
      </c>
      <c r="H217" s="90">
        <v>69000</v>
      </c>
      <c r="I217" s="159">
        <f>+Tabla167[[#This Row],[Costo Unitario en RD$]]*Tabla167[[#This Row],[Existencia actual]]</f>
        <v>0</v>
      </c>
      <c r="J217" s="160">
        <v>0</v>
      </c>
      <c r="K217" s="161">
        <f>+LOOKUP(Tabla167[[#This Row],[Código Institucional]],Entradas!A$2:A$1993,Entradas!C$2:C$1993)</f>
        <v>0</v>
      </c>
      <c r="L217" s="77">
        <f>+LOOKUP(Tabla167[[#This Row],[Código Institucional]],Salidas!A$2:A$1159,Salidas!C$2:C$1159)</f>
        <v>0</v>
      </c>
      <c r="M217" s="78">
        <f>+Tabla167[[#This Row],[Existencia Diciembre 2021]]+Tabla167[[#This Row],[Entradas]]-Tabla167[[#This Row],[Salidas]]</f>
        <v>0</v>
      </c>
    </row>
    <row r="218" spans="2:13" s="46" customFormat="1" ht="15.75" x14ac:dyDescent="0.25">
      <c r="B218" s="188">
        <v>44049</v>
      </c>
      <c r="C218" s="188">
        <v>44049</v>
      </c>
      <c r="D218" s="158" t="s">
        <v>423</v>
      </c>
      <c r="E218" s="191" t="s">
        <v>522</v>
      </c>
      <c r="F218" s="63" t="s">
        <v>523</v>
      </c>
      <c r="G218" s="62" t="s">
        <v>174</v>
      </c>
      <c r="H218" s="90">
        <v>10502</v>
      </c>
      <c r="I218" s="159">
        <f>+Tabla167[[#This Row],[Costo Unitario en RD$]]*Tabla167[[#This Row],[Existencia actual]]</f>
        <v>10502</v>
      </c>
      <c r="J218" s="160">
        <v>3</v>
      </c>
      <c r="K218" s="161">
        <f>+LOOKUP(Tabla167[[#This Row],[Código Institucional]],Entradas!A$2:A$1993,Entradas!C$2:C$1993)</f>
        <v>0</v>
      </c>
      <c r="L218" s="77">
        <f>+LOOKUP(Tabla167[[#This Row],[Código Institucional]],Salidas!A$2:A$1159,Salidas!C$2:C$1159)</f>
        <v>2</v>
      </c>
      <c r="M218" s="78">
        <f>+Tabla167[[#This Row],[Existencia Diciembre 2021]]+Tabla167[[#This Row],[Entradas]]-Tabla167[[#This Row],[Salidas]]</f>
        <v>1</v>
      </c>
    </row>
    <row r="219" spans="2:13" s="46" customFormat="1" ht="15.75" x14ac:dyDescent="0.25">
      <c r="B219" s="188">
        <v>43307</v>
      </c>
      <c r="C219" s="188">
        <v>43307</v>
      </c>
      <c r="D219" s="158" t="s">
        <v>423</v>
      </c>
      <c r="E219" s="191" t="s">
        <v>524</v>
      </c>
      <c r="F219" s="63" t="s">
        <v>525</v>
      </c>
      <c r="G219" s="62" t="s">
        <v>174</v>
      </c>
      <c r="H219" s="90">
        <v>10561</v>
      </c>
      <c r="I219" s="159">
        <f>+Tabla167[[#This Row],[Costo Unitario en RD$]]*Tabla167[[#This Row],[Existencia actual]]</f>
        <v>84488</v>
      </c>
      <c r="J219" s="160">
        <v>8</v>
      </c>
      <c r="K219" s="161">
        <f>+LOOKUP(Tabla167[[#This Row],[Código Institucional]],Entradas!A$2:A$1993,Entradas!C$2:C$1993)</f>
        <v>0</v>
      </c>
      <c r="L219" s="77">
        <f>+LOOKUP(Tabla167[[#This Row],[Código Institucional]],Salidas!A$2:A$1159,Salidas!C$2:C$1159)</f>
        <v>0</v>
      </c>
      <c r="M219" s="78">
        <f>+Tabla167[[#This Row],[Existencia Diciembre 2021]]+Tabla167[[#This Row],[Entradas]]-Tabla167[[#This Row],[Salidas]]</f>
        <v>8</v>
      </c>
    </row>
    <row r="220" spans="2:13" s="46" customFormat="1" ht="15.75" x14ac:dyDescent="0.25">
      <c r="B220" s="188">
        <v>41530</v>
      </c>
      <c r="C220" s="188">
        <v>41530</v>
      </c>
      <c r="D220" s="158" t="s">
        <v>171</v>
      </c>
      <c r="E220" s="190" t="s">
        <v>526</v>
      </c>
      <c r="F220" s="64" t="s">
        <v>527</v>
      </c>
      <c r="G220" s="62" t="s">
        <v>174</v>
      </c>
      <c r="H220" s="90">
        <v>9310.9500000000007</v>
      </c>
      <c r="I220" s="159">
        <f>+Tabla167[[#This Row],[Costo Unitario en RD$]]*Tabla167[[#This Row],[Existencia actual]]</f>
        <v>93109.5</v>
      </c>
      <c r="J220" s="160">
        <v>14</v>
      </c>
      <c r="K220" s="161">
        <f>+LOOKUP(Tabla167[[#This Row],[Código Institucional]],Entradas!A$2:A$1993,Entradas!C$2:C$1993)</f>
        <v>0</v>
      </c>
      <c r="L220" s="77">
        <f>+LOOKUP(Tabla167[[#This Row],[Código Institucional]],Salidas!A$2:A$1159,Salidas!C$2:C$1159)</f>
        <v>4</v>
      </c>
      <c r="M220" s="78">
        <f>+Tabla167[[#This Row],[Existencia Diciembre 2021]]+Tabla167[[#This Row],[Entradas]]-Tabla167[[#This Row],[Salidas]]</f>
        <v>10</v>
      </c>
    </row>
    <row r="221" spans="2:13" s="46" customFormat="1" ht="15.75" customHeight="1" x14ac:dyDescent="0.25">
      <c r="B221" s="188">
        <v>42520</v>
      </c>
      <c r="C221" s="188">
        <v>42520</v>
      </c>
      <c r="D221" s="158" t="s">
        <v>233</v>
      </c>
      <c r="E221" s="191" t="s">
        <v>528</v>
      </c>
      <c r="F221" s="55" t="s">
        <v>529</v>
      </c>
      <c r="G221" s="62" t="s">
        <v>174</v>
      </c>
      <c r="H221" s="90">
        <v>59</v>
      </c>
      <c r="I221" s="159">
        <f>+Tabla167[[#This Row],[Costo Unitario en RD$]]*Tabla167[[#This Row],[Existencia actual]]</f>
        <v>885</v>
      </c>
      <c r="J221" s="160">
        <v>15</v>
      </c>
      <c r="K221" s="161">
        <f>+LOOKUP(Tabla167[[#This Row],[Código Institucional]],Entradas!A$2:A$1993,Entradas!C$2:C$1993)</f>
        <v>0</v>
      </c>
      <c r="L221" s="77">
        <f>+LOOKUP(Tabla167[[#This Row],[Código Institucional]],Salidas!A$2:A$1159,Salidas!C$2:C$1159)</f>
        <v>0</v>
      </c>
      <c r="M221" s="78">
        <f>+Tabla167[[#This Row],[Existencia Diciembre 2021]]+Tabla167[[#This Row],[Entradas]]-Tabla167[[#This Row],[Salidas]]</f>
        <v>15</v>
      </c>
    </row>
    <row r="222" spans="2:13" s="46" customFormat="1" ht="15.75" x14ac:dyDescent="0.25">
      <c r="B222" s="188">
        <v>42496</v>
      </c>
      <c r="C222" s="188">
        <v>42496</v>
      </c>
      <c r="D222" s="158" t="s">
        <v>175</v>
      </c>
      <c r="E222" s="191" t="s">
        <v>530</v>
      </c>
      <c r="F222" s="63" t="s">
        <v>531</v>
      </c>
      <c r="G222" s="62" t="s">
        <v>174</v>
      </c>
      <c r="H222" s="90">
        <v>2419</v>
      </c>
      <c r="I222" s="159">
        <f>+Tabla167[[#This Row],[Costo Unitario en RD$]]*Tabla167[[#This Row],[Existencia actual]]</f>
        <v>200777</v>
      </c>
      <c r="J222" s="160">
        <v>83</v>
      </c>
      <c r="K222" s="161">
        <f>+LOOKUP(Tabla167[[#This Row],[Código Institucional]],Entradas!A$2:A$1993,Entradas!C$2:C$1993)</f>
        <v>0</v>
      </c>
      <c r="L222" s="77">
        <f>+LOOKUP(Tabla167[[#This Row],[Código Institucional]],Salidas!A$2:A$1159,Salidas!C$2:C$1159)</f>
        <v>0</v>
      </c>
      <c r="M222" s="80">
        <f>+Tabla167[[#This Row],[Existencia Diciembre 2021]]+Tabla167[[#This Row],[Entradas]]-Tabla167[[#This Row],[Salidas]]</f>
        <v>83</v>
      </c>
    </row>
    <row r="223" spans="2:13" s="46" customFormat="1" ht="15.75" x14ac:dyDescent="0.25">
      <c r="B223" s="188">
        <v>43059</v>
      </c>
      <c r="C223" s="188">
        <v>43059</v>
      </c>
      <c r="D223" s="158" t="s">
        <v>175</v>
      </c>
      <c r="E223" s="191" t="s">
        <v>532</v>
      </c>
      <c r="F223" s="63" t="s">
        <v>533</v>
      </c>
      <c r="G223" s="62" t="s">
        <v>174</v>
      </c>
      <c r="H223" s="90">
        <v>2124</v>
      </c>
      <c r="I223" s="159">
        <f>+Tabla167[[#This Row],[Costo Unitario en RD$]]*Tabla167[[#This Row],[Existencia actual]]</f>
        <v>93456</v>
      </c>
      <c r="J223" s="160">
        <v>44</v>
      </c>
      <c r="K223" s="161">
        <f>+LOOKUP(Tabla167[[#This Row],[Código Institucional]],Entradas!A$2:A$1993,Entradas!C$2:C$1993)</f>
        <v>0</v>
      </c>
      <c r="L223" s="77">
        <f>+LOOKUP(Tabla167[[#This Row],[Código Institucional]],Salidas!A$2:A$1159,Salidas!C$2:C$1159)</f>
        <v>0</v>
      </c>
      <c r="M223" s="78">
        <f>+Tabla167[[#This Row],[Existencia Diciembre 2021]]+Tabla167[[#This Row],[Entradas]]-Tabla167[[#This Row],[Salidas]]</f>
        <v>44</v>
      </c>
    </row>
    <row r="224" spans="2:13" s="46" customFormat="1" ht="15.75" x14ac:dyDescent="0.25">
      <c r="B224" s="188">
        <v>42496</v>
      </c>
      <c r="C224" s="188">
        <v>42496</v>
      </c>
      <c r="D224" s="158" t="s">
        <v>191</v>
      </c>
      <c r="E224" s="190" t="s">
        <v>534</v>
      </c>
      <c r="F224" s="64" t="s">
        <v>535</v>
      </c>
      <c r="G224" s="62" t="s">
        <v>174</v>
      </c>
      <c r="H224" s="90">
        <v>65.44</v>
      </c>
      <c r="I224" s="159">
        <f>+Tabla167[[#This Row],[Costo Unitario en RD$]]*Tabla167[[#This Row],[Existencia actual]]</f>
        <v>18977.599999999999</v>
      </c>
      <c r="J224" s="160">
        <v>290</v>
      </c>
      <c r="K224" s="161">
        <f>+LOOKUP(Tabla167[[#This Row],[Código Institucional]],Entradas!A$2:A$1993,Entradas!C$2:C$1993)</f>
        <v>0</v>
      </c>
      <c r="L224" s="77">
        <f>+LOOKUP(Tabla167[[#This Row],[Código Institucional]],Salidas!A$2:A$1159,Salidas!C$2:C$1159)</f>
        <v>0</v>
      </c>
      <c r="M224" s="78">
        <f>+Tabla167[[#This Row],[Existencia Diciembre 2021]]+Tabla167[[#This Row],[Entradas]]-Tabla167[[#This Row],[Salidas]]</f>
        <v>290</v>
      </c>
    </row>
    <row r="225" spans="2:13" s="46" customFormat="1" ht="15.75" x14ac:dyDescent="0.25">
      <c r="B225" s="188">
        <v>42496</v>
      </c>
      <c r="C225" s="188">
        <v>42496</v>
      </c>
      <c r="D225" s="158" t="s">
        <v>362</v>
      </c>
      <c r="E225" s="191" t="s">
        <v>87</v>
      </c>
      <c r="F225" s="55" t="s">
        <v>88</v>
      </c>
      <c r="G225" s="62" t="s">
        <v>174</v>
      </c>
      <c r="H225" s="90">
        <v>62.03</v>
      </c>
      <c r="I225" s="159">
        <f>+Tabla167[[#This Row],[Costo Unitario en RD$]]*Tabla167[[#This Row],[Existencia actual]]</f>
        <v>1674.81</v>
      </c>
      <c r="J225" s="160">
        <v>27</v>
      </c>
      <c r="K225" s="161">
        <f>+LOOKUP(Tabla167[[#This Row],[Código Institucional]],Entradas!A$2:A$1993,Entradas!C$2:C$1993)</f>
        <v>0</v>
      </c>
      <c r="L225" s="77">
        <f>+LOOKUP(Tabla167[[#This Row],[Código Institucional]],Salidas!A$2:A$1159,Salidas!C$2:C$1159)</f>
        <v>0</v>
      </c>
      <c r="M225" s="78">
        <f>+Tabla167[[#This Row],[Existencia Diciembre 2021]]+Tabla167[[#This Row],[Entradas]]-Tabla167[[#This Row],[Salidas]]</f>
        <v>27</v>
      </c>
    </row>
    <row r="226" spans="2:13" s="46" customFormat="1" ht="15.75" x14ac:dyDescent="0.25">
      <c r="B226" s="188">
        <v>43059</v>
      </c>
      <c r="C226" s="188">
        <v>43059</v>
      </c>
      <c r="D226" s="158" t="s">
        <v>258</v>
      </c>
      <c r="E226" s="190" t="s">
        <v>536</v>
      </c>
      <c r="F226" s="64" t="s">
        <v>537</v>
      </c>
      <c r="G226" s="62" t="s">
        <v>174</v>
      </c>
      <c r="H226" s="90">
        <v>600</v>
      </c>
      <c r="I226" s="159">
        <f>+Tabla167[[#This Row],[Costo Unitario en RD$]]*Tabla167[[#This Row],[Existencia actual]]</f>
        <v>28200</v>
      </c>
      <c r="J226" s="160">
        <v>47</v>
      </c>
      <c r="K226" s="161">
        <f>+LOOKUP(Tabla167[[#This Row],[Código Institucional]],Entradas!A$2:A$1993,Entradas!C$2:C$1993)</f>
        <v>0</v>
      </c>
      <c r="L226" s="77">
        <f>+LOOKUP(Tabla167[[#This Row],[Código Institucional]],Salidas!A$2:A$1159,Salidas!C$2:C$1159)</f>
        <v>0</v>
      </c>
      <c r="M226" s="78">
        <f>+Tabla167[[#This Row],[Existencia Diciembre 2021]]+Tabla167[[#This Row],[Entradas]]-Tabla167[[#This Row],[Salidas]]</f>
        <v>47</v>
      </c>
    </row>
    <row r="227" spans="2:13" s="46" customFormat="1" ht="15.75" x14ac:dyDescent="0.25">
      <c r="B227" s="188">
        <v>43062</v>
      </c>
      <c r="C227" s="188">
        <v>43062</v>
      </c>
      <c r="D227" s="158" t="s">
        <v>191</v>
      </c>
      <c r="E227" s="190" t="s">
        <v>538</v>
      </c>
      <c r="F227" s="64" t="s">
        <v>539</v>
      </c>
      <c r="G227" s="62" t="s">
        <v>174</v>
      </c>
      <c r="H227" s="90">
        <v>1551.78</v>
      </c>
      <c r="I227" s="159">
        <f>+Tabla167[[#This Row],[Costo Unitario en RD$]]*Tabla167[[#This Row],[Existencia actual]]</f>
        <v>7758.9</v>
      </c>
      <c r="J227" s="160">
        <v>5</v>
      </c>
      <c r="K227" s="161">
        <f>+LOOKUP(Tabla167[[#This Row],[Código Institucional]],Entradas!A$2:A$1993,Entradas!C$2:C$1993)</f>
        <v>0</v>
      </c>
      <c r="L227" s="77">
        <f>+LOOKUP(Tabla167[[#This Row],[Código Institucional]],Salidas!A$2:A$1159,Salidas!C$2:C$1159)</f>
        <v>0</v>
      </c>
      <c r="M227" s="78">
        <f>+Tabla167[[#This Row],[Existencia Diciembre 2021]]+Tabla167[[#This Row],[Entradas]]-Tabla167[[#This Row],[Salidas]]</f>
        <v>5</v>
      </c>
    </row>
    <row r="228" spans="2:13" s="46" customFormat="1" ht="15.75" x14ac:dyDescent="0.25">
      <c r="B228" s="188">
        <v>42496</v>
      </c>
      <c r="C228" s="188">
        <v>42496</v>
      </c>
      <c r="D228" s="158" t="s">
        <v>175</v>
      </c>
      <c r="E228" s="191" t="s">
        <v>56</v>
      </c>
      <c r="F228" s="63" t="s">
        <v>540</v>
      </c>
      <c r="G228" s="62" t="s">
        <v>174</v>
      </c>
      <c r="H228" s="90">
        <v>116.82</v>
      </c>
      <c r="I228" s="159">
        <f>+Tabla167[[#This Row],[Costo Unitario en RD$]]*Tabla167[[#This Row],[Existencia actual]]</f>
        <v>0</v>
      </c>
      <c r="J228" s="160">
        <v>0</v>
      </c>
      <c r="K228" s="161">
        <f>+LOOKUP(Tabla167[[#This Row],[Código Institucional]],Entradas!A$2:A$1993,Entradas!C$2:C$1993)</f>
        <v>12</v>
      </c>
      <c r="L228" s="77">
        <f>+LOOKUP(Tabla167[[#This Row],[Código Institucional]],Salidas!A$2:A$1159,Salidas!C$2:C$1159)</f>
        <v>12</v>
      </c>
      <c r="M228" s="78">
        <f>+Tabla167[[#This Row],[Existencia Diciembre 2021]]+Tabla167[[#This Row],[Entradas]]-Tabla167[[#This Row],[Salidas]]</f>
        <v>0</v>
      </c>
    </row>
    <row r="229" spans="2:13" s="46" customFormat="1" ht="15.75" x14ac:dyDescent="0.25">
      <c r="B229" s="188">
        <v>41907</v>
      </c>
      <c r="C229" s="188">
        <v>41907</v>
      </c>
      <c r="D229" s="158" t="s">
        <v>407</v>
      </c>
      <c r="E229" s="191" t="s">
        <v>541</v>
      </c>
      <c r="F229" s="55" t="s">
        <v>542</v>
      </c>
      <c r="G229" s="62" t="s">
        <v>174</v>
      </c>
      <c r="H229" s="90">
        <v>1191.8</v>
      </c>
      <c r="I229" s="159">
        <f>+Tabla167[[#This Row],[Costo Unitario en RD$]]*Tabla167[[#This Row],[Existencia actual]]</f>
        <v>0</v>
      </c>
      <c r="J229" s="160">
        <v>28</v>
      </c>
      <c r="K229" s="161">
        <f>+LOOKUP(Tabla167[[#This Row],[Código Institucional]],Entradas!A$2:A$1993,Entradas!C$2:C$1993)</f>
        <v>3</v>
      </c>
      <c r="L229" s="77">
        <f>+LOOKUP(Tabla167[[#This Row],[Código Institucional]],Salidas!A$2:A$1159,Salidas!C$2:C$1159)</f>
        <v>31</v>
      </c>
      <c r="M229" s="78">
        <f>+Tabla167[[#This Row],[Existencia Diciembre 2021]]+Tabla167[[#This Row],[Entradas]]-Tabla167[[#This Row],[Salidas]]</f>
        <v>0</v>
      </c>
    </row>
    <row r="230" spans="2:13" s="46" customFormat="1" ht="15.75" x14ac:dyDescent="0.25">
      <c r="B230" s="188">
        <v>43411</v>
      </c>
      <c r="C230" s="188">
        <v>43411</v>
      </c>
      <c r="D230" s="158" t="s">
        <v>404</v>
      </c>
      <c r="E230" s="191" t="s">
        <v>543</v>
      </c>
      <c r="F230" s="63" t="s">
        <v>544</v>
      </c>
      <c r="G230" s="62" t="s">
        <v>174</v>
      </c>
      <c r="H230" s="90">
        <v>363.44</v>
      </c>
      <c r="I230" s="159">
        <f>+Tabla167[[#This Row],[Costo Unitario en RD$]]*Tabla167[[#This Row],[Existencia actual]]</f>
        <v>0</v>
      </c>
      <c r="J230" s="160">
        <v>0</v>
      </c>
      <c r="K230" s="161">
        <f>+LOOKUP(Tabla167[[#This Row],[Código Institucional]],Entradas!A$2:A$1993,Entradas!C$2:C$1993)</f>
        <v>0</v>
      </c>
      <c r="L230" s="77">
        <f>+LOOKUP(Tabla167[[#This Row],[Código Institucional]],Salidas!A$2:A$1159,Salidas!C$2:C$1159)</f>
        <v>0</v>
      </c>
      <c r="M230" s="78">
        <f>+Tabla167[[#This Row],[Existencia Diciembre 2021]]+Tabla167[[#This Row],[Entradas]]-Tabla167[[#This Row],[Salidas]]</f>
        <v>0</v>
      </c>
    </row>
    <row r="231" spans="2:13" s="46" customFormat="1" ht="15.75" x14ac:dyDescent="0.25">
      <c r="B231" s="188">
        <v>44145</v>
      </c>
      <c r="C231" s="188">
        <v>44145</v>
      </c>
      <c r="D231" s="158" t="s">
        <v>404</v>
      </c>
      <c r="E231" s="191" t="s">
        <v>31</v>
      </c>
      <c r="F231" s="63" t="s">
        <v>545</v>
      </c>
      <c r="G231" s="62" t="s">
        <v>174</v>
      </c>
      <c r="H231" s="90">
        <v>0</v>
      </c>
      <c r="I231" s="159">
        <f>+Tabla167[[#This Row],[Costo Unitario en RD$]]*Tabla167[[#This Row],[Existencia actual]]</f>
        <v>0</v>
      </c>
      <c r="J231" s="160">
        <v>0</v>
      </c>
      <c r="K231" s="161">
        <f>+LOOKUP(Tabla167[[#This Row],[Código Institucional]],Entradas!A$2:A$1993,Entradas!C$2:C$1993)</f>
        <v>42</v>
      </c>
      <c r="L231" s="77">
        <f>+LOOKUP(Tabla167[[#This Row],[Código Institucional]],Salidas!A$2:A$1159,Salidas!C$2:C$1159)</f>
        <v>42</v>
      </c>
      <c r="M231" s="80">
        <f>+Tabla167[[#This Row],[Existencia Diciembre 2021]]+Tabla167[[#This Row],[Entradas]]-Tabla167[[#This Row],[Salidas]]</f>
        <v>0</v>
      </c>
    </row>
    <row r="232" spans="2:13" s="46" customFormat="1" ht="15.75" x14ac:dyDescent="0.25">
      <c r="B232" s="188">
        <v>44354</v>
      </c>
      <c r="C232" s="188">
        <v>44354</v>
      </c>
      <c r="D232" s="158" t="s">
        <v>404</v>
      </c>
      <c r="E232" s="191" t="s">
        <v>36</v>
      </c>
      <c r="F232" s="63" t="s">
        <v>546</v>
      </c>
      <c r="G232" s="62" t="s">
        <v>174</v>
      </c>
      <c r="H232" s="90">
        <v>1268.5</v>
      </c>
      <c r="I232" s="159">
        <f>+Tabla167[[#This Row],[Costo Unitario en RD$]]*Tabla167[[#This Row],[Existencia actual]]</f>
        <v>185201</v>
      </c>
      <c r="J232" s="160">
        <v>231</v>
      </c>
      <c r="K232" s="161">
        <f>+LOOKUP(Tabla167[[#This Row],[Código Institucional]],Entradas!A$2:A$1993,Entradas!C$2:C$1993)</f>
        <v>0</v>
      </c>
      <c r="L232" s="77">
        <f>+LOOKUP(Tabla167[[#This Row],[Código Institucional]],Salidas!A$2:A$1159,Salidas!C$2:C$1159)</f>
        <v>85</v>
      </c>
      <c r="M232" s="78">
        <f>+Tabla167[[#This Row],[Existencia Diciembre 2021]]+Tabla167[[#This Row],[Entradas]]-Tabla167[[#This Row],[Salidas]]</f>
        <v>146</v>
      </c>
    </row>
    <row r="233" spans="2:13" s="46" customFormat="1" ht="15.75" x14ac:dyDescent="0.25">
      <c r="B233" s="188">
        <v>44364</v>
      </c>
      <c r="C233" s="188">
        <v>44364</v>
      </c>
      <c r="D233" s="158" t="s">
        <v>404</v>
      </c>
      <c r="E233" s="191" t="s">
        <v>75</v>
      </c>
      <c r="F233" s="64" t="s">
        <v>547</v>
      </c>
      <c r="G233" s="62" t="s">
        <v>174</v>
      </c>
      <c r="H233" s="90">
        <v>1908.19</v>
      </c>
      <c r="I233" s="159">
        <f>+Tabla167[[#This Row],[Costo Unitario en RD$]]*Tabla167[[#This Row],[Existencia actual]]</f>
        <v>267146.60000000003</v>
      </c>
      <c r="J233" s="160">
        <v>190</v>
      </c>
      <c r="K233" s="161">
        <f>+LOOKUP(Tabla167[[#This Row],[Código Institucional]],Entradas!A$2:A$1993,Entradas!C$2:C$1993)</f>
        <v>0</v>
      </c>
      <c r="L233" s="77">
        <f>+LOOKUP(Tabla167[[#This Row],[Código Institucional]],Salidas!A$2:A$1159,Salidas!C$2:C$1159)</f>
        <v>50</v>
      </c>
      <c r="M233" s="78">
        <f>+Tabla167[[#This Row],[Existencia Diciembre 2021]]+Tabla167[[#This Row],[Entradas]]-Tabla167[[#This Row],[Salidas]]</f>
        <v>140</v>
      </c>
    </row>
    <row r="234" spans="2:13" s="46" customFormat="1" ht="15.75" customHeight="1" x14ac:dyDescent="0.25">
      <c r="B234" s="188">
        <v>42520</v>
      </c>
      <c r="C234" s="188">
        <v>42520</v>
      </c>
      <c r="D234" s="158" t="s">
        <v>404</v>
      </c>
      <c r="E234" s="191" t="s">
        <v>131</v>
      </c>
      <c r="F234" s="55" t="s">
        <v>548</v>
      </c>
      <c r="G234" s="62" t="s">
        <v>174</v>
      </c>
      <c r="H234" s="90">
        <v>1019.52</v>
      </c>
      <c r="I234" s="159">
        <f>+Tabla167[[#This Row],[Costo Unitario en RD$]]*Tabla167[[#This Row],[Existencia actual]]</f>
        <v>22429.439999999999</v>
      </c>
      <c r="J234" s="160">
        <v>22</v>
      </c>
      <c r="K234" s="161">
        <f>+LOOKUP(Tabla167[[#This Row],[Código Institucional]],Entradas!A$2:A$1993,Entradas!C$2:C$1993)</f>
        <v>0</v>
      </c>
      <c r="L234" s="77">
        <f>+LOOKUP(Tabla167[[#This Row],[Código Institucional]],Salidas!A$2:A$1159,Salidas!C$2:C$1159)</f>
        <v>0</v>
      </c>
      <c r="M234" s="78">
        <f>+Tabla167[[#This Row],[Existencia Diciembre 2021]]+Tabla167[[#This Row],[Entradas]]-Tabla167[[#This Row],[Salidas]]</f>
        <v>22</v>
      </c>
    </row>
    <row r="235" spans="2:13" s="46" customFormat="1" ht="15.75" x14ac:dyDescent="0.25">
      <c r="B235" s="188">
        <v>40816</v>
      </c>
      <c r="C235" s="188">
        <v>40816</v>
      </c>
      <c r="D235" s="158" t="s">
        <v>404</v>
      </c>
      <c r="E235" s="191" t="s">
        <v>156</v>
      </c>
      <c r="F235" s="55" t="s">
        <v>549</v>
      </c>
      <c r="G235" s="62" t="s">
        <v>174</v>
      </c>
      <c r="H235" s="90">
        <v>792.96</v>
      </c>
      <c r="I235" s="159">
        <f>+Tabla167[[#This Row],[Costo Unitario en RD$]]*Tabla167[[#This Row],[Existencia actual]]</f>
        <v>30132.480000000003</v>
      </c>
      <c r="J235" s="160">
        <v>38</v>
      </c>
      <c r="K235" s="161">
        <f>+LOOKUP(Tabla167[[#This Row],[Código Institucional]],Entradas!A$2:A$1993,Entradas!C$2:C$1993)</f>
        <v>0</v>
      </c>
      <c r="L235" s="77">
        <f>+LOOKUP(Tabla167[[#This Row],[Código Institucional]],Salidas!A$2:A$1159,Salidas!C$2:C$1159)</f>
        <v>0</v>
      </c>
      <c r="M235" s="78">
        <f>+Tabla167[[#This Row],[Existencia Diciembre 2021]]+Tabla167[[#This Row],[Entradas]]-Tabla167[[#This Row],[Salidas]]</f>
        <v>38</v>
      </c>
    </row>
    <row r="236" spans="2:13" s="46" customFormat="1" ht="15.75" x14ac:dyDescent="0.25">
      <c r="B236" s="188">
        <v>42520</v>
      </c>
      <c r="C236" s="188">
        <v>42520</v>
      </c>
      <c r="D236" s="158" t="s">
        <v>404</v>
      </c>
      <c r="E236" s="191" t="s">
        <v>115</v>
      </c>
      <c r="F236" s="63" t="s">
        <v>550</v>
      </c>
      <c r="G236" s="62" t="s">
        <v>174</v>
      </c>
      <c r="H236" s="90">
        <v>190</v>
      </c>
      <c r="I236" s="159">
        <f>+Tabla167[[#This Row],[Costo Unitario en RD$]]*Tabla167[[#This Row],[Existencia actual]]</f>
        <v>71440</v>
      </c>
      <c r="J236" s="160">
        <v>385</v>
      </c>
      <c r="K236" s="161">
        <f>+LOOKUP(Tabla167[[#This Row],[Código Institucional]],Entradas!A$2:A$1993,Entradas!C$2:C$1993)</f>
        <v>0</v>
      </c>
      <c r="L236" s="77">
        <f>+LOOKUP(Tabla167[[#This Row],[Código Institucional]],Salidas!A$2:A$1159,Salidas!C$2:C$1159)</f>
        <v>9</v>
      </c>
      <c r="M236" s="78">
        <f>+Tabla167[[#This Row],[Existencia Diciembre 2021]]+Tabla167[[#This Row],[Entradas]]-Tabla167[[#This Row],[Salidas]]</f>
        <v>376</v>
      </c>
    </row>
    <row r="237" spans="2:13" s="46" customFormat="1" ht="15.75" x14ac:dyDescent="0.25">
      <c r="B237" s="188">
        <v>41429</v>
      </c>
      <c r="C237" s="188">
        <v>41429</v>
      </c>
      <c r="D237" s="158" t="s">
        <v>404</v>
      </c>
      <c r="E237" s="191" t="s">
        <v>61</v>
      </c>
      <c r="F237" s="63" t="s">
        <v>551</v>
      </c>
      <c r="G237" s="62" t="s">
        <v>174</v>
      </c>
      <c r="H237" s="90">
        <v>1019.52</v>
      </c>
      <c r="I237" s="159">
        <f>+Tabla167[[#This Row],[Costo Unitario en RD$]]*Tabla167[[#This Row],[Existencia actual]]</f>
        <v>241626.23999999999</v>
      </c>
      <c r="J237" s="160">
        <v>276</v>
      </c>
      <c r="K237" s="161">
        <f>+LOOKUP(Tabla167[[#This Row],[Código Institucional]],Entradas!A$2:A$1993,Entradas!C$2:C$1993)</f>
        <v>0</v>
      </c>
      <c r="L237" s="77">
        <f>+LOOKUP(Tabla167[[#This Row],[Código Institucional]],Salidas!A$2:A$1159,Salidas!C$2:C$1159)</f>
        <v>39</v>
      </c>
      <c r="M237" s="78">
        <f>+Tabla167[[#This Row],[Existencia Diciembre 2021]]+Tabla167[[#This Row],[Entradas]]-Tabla167[[#This Row],[Salidas]]</f>
        <v>237</v>
      </c>
    </row>
    <row r="238" spans="2:13" s="46" customFormat="1" ht="15.75" x14ac:dyDescent="0.25">
      <c r="B238" s="188">
        <v>41915</v>
      </c>
      <c r="C238" s="188">
        <v>41915</v>
      </c>
      <c r="D238" s="158" t="s">
        <v>404</v>
      </c>
      <c r="E238" s="191" t="s">
        <v>45</v>
      </c>
      <c r="F238" s="63" t="s">
        <v>552</v>
      </c>
      <c r="G238" s="62" t="s">
        <v>174</v>
      </c>
      <c r="H238" s="90">
        <v>458.15</v>
      </c>
      <c r="I238" s="159">
        <f>+Tabla167[[#This Row],[Costo Unitario en RD$]]*Tabla167[[#This Row],[Existencia actual]]</f>
        <v>1374.4499999999998</v>
      </c>
      <c r="J238" s="160">
        <v>3</v>
      </c>
      <c r="K238" s="161">
        <f>+LOOKUP(Tabla167[[#This Row],[Código Institucional]],Entradas!A$2:A$1993,Entradas!C$2:C$1993)</f>
        <v>0</v>
      </c>
      <c r="L238" s="77">
        <f>+LOOKUP(Tabla167[[#This Row],[Código Institucional]],Salidas!A$2:A$1159,Salidas!C$2:C$1159)</f>
        <v>0</v>
      </c>
      <c r="M238" s="78">
        <f>+Tabla167[[#This Row],[Existencia Diciembre 2021]]+Tabla167[[#This Row],[Entradas]]-Tabla167[[#This Row],[Salidas]]</f>
        <v>3</v>
      </c>
    </row>
    <row r="239" spans="2:13" s="46" customFormat="1" ht="15.75" customHeight="1" x14ac:dyDescent="0.25">
      <c r="B239" s="188">
        <v>42520</v>
      </c>
      <c r="C239" s="188">
        <v>42520</v>
      </c>
      <c r="D239" s="158" t="s">
        <v>404</v>
      </c>
      <c r="E239" s="191" t="s">
        <v>85</v>
      </c>
      <c r="F239" s="65" t="s">
        <v>553</v>
      </c>
      <c r="G239" s="62" t="s">
        <v>174</v>
      </c>
      <c r="H239" s="91">
        <v>561.67999999999995</v>
      </c>
      <c r="I239" s="159">
        <f>+Tabla167[[#This Row],[Costo Unitario en RD$]]*Tabla167[[#This Row],[Existencia actual]]</f>
        <v>10671.919999999998</v>
      </c>
      <c r="J239" s="160">
        <v>19</v>
      </c>
      <c r="K239" s="161">
        <f>+LOOKUP(Tabla167[[#This Row],[Código Institucional]],Entradas!A$2:A$1993,Entradas!C$2:C$1993)</f>
        <v>0</v>
      </c>
      <c r="L239" s="77">
        <f>+LOOKUP(Tabla167[[#This Row],[Código Institucional]],Salidas!A$2:A$1159,Salidas!C$2:C$1159)</f>
        <v>0</v>
      </c>
      <c r="M239" s="78">
        <f>+Tabla167[[#This Row],[Existencia Diciembre 2021]]+Tabla167[[#This Row],[Entradas]]-Tabla167[[#This Row],[Salidas]]</f>
        <v>19</v>
      </c>
    </row>
    <row r="240" spans="2:13" s="46" customFormat="1" ht="15.75" customHeight="1" x14ac:dyDescent="0.25">
      <c r="B240" s="188">
        <v>44645</v>
      </c>
      <c r="C240" s="188">
        <v>44645</v>
      </c>
      <c r="D240" s="158" t="s">
        <v>404</v>
      </c>
      <c r="E240" s="191" t="s">
        <v>35</v>
      </c>
      <c r="F240" s="63" t="s">
        <v>554</v>
      </c>
      <c r="G240" s="62" t="s">
        <v>174</v>
      </c>
      <c r="H240" s="90">
        <v>1529.27</v>
      </c>
      <c r="I240" s="159">
        <f>+Tabla167[[#This Row],[Costo Unitario en RD$]]*Tabla167[[#This Row],[Existencia actual]]</f>
        <v>70346.42</v>
      </c>
      <c r="J240" s="160">
        <v>46</v>
      </c>
      <c r="K240" s="161">
        <f>+LOOKUP(Tabla167[[#This Row],[Código Institucional]],Entradas!A$2:A$1993,Entradas!C$2:C$1993)</f>
        <v>30</v>
      </c>
      <c r="L240" s="77">
        <f>+LOOKUP(Tabla167[[#This Row],[Código Institucional]],Salidas!A$2:A$1159,Salidas!C$2:C$1159)</f>
        <v>30</v>
      </c>
      <c r="M240" s="78">
        <f>+Tabla167[[#This Row],[Existencia Diciembre 2021]]+Tabla167[[#This Row],[Entradas]]-Tabla167[[#This Row],[Salidas]]</f>
        <v>46</v>
      </c>
    </row>
    <row r="241" spans="2:13" s="46" customFormat="1" ht="14.25" customHeight="1" x14ac:dyDescent="0.25">
      <c r="B241" s="188">
        <v>43038</v>
      </c>
      <c r="C241" s="188">
        <v>43038</v>
      </c>
      <c r="D241" s="158" t="s">
        <v>354</v>
      </c>
      <c r="E241" s="190" t="s">
        <v>555</v>
      </c>
      <c r="F241" s="64" t="s">
        <v>556</v>
      </c>
      <c r="G241" s="62" t="s">
        <v>174</v>
      </c>
      <c r="H241" s="90">
        <v>364.62</v>
      </c>
      <c r="I241" s="159">
        <f>+Tabla167[[#This Row],[Costo Unitario en RD$]]*Tabla167[[#This Row],[Existencia actual]]</f>
        <v>4740.0600000000004</v>
      </c>
      <c r="J241" s="160">
        <v>13</v>
      </c>
      <c r="K241" s="161">
        <f>+LOOKUP(Tabla167[[#This Row],[Código Institucional]],Entradas!A$2:A$1993,Entradas!C$2:C$1993)</f>
        <v>0</v>
      </c>
      <c r="L241" s="77">
        <f>+LOOKUP(Tabla167[[#This Row],[Código Institucional]],Salidas!A$2:A$1159,Salidas!C$2:C$1159)</f>
        <v>0</v>
      </c>
      <c r="M241" s="78">
        <f>+Tabla167[[#This Row],[Existencia Diciembre 2021]]+Tabla167[[#This Row],[Entradas]]-Tabla167[[#This Row],[Salidas]]</f>
        <v>13</v>
      </c>
    </row>
    <row r="242" spans="2:13" s="46" customFormat="1" ht="15.75" x14ac:dyDescent="0.25">
      <c r="B242" s="188">
        <v>43412</v>
      </c>
      <c r="C242" s="188">
        <v>43412</v>
      </c>
      <c r="D242" s="158" t="s">
        <v>191</v>
      </c>
      <c r="E242" s="190" t="s">
        <v>557</v>
      </c>
      <c r="F242" s="64" t="s">
        <v>558</v>
      </c>
      <c r="G242" s="62" t="s">
        <v>174</v>
      </c>
      <c r="H242" s="90">
        <v>299</v>
      </c>
      <c r="I242" s="159">
        <f>+Tabla167[[#This Row],[Costo Unitario en RD$]]*Tabla167[[#This Row],[Existencia actual]]</f>
        <v>897</v>
      </c>
      <c r="J242" s="160">
        <v>3</v>
      </c>
      <c r="K242" s="161">
        <f>+LOOKUP(Tabla167[[#This Row],[Código Institucional]],Entradas!A$2:A$1993,Entradas!C$2:C$1993)</f>
        <v>0</v>
      </c>
      <c r="L242" s="77">
        <f>+LOOKUP(Tabla167[[#This Row],[Código Institucional]],Salidas!A$2:A$1159,Salidas!C$2:C$1159)</f>
        <v>0</v>
      </c>
      <c r="M242" s="78">
        <f>+Tabla167[[#This Row],[Existencia Diciembre 2021]]+Tabla167[[#This Row],[Entradas]]-Tabla167[[#This Row],[Salidas]]</f>
        <v>3</v>
      </c>
    </row>
    <row r="243" spans="2:13" s="46" customFormat="1" ht="15.75" customHeight="1" x14ac:dyDescent="0.25">
      <c r="B243" s="188">
        <v>44595</v>
      </c>
      <c r="C243" s="188">
        <v>44595</v>
      </c>
      <c r="D243" s="158" t="s">
        <v>407</v>
      </c>
      <c r="E243" s="190" t="s">
        <v>559</v>
      </c>
      <c r="F243" s="64" t="s">
        <v>560</v>
      </c>
      <c r="G243" s="62" t="s">
        <v>174</v>
      </c>
      <c r="H243" s="93">
        <v>3416</v>
      </c>
      <c r="I243" s="159">
        <f>+Tabla167[[#This Row],[Costo Unitario en RD$]]*Tabla167[[#This Row],[Existencia actual]]</f>
        <v>819840</v>
      </c>
      <c r="J243" s="160">
        <v>0</v>
      </c>
      <c r="K243" s="161">
        <f>+LOOKUP(Tabla167[[#This Row],[Código Institucional]],Entradas!A$2:A$1993,Entradas!C$2:C$1993)</f>
        <v>340</v>
      </c>
      <c r="L243" s="77">
        <f>+LOOKUP(Tabla167[[#This Row],[Código Institucional]],Salidas!A$2:A$1159,Salidas!C$2:C$1159)</f>
        <v>100</v>
      </c>
      <c r="M243" s="78">
        <f>+Tabla167[[#This Row],[Existencia Diciembre 2021]]+Tabla167[[#This Row],[Entradas]]-Tabla167[[#This Row],[Salidas]]</f>
        <v>240</v>
      </c>
    </row>
    <row r="244" spans="2:13" s="46" customFormat="1" ht="15" customHeight="1" x14ac:dyDescent="0.25">
      <c r="B244" s="188">
        <v>42520</v>
      </c>
      <c r="C244" s="188">
        <v>42520</v>
      </c>
      <c r="D244" s="158" t="s">
        <v>407</v>
      </c>
      <c r="E244" s="191" t="s">
        <v>561</v>
      </c>
      <c r="F244" s="55" t="s">
        <v>562</v>
      </c>
      <c r="G244" s="62" t="s">
        <v>174</v>
      </c>
      <c r="H244" s="90">
        <v>738.61</v>
      </c>
      <c r="I244" s="159">
        <f>+Tabla167[[#This Row],[Costo Unitario en RD$]]*Tabla167[[#This Row],[Existencia actual]]</f>
        <v>0</v>
      </c>
      <c r="J244" s="160">
        <v>0</v>
      </c>
      <c r="K244" s="161">
        <f>+LOOKUP(Tabla167[[#This Row],[Código Institucional]],Entradas!A$2:A$1993,Entradas!C$2:C$1993)</f>
        <v>0</v>
      </c>
      <c r="L244" s="77">
        <f>+LOOKUP(Tabla167[[#This Row],[Código Institucional]],Salidas!A$2:A$1159,Salidas!C$2:C$1159)</f>
        <v>0</v>
      </c>
      <c r="M244" s="78">
        <f>+Tabla167[[#This Row],[Existencia Diciembre 2021]]+Tabla167[[#This Row],[Entradas]]-Tabla167[[#This Row],[Salidas]]</f>
        <v>0</v>
      </c>
    </row>
    <row r="245" spans="2:13" s="46" customFormat="1" ht="15.75" x14ac:dyDescent="0.25">
      <c r="B245" s="188">
        <v>42520</v>
      </c>
      <c r="C245" s="188">
        <v>42520</v>
      </c>
      <c r="D245" s="158" t="s">
        <v>171</v>
      </c>
      <c r="E245" s="191" t="s">
        <v>563</v>
      </c>
      <c r="F245" s="55" t="s">
        <v>564</v>
      </c>
      <c r="G245" s="62" t="s">
        <v>174</v>
      </c>
      <c r="H245" s="91">
        <v>861.4</v>
      </c>
      <c r="I245" s="159">
        <f>+Tabla167[[#This Row],[Costo Unitario en RD$]]*Tabla167[[#This Row],[Existencia actual]]</f>
        <v>22396.399999999998</v>
      </c>
      <c r="J245" s="160">
        <v>30</v>
      </c>
      <c r="K245" s="161">
        <f>+LOOKUP(Tabla167[[#This Row],[Código Institucional]],Entradas!A$2:A$1993,Entradas!C$2:C$1993)</f>
        <v>0</v>
      </c>
      <c r="L245" s="77">
        <f>+LOOKUP(Tabla167[[#This Row],[Código Institucional]],Salidas!A$2:A$1159,Salidas!C$2:C$1159)</f>
        <v>4</v>
      </c>
      <c r="M245" s="78">
        <f>+Tabla167[[#This Row],[Existencia Diciembre 2021]]+Tabla167[[#This Row],[Entradas]]-Tabla167[[#This Row],[Salidas]]</f>
        <v>26</v>
      </c>
    </row>
    <row r="246" spans="2:13" s="46" customFormat="1" ht="15.75" x14ac:dyDescent="0.25">
      <c r="B246" s="188">
        <v>42496</v>
      </c>
      <c r="C246" s="188">
        <v>42496</v>
      </c>
      <c r="D246" s="158" t="s">
        <v>171</v>
      </c>
      <c r="E246" s="191" t="s">
        <v>159</v>
      </c>
      <c r="F246" s="63" t="s">
        <v>565</v>
      </c>
      <c r="G246" s="62" t="s">
        <v>174</v>
      </c>
      <c r="H246" s="90">
        <v>358.72</v>
      </c>
      <c r="I246" s="159">
        <f>+Tabla167[[#This Row],[Costo Unitario en RD$]]*Tabla167[[#This Row],[Existencia actual]]</f>
        <v>0</v>
      </c>
      <c r="J246" s="160">
        <v>0</v>
      </c>
      <c r="K246" s="161">
        <f>+LOOKUP(Tabla167[[#This Row],[Código Institucional]],Entradas!A$2:A$1993,Entradas!C$2:C$1993)</f>
        <v>0</v>
      </c>
      <c r="L246" s="77">
        <f>+LOOKUP(Tabla167[[#This Row],[Código Institucional]],Salidas!A$2:A$1159,Salidas!C$2:C$1159)</f>
        <v>0</v>
      </c>
      <c r="M246" s="78">
        <f>+Tabla167[[#This Row],[Existencia Diciembre 2021]]+Tabla167[[#This Row],[Entradas]]-Tabla167[[#This Row],[Salidas]]</f>
        <v>0</v>
      </c>
    </row>
    <row r="247" spans="2:13" s="46" customFormat="1" ht="15.75" customHeight="1" x14ac:dyDescent="0.25">
      <c r="B247" s="188">
        <v>41429</v>
      </c>
      <c r="C247" s="188">
        <v>41429</v>
      </c>
      <c r="D247" s="158" t="s">
        <v>175</v>
      </c>
      <c r="E247" s="191" t="s">
        <v>566</v>
      </c>
      <c r="F247" s="55" t="s">
        <v>567</v>
      </c>
      <c r="G247" s="62" t="s">
        <v>174</v>
      </c>
      <c r="H247" s="90">
        <v>548.70000000000005</v>
      </c>
      <c r="I247" s="159">
        <f>+Tabla167[[#This Row],[Costo Unitario en RD$]]*Tabla167[[#This Row],[Existencia actual]]</f>
        <v>1097.4000000000001</v>
      </c>
      <c r="J247" s="160">
        <v>2</v>
      </c>
      <c r="K247" s="161">
        <f>+LOOKUP(Tabla167[[#This Row],[Código Institucional]],Entradas!A$2:A$1993,Entradas!C$2:C$1993)</f>
        <v>0</v>
      </c>
      <c r="L247" s="77">
        <f>+LOOKUP(Tabla167[[#This Row],[Código Institucional]],Salidas!A$2:A$1159,Salidas!C$2:C$1159)</f>
        <v>0</v>
      </c>
      <c r="M247" s="78">
        <f>+Tabla167[[#This Row],[Existencia Diciembre 2021]]+Tabla167[[#This Row],[Entradas]]-Tabla167[[#This Row],[Salidas]]</f>
        <v>2</v>
      </c>
    </row>
    <row r="248" spans="2:13" s="46" customFormat="1" ht="15.75" x14ac:dyDescent="0.25">
      <c r="B248" s="188">
        <v>42520</v>
      </c>
      <c r="C248" s="188">
        <v>42520</v>
      </c>
      <c r="D248" s="158" t="s">
        <v>258</v>
      </c>
      <c r="E248" s="191" t="s">
        <v>568</v>
      </c>
      <c r="F248" s="63" t="s">
        <v>569</v>
      </c>
      <c r="G248" s="62" t="s">
        <v>174</v>
      </c>
      <c r="H248" s="90">
        <v>761.1</v>
      </c>
      <c r="I248" s="159">
        <f>+Tabla167[[#This Row],[Costo Unitario en RD$]]*Tabla167[[#This Row],[Existencia actual]]</f>
        <v>50232.6</v>
      </c>
      <c r="J248" s="160">
        <v>70</v>
      </c>
      <c r="K248" s="161">
        <f>+LOOKUP(Tabla167[[#This Row],[Código Institucional]],Entradas!A$2:A$1993,Entradas!C$2:C$1993)</f>
        <v>0</v>
      </c>
      <c r="L248" s="77">
        <f>+LOOKUP(Tabla167[[#This Row],[Código Institucional]],Salidas!A$2:A$1159,Salidas!C$2:C$1159)</f>
        <v>4</v>
      </c>
      <c r="M248" s="78">
        <f>+Tabla167[[#This Row],[Existencia Diciembre 2021]]+Tabla167[[#This Row],[Entradas]]-Tabla167[[#This Row],[Salidas]]</f>
        <v>66</v>
      </c>
    </row>
    <row r="249" spans="2:13" s="46" customFormat="1" ht="15.75" x14ac:dyDescent="0.25">
      <c r="B249" s="188">
        <v>44145</v>
      </c>
      <c r="C249" s="188">
        <v>44145</v>
      </c>
      <c r="D249" s="158" t="s">
        <v>193</v>
      </c>
      <c r="E249" s="190" t="s">
        <v>140</v>
      </c>
      <c r="F249" s="63" t="s">
        <v>570</v>
      </c>
      <c r="G249" s="62" t="s">
        <v>174</v>
      </c>
      <c r="H249" s="90">
        <v>342.2</v>
      </c>
      <c r="I249" s="159">
        <f>+Tabla167[[#This Row],[Costo Unitario en RD$]]*Tabla167[[#This Row],[Existencia actual]]</f>
        <v>0</v>
      </c>
      <c r="J249" s="160">
        <v>0</v>
      </c>
      <c r="K249" s="161">
        <f>+LOOKUP(Tabla167[[#This Row],[Código Institucional]],Entradas!A$2:A$1993,Entradas!C$2:C$1993)</f>
        <v>0</v>
      </c>
      <c r="L249" s="77">
        <f>+LOOKUP(Tabla167[[#This Row],[Código Institucional]],Salidas!A$2:A$1159,Salidas!C$2:C$1159)</f>
        <v>0</v>
      </c>
      <c r="M249" s="78">
        <f>+Tabla167[[#This Row],[Existencia Diciembre 2021]]+Tabla167[[#This Row],[Entradas]]-Tabla167[[#This Row],[Salidas]]</f>
        <v>0</v>
      </c>
    </row>
    <row r="250" spans="2:13" s="46" customFormat="1" ht="15.75" x14ac:dyDescent="0.25">
      <c r="B250" s="188">
        <v>44145</v>
      </c>
      <c r="C250" s="188">
        <v>44145</v>
      </c>
      <c r="D250" s="158" t="s">
        <v>193</v>
      </c>
      <c r="E250" s="190" t="s">
        <v>571</v>
      </c>
      <c r="F250" s="63" t="s">
        <v>572</v>
      </c>
      <c r="G250" s="62" t="s">
        <v>174</v>
      </c>
      <c r="H250" s="90">
        <v>295</v>
      </c>
      <c r="I250" s="159">
        <f>+Tabla167[[#This Row],[Costo Unitario en RD$]]*Tabla167[[#This Row],[Existencia actual]]</f>
        <v>1770</v>
      </c>
      <c r="J250" s="160">
        <v>6</v>
      </c>
      <c r="K250" s="161">
        <f>+LOOKUP(Tabla167[[#This Row],[Código Institucional]],Entradas!A$2:A$1993,Entradas!C$2:C$1993)</f>
        <v>0</v>
      </c>
      <c r="L250" s="77">
        <f>+LOOKUP(Tabla167[[#This Row],[Código Institucional]],Salidas!A$2:A$1159,Salidas!C$2:C$1159)</f>
        <v>0</v>
      </c>
      <c r="M250" s="78">
        <f>+Tabla167[[#This Row],[Existencia Diciembre 2021]]+Tabla167[[#This Row],[Entradas]]-Tabla167[[#This Row],[Salidas]]</f>
        <v>6</v>
      </c>
    </row>
    <row r="251" spans="2:13" s="46" customFormat="1" ht="15.75" x14ac:dyDescent="0.25">
      <c r="B251" s="188">
        <v>41429</v>
      </c>
      <c r="C251" s="188">
        <v>41429</v>
      </c>
      <c r="D251" s="158" t="s">
        <v>191</v>
      </c>
      <c r="E251" s="191" t="s">
        <v>152</v>
      </c>
      <c r="F251" s="55" t="s">
        <v>573</v>
      </c>
      <c r="G251" s="62" t="s">
        <v>174</v>
      </c>
      <c r="H251" s="90">
        <v>49.56</v>
      </c>
      <c r="I251" s="159">
        <f>+Tabla167[[#This Row],[Costo Unitario en RD$]]*Tabla167[[#This Row],[Existencia actual]]</f>
        <v>2230.2000000000003</v>
      </c>
      <c r="J251" s="160">
        <v>45</v>
      </c>
      <c r="K251" s="161">
        <f>+LOOKUP(Tabla167[[#This Row],[Código Institucional]],Entradas!A$2:A$1993,Entradas!C$2:C$1993)</f>
        <v>0</v>
      </c>
      <c r="L251" s="77">
        <f>+LOOKUP(Tabla167[[#This Row],[Código Institucional]],Salidas!A$2:A$1159,Salidas!C$2:C$1159)</f>
        <v>0</v>
      </c>
      <c r="M251" s="78">
        <f>+Tabla167[[#This Row],[Existencia Diciembre 2021]]+Tabla167[[#This Row],[Entradas]]-Tabla167[[#This Row],[Salidas]]</f>
        <v>45</v>
      </c>
    </row>
    <row r="252" spans="2:13" s="46" customFormat="1" ht="15.75" x14ac:dyDescent="0.25">
      <c r="B252" s="188">
        <v>42496</v>
      </c>
      <c r="C252" s="188">
        <v>42496</v>
      </c>
      <c r="D252" s="158" t="s">
        <v>214</v>
      </c>
      <c r="E252" s="191" t="s">
        <v>74</v>
      </c>
      <c r="F252" s="55" t="s">
        <v>574</v>
      </c>
      <c r="G252" s="62" t="s">
        <v>174</v>
      </c>
      <c r="H252" s="90">
        <v>7.3</v>
      </c>
      <c r="I252" s="159">
        <f>+Tabla167[[#This Row],[Costo Unitario en RD$]]*Tabla167[[#This Row],[Existencia actual]]</f>
        <v>204.4</v>
      </c>
      <c r="J252" s="160">
        <v>28</v>
      </c>
      <c r="K252" s="161">
        <f>+LOOKUP(Tabla167[[#This Row],[Código Institucional]],Entradas!A$2:A$1993,Entradas!C$2:C$1993)</f>
        <v>0</v>
      </c>
      <c r="L252" s="77">
        <f>+LOOKUP(Tabla167[[#This Row],[Código Institucional]],Salidas!A$2:A$1159,Salidas!C$2:C$1159)</f>
        <v>0</v>
      </c>
      <c r="M252" s="78">
        <f>+Tabla167[[#This Row],[Existencia Diciembre 2021]]+Tabla167[[#This Row],[Entradas]]-Tabla167[[#This Row],[Salidas]]</f>
        <v>28</v>
      </c>
    </row>
    <row r="253" spans="2:13" s="46" customFormat="1" ht="15.75" x14ac:dyDescent="0.25">
      <c r="B253" s="188">
        <v>43752</v>
      </c>
      <c r="C253" s="188">
        <v>43752</v>
      </c>
      <c r="D253" s="158" t="s">
        <v>307</v>
      </c>
      <c r="E253" s="191" t="s">
        <v>48</v>
      </c>
      <c r="F253" s="64" t="s">
        <v>575</v>
      </c>
      <c r="G253" s="62" t="s">
        <v>174</v>
      </c>
      <c r="H253" s="90">
        <v>8260</v>
      </c>
      <c r="I253" s="159">
        <f>+Tabla167[[#This Row],[Costo Unitario en RD$]]*Tabla167[[#This Row],[Existencia actual]]</f>
        <v>0</v>
      </c>
      <c r="J253" s="160">
        <v>0</v>
      </c>
      <c r="K253" s="161">
        <f>+LOOKUP(Tabla167[[#This Row],[Código Institucional]],Entradas!A$2:A$1993,Entradas!C$2:C$1993)</f>
        <v>1</v>
      </c>
      <c r="L253" s="77">
        <f>+LOOKUP(Tabla167[[#This Row],[Código Institucional]],Salidas!A$2:A$1159,Salidas!C$2:C$1159)</f>
        <v>1</v>
      </c>
      <c r="M253" s="78">
        <f>+Tabla167[[#This Row],[Existencia Diciembre 2021]]+Tabla167[[#This Row],[Entradas]]-Tabla167[[#This Row],[Salidas]]</f>
        <v>0</v>
      </c>
    </row>
    <row r="254" spans="2:13" s="46" customFormat="1" ht="15.75" x14ac:dyDescent="0.25">
      <c r="B254" s="188">
        <v>41429</v>
      </c>
      <c r="C254" s="188">
        <v>41429</v>
      </c>
      <c r="D254" s="158" t="s">
        <v>307</v>
      </c>
      <c r="E254" s="191" t="s">
        <v>151</v>
      </c>
      <c r="F254" s="55" t="s">
        <v>576</v>
      </c>
      <c r="G254" s="62" t="s">
        <v>174</v>
      </c>
      <c r="H254" s="90">
        <v>10030</v>
      </c>
      <c r="I254" s="159">
        <f>+Tabla167[[#This Row],[Costo Unitario en RD$]]*Tabla167[[#This Row],[Existencia actual]]</f>
        <v>300900</v>
      </c>
      <c r="J254" s="160">
        <v>31</v>
      </c>
      <c r="K254" s="161">
        <f>+LOOKUP(Tabla167[[#This Row],[Código Institucional]],Entradas!A$2:A$1993,Entradas!C$2:C$1993)</f>
        <v>0</v>
      </c>
      <c r="L254" s="77">
        <f>+LOOKUP(Tabla167[[#This Row],[Código Institucional]],Salidas!A$2:A$1159,Salidas!C$2:C$1159)</f>
        <v>1</v>
      </c>
      <c r="M254" s="78">
        <f>+Tabla167[[#This Row],[Existencia Diciembre 2021]]+Tabla167[[#This Row],[Entradas]]-Tabla167[[#This Row],[Salidas]]</f>
        <v>30</v>
      </c>
    </row>
    <row r="255" spans="2:13" s="46" customFormat="1" ht="15.75" x14ac:dyDescent="0.25">
      <c r="B255" s="188">
        <v>43123</v>
      </c>
      <c r="C255" s="188">
        <v>43123</v>
      </c>
      <c r="D255" s="158" t="s">
        <v>577</v>
      </c>
      <c r="E255" s="191" t="s">
        <v>58</v>
      </c>
      <c r="F255" s="63" t="s">
        <v>578</v>
      </c>
      <c r="G255" s="62" t="s">
        <v>174</v>
      </c>
      <c r="H255" s="90">
        <v>0.87</v>
      </c>
      <c r="I255" s="159">
        <f>+Tabla167[[#This Row],[Costo Unitario en RD$]]*Tabla167[[#This Row],[Existencia actual]]</f>
        <v>870.87</v>
      </c>
      <c r="J255" s="160">
        <v>1001</v>
      </c>
      <c r="K255" s="161">
        <f>+LOOKUP(Tabla167[[#This Row],[Código Institucional]],Entradas!A$2:A$1993,Entradas!C$2:C$1993)</f>
        <v>0</v>
      </c>
      <c r="L255" s="77">
        <f>+LOOKUP(Tabla167[[#This Row],[Código Institucional]],Salidas!A$2:A$1159,Salidas!C$2:C$1159)</f>
        <v>0</v>
      </c>
      <c r="M255" s="78">
        <f>+Tabla167[[#This Row],[Existencia Diciembre 2021]]+Tabla167[[#This Row],[Entradas]]-Tabla167[[#This Row],[Salidas]]</f>
        <v>1001</v>
      </c>
    </row>
    <row r="256" spans="2:13" s="46" customFormat="1" ht="15.75" x14ac:dyDescent="0.25">
      <c r="B256" s="188">
        <v>42496</v>
      </c>
      <c r="C256" s="188">
        <v>42496</v>
      </c>
      <c r="D256" s="158" t="s">
        <v>188</v>
      </c>
      <c r="E256" s="191" t="s">
        <v>579</v>
      </c>
      <c r="F256" s="55" t="s">
        <v>580</v>
      </c>
      <c r="G256" s="62" t="s">
        <v>174</v>
      </c>
      <c r="H256" s="91">
        <v>612.41999999999996</v>
      </c>
      <c r="I256" s="159">
        <f>+Tabla167[[#This Row],[Costo Unitario en RD$]]*Tabla167[[#This Row],[Existencia actual]]</f>
        <v>301310.63999999996</v>
      </c>
      <c r="J256" s="160">
        <v>492</v>
      </c>
      <c r="K256" s="161">
        <f>+LOOKUP(Tabla167[[#This Row],[Código Institucional]],Entradas!A$2:A$1993,Entradas!C$2:C$1993)</f>
        <v>0</v>
      </c>
      <c r="L256" s="77">
        <f>+LOOKUP(Tabla167[[#This Row],[Código Institucional]],Salidas!A$2:A$1159,Salidas!C$2:C$1159)</f>
        <v>0</v>
      </c>
      <c r="M256" s="78">
        <f>+Tabla167[[#This Row],[Existencia Diciembre 2021]]+Tabla167[[#This Row],[Entradas]]-Tabla167[[#This Row],[Salidas]]</f>
        <v>492</v>
      </c>
    </row>
    <row r="257" spans="2:13" s="46" customFormat="1" ht="15.75" x14ac:dyDescent="0.25">
      <c r="B257" s="188">
        <v>42520</v>
      </c>
      <c r="C257" s="188">
        <v>42520</v>
      </c>
      <c r="D257" s="158" t="s">
        <v>182</v>
      </c>
      <c r="E257" s="191" t="s">
        <v>581</v>
      </c>
      <c r="F257" s="63" t="s">
        <v>582</v>
      </c>
      <c r="G257" s="62" t="s">
        <v>174</v>
      </c>
      <c r="H257" s="90">
        <v>17464</v>
      </c>
      <c r="I257" s="159">
        <f>+Tabla167[[#This Row],[Costo Unitario en RD$]]*Tabla167[[#This Row],[Existencia actual]]</f>
        <v>87320</v>
      </c>
      <c r="J257" s="160">
        <v>5</v>
      </c>
      <c r="K257" s="161">
        <f>+LOOKUP(Tabla167[[#This Row],[Código Institucional]],Entradas!A$2:A$1993,Entradas!C$2:C$1993)</f>
        <v>0</v>
      </c>
      <c r="L257" s="77">
        <f>+LOOKUP(Tabla167[[#This Row],[Código Institucional]],Salidas!A$2:A$1159,Salidas!C$2:C$1159)</f>
        <v>0</v>
      </c>
      <c r="M257" s="78">
        <f>+Tabla167[[#This Row],[Existencia Diciembre 2021]]+Tabla167[[#This Row],[Entradas]]-Tabla167[[#This Row],[Salidas]]</f>
        <v>5</v>
      </c>
    </row>
    <row r="258" spans="2:13" s="46" customFormat="1" ht="15.75" x14ac:dyDescent="0.25">
      <c r="B258" s="188">
        <v>42237</v>
      </c>
      <c r="C258" s="188">
        <v>42237</v>
      </c>
      <c r="D258" s="158" t="s">
        <v>404</v>
      </c>
      <c r="E258" s="191" t="s">
        <v>583</v>
      </c>
      <c r="F258" s="63" t="s">
        <v>584</v>
      </c>
      <c r="G258" s="62" t="s">
        <v>174</v>
      </c>
      <c r="H258" s="90">
        <v>2006</v>
      </c>
      <c r="I258" s="159">
        <f>+Tabla167[[#This Row],[Costo Unitario en RD$]]*Tabla167[[#This Row],[Existencia actual]]</f>
        <v>0</v>
      </c>
      <c r="J258" s="160">
        <v>0</v>
      </c>
      <c r="K258" s="161">
        <f>+LOOKUP(Tabla167[[#This Row],[Código Institucional]],Entradas!A$2:A$1993,Entradas!C$2:C$1993)</f>
        <v>0</v>
      </c>
      <c r="L258" s="77">
        <f>+LOOKUP(Tabla167[[#This Row],[Código Institucional]],Salidas!A$2:A$1159,Salidas!C$2:C$1159)</f>
        <v>0</v>
      </c>
      <c r="M258" s="78">
        <f>+Tabla167[[#This Row],[Existencia Diciembre 2021]]+Tabla167[[#This Row],[Entradas]]-Tabla167[[#This Row],[Salidas]]</f>
        <v>0</v>
      </c>
    </row>
    <row r="259" spans="2:13" s="46" customFormat="1" ht="15.75" customHeight="1" x14ac:dyDescent="0.25">
      <c r="B259" s="188">
        <v>42496</v>
      </c>
      <c r="C259" s="188">
        <v>42496</v>
      </c>
      <c r="D259" s="158" t="s">
        <v>182</v>
      </c>
      <c r="E259" s="191" t="s">
        <v>585</v>
      </c>
      <c r="F259" s="55" t="s">
        <v>586</v>
      </c>
      <c r="G259" s="62" t="s">
        <v>174</v>
      </c>
      <c r="H259" s="90">
        <v>23.6</v>
      </c>
      <c r="I259" s="159">
        <f>+Tabla167[[#This Row],[Costo Unitario en RD$]]*Tabla167[[#This Row],[Existencia actual]]</f>
        <v>0</v>
      </c>
      <c r="J259" s="160">
        <v>0</v>
      </c>
      <c r="K259" s="161">
        <f>+LOOKUP(Tabla167[[#This Row],[Código Institucional]],Entradas!A$2:A$1993,Entradas!C$2:C$1993)</f>
        <v>0</v>
      </c>
      <c r="L259" s="77">
        <f>+LOOKUP(Tabla167[[#This Row],[Código Institucional]],Salidas!A$2:A$1159,Salidas!C$2:C$1159)</f>
        <v>0</v>
      </c>
      <c r="M259" s="78">
        <f>+Tabla167[[#This Row],[Existencia Diciembre 2021]]+Tabla167[[#This Row],[Entradas]]-Tabla167[[#This Row],[Salidas]]</f>
        <v>0</v>
      </c>
    </row>
    <row r="260" spans="2:13" s="46" customFormat="1" ht="15.75" x14ac:dyDescent="0.25">
      <c r="B260" s="188">
        <v>43412</v>
      </c>
      <c r="C260" s="188">
        <v>43412</v>
      </c>
      <c r="D260" s="158" t="s">
        <v>362</v>
      </c>
      <c r="E260" s="190" t="s">
        <v>37</v>
      </c>
      <c r="F260" s="64" t="s">
        <v>587</v>
      </c>
      <c r="G260" s="62" t="s">
        <v>174</v>
      </c>
      <c r="H260" s="90">
        <v>850</v>
      </c>
      <c r="I260" s="159">
        <f>+Tabla167[[#This Row],[Costo Unitario en RD$]]*Tabla167[[#This Row],[Existencia actual]]</f>
        <v>10200</v>
      </c>
      <c r="J260" s="160">
        <v>12</v>
      </c>
      <c r="K260" s="161">
        <f>+LOOKUP(Tabla167[[#This Row],[Código Institucional]],Entradas!A$2:A$1993,Entradas!C$2:C$1993)</f>
        <v>0</v>
      </c>
      <c r="L260" s="77">
        <f>+LOOKUP(Tabla167[[#This Row],[Código Institucional]],Salidas!A$2:A$1159,Salidas!C$2:C$1159)</f>
        <v>0</v>
      </c>
      <c r="M260" s="78">
        <f>+Tabla167[[#This Row],[Existencia Diciembre 2021]]+Tabla167[[#This Row],[Entradas]]-Tabla167[[#This Row],[Salidas]]</f>
        <v>12</v>
      </c>
    </row>
    <row r="261" spans="2:13" s="46" customFormat="1" ht="15.75" x14ac:dyDescent="0.25">
      <c r="B261" s="188">
        <v>42496</v>
      </c>
      <c r="C261" s="188">
        <v>42496</v>
      </c>
      <c r="D261" s="158" t="s">
        <v>307</v>
      </c>
      <c r="E261" s="190" t="s">
        <v>588</v>
      </c>
      <c r="F261" s="63" t="s">
        <v>589</v>
      </c>
      <c r="G261" s="62" t="s">
        <v>174</v>
      </c>
      <c r="H261" s="90">
        <v>52.05</v>
      </c>
      <c r="I261" s="159">
        <f>+Tabla167[[#This Row],[Costo Unitario en RD$]]*Tabla167[[#This Row],[Existencia actual]]</f>
        <v>156.14999999999998</v>
      </c>
      <c r="J261" s="160">
        <v>3</v>
      </c>
      <c r="K261" s="161">
        <f>+LOOKUP(Tabla167[[#This Row],[Código Institucional]],Entradas!A$2:A$1993,Entradas!C$2:C$1993)</f>
        <v>0</v>
      </c>
      <c r="L261" s="77">
        <f>+LOOKUP(Tabla167[[#This Row],[Código Institucional]],Salidas!A$2:A$1159,Salidas!C$2:C$1159)</f>
        <v>0</v>
      </c>
      <c r="M261" s="78">
        <f>+Tabla167[[#This Row],[Existencia Diciembre 2021]]+Tabla167[[#This Row],[Entradas]]-Tabla167[[#This Row],[Salidas]]</f>
        <v>3</v>
      </c>
    </row>
    <row r="262" spans="2:13" s="46" customFormat="1" ht="15.75" x14ac:dyDescent="0.25">
      <c r="B262" s="188">
        <v>44145</v>
      </c>
      <c r="C262" s="188">
        <v>44145</v>
      </c>
      <c r="D262" s="158" t="s">
        <v>171</v>
      </c>
      <c r="E262" s="190" t="s">
        <v>590</v>
      </c>
      <c r="F262" s="64" t="s">
        <v>591</v>
      </c>
      <c r="G262" s="62" t="s">
        <v>174</v>
      </c>
      <c r="H262" s="90">
        <v>2094.5</v>
      </c>
      <c r="I262" s="159">
        <f>+Tabla167[[#This Row],[Costo Unitario en RD$]]*Tabla167[[#This Row],[Existencia actual]]</f>
        <v>0</v>
      </c>
      <c r="J262" s="160">
        <v>3</v>
      </c>
      <c r="K262" s="161">
        <f>+LOOKUP(Tabla167[[#This Row],[Código Institucional]],Entradas!A$2:A$1993,Entradas!C$2:C$1993)</f>
        <v>0</v>
      </c>
      <c r="L262" s="77">
        <f>+LOOKUP(Tabla167[[#This Row],[Código Institucional]],Salidas!A$2:A$1159,Salidas!C$2:C$1159)</f>
        <v>3</v>
      </c>
      <c r="M262" s="78">
        <f>+Tabla167[[#This Row],[Existencia Diciembre 2021]]+Tabla167[[#This Row],[Entradas]]-Tabla167[[#This Row],[Salidas]]</f>
        <v>0</v>
      </c>
    </row>
    <row r="263" spans="2:13" s="46" customFormat="1" ht="15.75" x14ac:dyDescent="0.25">
      <c r="B263" s="188">
        <v>44145</v>
      </c>
      <c r="C263" s="188">
        <v>44145</v>
      </c>
      <c r="D263" s="158" t="s">
        <v>171</v>
      </c>
      <c r="E263" s="190" t="s">
        <v>592</v>
      </c>
      <c r="F263" s="64" t="s">
        <v>593</v>
      </c>
      <c r="G263" s="62" t="s">
        <v>174</v>
      </c>
      <c r="H263" s="90">
        <v>25781.8</v>
      </c>
      <c r="I263" s="159">
        <f>+Tabla167[[#This Row],[Costo Unitario en RD$]]*Tabla167[[#This Row],[Existencia actual]]</f>
        <v>0</v>
      </c>
      <c r="J263" s="160">
        <v>0</v>
      </c>
      <c r="K263" s="161">
        <f>+LOOKUP(Tabla167[[#This Row],[Código Institucional]],Entradas!A$2:A$1993,Entradas!C$2:C$1993)</f>
        <v>0</v>
      </c>
      <c r="L263" s="77">
        <f>+LOOKUP(Tabla167[[#This Row],[Código Institucional]],Salidas!A$2:A$1159,Salidas!C$2:C$1159)</f>
        <v>0</v>
      </c>
      <c r="M263" s="78">
        <f>+Tabla167[[#This Row],[Existencia Diciembre 2021]]+Tabla167[[#This Row],[Entradas]]-Tabla167[[#This Row],[Salidas]]</f>
        <v>0</v>
      </c>
    </row>
    <row r="264" spans="2:13" s="46" customFormat="1" ht="15.75" x14ac:dyDescent="0.25">
      <c r="B264" s="188">
        <v>44145</v>
      </c>
      <c r="C264" s="188">
        <v>44145</v>
      </c>
      <c r="D264" s="158" t="s">
        <v>171</v>
      </c>
      <c r="E264" s="191" t="s">
        <v>594</v>
      </c>
      <c r="F264" s="63" t="s">
        <v>595</v>
      </c>
      <c r="G264" s="62" t="s">
        <v>174</v>
      </c>
      <c r="H264" s="90">
        <v>5310</v>
      </c>
      <c r="I264" s="159">
        <f>+Tabla167[[#This Row],[Costo Unitario en RD$]]*Tabla167[[#This Row],[Existencia actual]]</f>
        <v>0</v>
      </c>
      <c r="J264" s="160">
        <v>0</v>
      </c>
      <c r="K264" s="161">
        <f>+LOOKUP(Tabla167[[#This Row],[Código Institucional]],Entradas!A$2:A$1993,Entradas!C$2:C$1993)</f>
        <v>2</v>
      </c>
      <c r="L264" s="77">
        <f>+LOOKUP(Tabla167[[#This Row],[Código Institucional]],Salidas!A$2:A$1159,Salidas!C$2:C$1159)</f>
        <v>2</v>
      </c>
      <c r="M264" s="78">
        <f>+Tabla167[[#This Row],[Existencia Diciembre 2021]]+Tabla167[[#This Row],[Entradas]]-Tabla167[[#This Row],[Salidas]]</f>
        <v>0</v>
      </c>
    </row>
    <row r="265" spans="2:13" s="46" customFormat="1" ht="15.75" x14ac:dyDescent="0.25">
      <c r="B265" s="188">
        <v>44638</v>
      </c>
      <c r="C265" s="188">
        <v>44638</v>
      </c>
      <c r="D265" s="158" t="s">
        <v>171</v>
      </c>
      <c r="E265" s="190" t="s">
        <v>596</v>
      </c>
      <c r="F265" s="64" t="s">
        <v>597</v>
      </c>
      <c r="G265" s="62" t="s">
        <v>174</v>
      </c>
      <c r="H265" s="90">
        <v>6136</v>
      </c>
      <c r="I265" s="159">
        <f>+Tabla167[[#This Row],[Costo Unitario en RD$]]*Tabla167[[#This Row],[Existencia actual]]</f>
        <v>300664</v>
      </c>
      <c r="J265" s="160">
        <v>0</v>
      </c>
      <c r="K265" s="161">
        <f>+LOOKUP(Tabla167[[#This Row],[Código Institucional]],Entradas!A$2:A$1993,Entradas!C$2:C$1993)</f>
        <v>60</v>
      </c>
      <c r="L265" s="77">
        <f>+LOOKUP(Tabla167[[#This Row],[Código Institucional]],Salidas!A$2:A$1159,Salidas!C$2:C$1159)</f>
        <v>11</v>
      </c>
      <c r="M265" s="78">
        <f>+Tabla167[[#This Row],[Existencia Diciembre 2021]]+Tabla167[[#This Row],[Entradas]]-Tabla167[[#This Row],[Salidas]]</f>
        <v>49</v>
      </c>
    </row>
    <row r="266" spans="2:13" s="46" customFormat="1" ht="15.75" x14ac:dyDescent="0.25">
      <c r="B266" s="188">
        <v>41429</v>
      </c>
      <c r="C266" s="188">
        <v>41429</v>
      </c>
      <c r="D266" s="158" t="s">
        <v>171</v>
      </c>
      <c r="E266" s="190" t="s">
        <v>598</v>
      </c>
      <c r="F266" s="64" t="s">
        <v>599</v>
      </c>
      <c r="G266" s="62" t="s">
        <v>174</v>
      </c>
      <c r="H266" s="90">
        <v>2950</v>
      </c>
      <c r="I266" s="159">
        <f>+Tabla167[[#This Row],[Costo Unitario en RD$]]*Tabla167[[#This Row],[Existencia actual]]</f>
        <v>41300</v>
      </c>
      <c r="J266" s="160">
        <v>14</v>
      </c>
      <c r="K266" s="161">
        <f>+LOOKUP(Tabla167[[#This Row],[Código Institucional]],Entradas!A$2:A$1993,Entradas!C$2:C$1993)</f>
        <v>0</v>
      </c>
      <c r="L266" s="77">
        <f>+LOOKUP(Tabla167[[#This Row],[Código Institucional]],Salidas!A$2:A$1159,Salidas!C$2:C$1159)</f>
        <v>0</v>
      </c>
      <c r="M266" s="78">
        <f>+Tabla167[[#This Row],[Existencia Diciembre 2021]]+Tabla167[[#This Row],[Entradas]]-Tabla167[[#This Row],[Salidas]]</f>
        <v>14</v>
      </c>
    </row>
    <row r="267" spans="2:13" s="46" customFormat="1" ht="15.75" x14ac:dyDescent="0.25">
      <c r="B267" s="188">
        <v>41438</v>
      </c>
      <c r="C267" s="188">
        <v>41438</v>
      </c>
      <c r="D267" s="158" t="s">
        <v>171</v>
      </c>
      <c r="E267" s="190" t="s">
        <v>600</v>
      </c>
      <c r="F267" s="64" t="s">
        <v>601</v>
      </c>
      <c r="G267" s="62" t="s">
        <v>174</v>
      </c>
      <c r="H267" s="90">
        <v>300</v>
      </c>
      <c r="I267" s="159">
        <f>+Tabla167[[#This Row],[Costo Unitario en RD$]]*Tabla167[[#This Row],[Existencia actual]]</f>
        <v>22800</v>
      </c>
      <c r="J267" s="160">
        <v>76</v>
      </c>
      <c r="K267" s="161">
        <f>+LOOKUP(Tabla167[[#This Row],[Código Institucional]],Entradas!A$2:A$1993,Entradas!C$2:C$1993)</f>
        <v>0</v>
      </c>
      <c r="L267" s="77">
        <f>+LOOKUP(Tabla167[[#This Row],[Código Institucional]],Salidas!A$2:A$1159,Salidas!C$2:C$1159)</f>
        <v>0</v>
      </c>
      <c r="M267" s="78">
        <f>+Tabla167[[#This Row],[Existencia Diciembre 2021]]+Tabla167[[#This Row],[Entradas]]-Tabla167[[#This Row],[Salidas]]</f>
        <v>76</v>
      </c>
    </row>
    <row r="268" spans="2:13" s="46" customFormat="1" ht="15.75" x14ac:dyDescent="0.25">
      <c r="B268" s="188">
        <v>41915</v>
      </c>
      <c r="C268" s="188">
        <v>41915</v>
      </c>
      <c r="D268" s="158" t="s">
        <v>193</v>
      </c>
      <c r="E268" s="191" t="s">
        <v>602</v>
      </c>
      <c r="F268" s="55" t="s">
        <v>603</v>
      </c>
      <c r="G268" s="62" t="s">
        <v>174</v>
      </c>
      <c r="H268" s="90">
        <v>23.6</v>
      </c>
      <c r="I268" s="159">
        <f>+Tabla167[[#This Row],[Costo Unitario en RD$]]*Tabla167[[#This Row],[Existencia actual]]</f>
        <v>2360</v>
      </c>
      <c r="J268" s="160">
        <v>100</v>
      </c>
      <c r="K268" s="161">
        <f>+LOOKUP(Tabla167[[#This Row],[Código Institucional]],Entradas!A$2:A$1993,Entradas!C$2:C$1993)</f>
        <v>0</v>
      </c>
      <c r="L268" s="77">
        <f>+LOOKUP(Tabla167[[#This Row],[Código Institucional]],Salidas!A$2:A$1159,Salidas!C$2:C$1159)</f>
        <v>0</v>
      </c>
      <c r="M268" s="78">
        <f>+Tabla167[[#This Row],[Existencia Diciembre 2021]]+Tabla167[[#This Row],[Entradas]]-Tabla167[[#This Row],[Salidas]]</f>
        <v>100</v>
      </c>
    </row>
    <row r="269" spans="2:13" s="46" customFormat="1" ht="15.75" x14ac:dyDescent="0.25">
      <c r="B269" s="188">
        <v>42520</v>
      </c>
      <c r="C269" s="188">
        <v>42520</v>
      </c>
      <c r="D269" s="158" t="s">
        <v>214</v>
      </c>
      <c r="E269" s="191" t="s">
        <v>604</v>
      </c>
      <c r="F269" s="55" t="s">
        <v>605</v>
      </c>
      <c r="G269" s="62" t="s">
        <v>174</v>
      </c>
      <c r="H269" s="90">
        <v>1130.44</v>
      </c>
      <c r="I269" s="159">
        <f>+Tabla167[[#This Row],[Costo Unitario en RD$]]*Tabla167[[#This Row],[Existencia actual]]</f>
        <v>21478.36</v>
      </c>
      <c r="J269" s="160">
        <v>19</v>
      </c>
      <c r="K269" s="161">
        <f>+LOOKUP(Tabla167[[#This Row],[Código Institucional]],Entradas!A$2:A$1993,Entradas!C$2:C$1993)</f>
        <v>0</v>
      </c>
      <c r="L269" s="77">
        <f>+LOOKUP(Tabla167[[#This Row],[Código Institucional]],Salidas!A$2:A$1159,Salidas!C$2:C$1159)</f>
        <v>0</v>
      </c>
      <c r="M269" s="78">
        <f>+Tabla167[[#This Row],[Existencia Diciembre 2021]]+Tabla167[[#This Row],[Entradas]]-Tabla167[[#This Row],[Salidas]]</f>
        <v>19</v>
      </c>
    </row>
    <row r="270" spans="2:13" s="46" customFormat="1" ht="15.75" x14ac:dyDescent="0.25">
      <c r="B270" s="188">
        <v>43258</v>
      </c>
      <c r="C270" s="188">
        <v>43258</v>
      </c>
      <c r="D270" s="158" t="s">
        <v>606</v>
      </c>
      <c r="E270" s="191" t="s">
        <v>607</v>
      </c>
      <c r="F270" s="55" t="s">
        <v>608</v>
      </c>
      <c r="G270" s="62" t="s">
        <v>174</v>
      </c>
      <c r="H270" s="90">
        <v>153.4</v>
      </c>
      <c r="I270" s="159">
        <f>+Tabla167[[#This Row],[Costo Unitario en RD$]]*Tabla167[[#This Row],[Existencia actual]]</f>
        <v>1840.8000000000002</v>
      </c>
      <c r="J270" s="160">
        <v>12</v>
      </c>
      <c r="K270" s="161">
        <f>+LOOKUP(Tabla167[[#This Row],[Código Institucional]],Entradas!A$2:A$1993,Entradas!C$2:C$1993)</f>
        <v>0</v>
      </c>
      <c r="L270" s="77">
        <f>+LOOKUP(Tabla167[[#This Row],[Código Institucional]],Salidas!A$2:A$1159,Salidas!C$2:C$1159)</f>
        <v>0</v>
      </c>
      <c r="M270" s="78">
        <f>+Tabla167[[#This Row],[Existencia Diciembre 2021]]+Tabla167[[#This Row],[Entradas]]-Tabla167[[#This Row],[Salidas]]</f>
        <v>12</v>
      </c>
    </row>
    <row r="271" spans="2:13" s="46" customFormat="1" ht="15.75" x14ac:dyDescent="0.25">
      <c r="B271" s="188">
        <v>42496</v>
      </c>
      <c r="C271" s="188">
        <v>42496</v>
      </c>
      <c r="D271" s="158" t="s">
        <v>362</v>
      </c>
      <c r="E271" s="190" t="s">
        <v>43</v>
      </c>
      <c r="F271" s="64" t="s">
        <v>609</v>
      </c>
      <c r="G271" s="62" t="s">
        <v>174</v>
      </c>
      <c r="H271" s="90">
        <v>1060.82</v>
      </c>
      <c r="I271" s="159">
        <f>+Tabla167[[#This Row],[Costo Unitario en RD$]]*Tabla167[[#This Row],[Existencia actual]]</f>
        <v>0</v>
      </c>
      <c r="J271" s="160">
        <v>0</v>
      </c>
      <c r="K271" s="161">
        <f>+LOOKUP(Tabla167[[#This Row],[Código Institucional]],Entradas!A$2:A$1993,Entradas!C$2:C$1993)</f>
        <v>2</v>
      </c>
      <c r="L271" s="77">
        <f>+LOOKUP(Tabla167[[#This Row],[Código Institucional]],Salidas!A$2:A$1159,Salidas!C$2:C$1159)</f>
        <v>2</v>
      </c>
      <c r="M271" s="78">
        <f>+Tabla167[[#This Row],[Existencia Diciembre 2021]]+Tabla167[[#This Row],[Entradas]]-Tabla167[[#This Row],[Salidas]]</f>
        <v>0</v>
      </c>
    </row>
    <row r="272" spans="2:13" s="46" customFormat="1" ht="15.75" x14ac:dyDescent="0.25">
      <c r="B272" s="188">
        <v>43038</v>
      </c>
      <c r="C272" s="188">
        <v>43038</v>
      </c>
      <c r="D272" s="158" t="s">
        <v>410</v>
      </c>
      <c r="E272" s="191" t="s">
        <v>610</v>
      </c>
      <c r="F272" s="64" t="s">
        <v>611</v>
      </c>
      <c r="G272" s="62" t="s">
        <v>174</v>
      </c>
      <c r="H272" s="91">
        <v>53.1</v>
      </c>
      <c r="I272" s="159">
        <f>+Tabla167[[#This Row],[Costo Unitario en RD$]]*Tabla167[[#This Row],[Existencia actual]]</f>
        <v>796.5</v>
      </c>
      <c r="J272" s="160">
        <v>15</v>
      </c>
      <c r="K272" s="161">
        <f>+LOOKUP(Tabla167[[#This Row],[Código Institucional]],Entradas!A$2:A$1993,Entradas!C$2:C$1993)</f>
        <v>0</v>
      </c>
      <c r="L272" s="77">
        <f>+LOOKUP(Tabla167[[#This Row],[Código Institucional]],Salidas!A$2:A$1159,Salidas!C$2:C$1159)</f>
        <v>0</v>
      </c>
      <c r="M272" s="78">
        <f>+Tabla167[[#This Row],[Existencia Diciembre 2021]]+Tabla167[[#This Row],[Entradas]]-Tabla167[[#This Row],[Salidas]]</f>
        <v>15</v>
      </c>
    </row>
    <row r="273" spans="2:13" s="46" customFormat="1" ht="15.75" x14ac:dyDescent="0.25">
      <c r="B273" s="188">
        <v>42263</v>
      </c>
      <c r="C273" s="188">
        <v>42263</v>
      </c>
      <c r="D273" s="158" t="s">
        <v>410</v>
      </c>
      <c r="E273" s="191" t="s">
        <v>612</v>
      </c>
      <c r="F273" s="64" t="s">
        <v>613</v>
      </c>
      <c r="G273" s="62" t="s">
        <v>174</v>
      </c>
      <c r="H273" s="91">
        <v>53.1</v>
      </c>
      <c r="I273" s="159">
        <f>+Tabla167[[#This Row],[Costo Unitario en RD$]]*Tabla167[[#This Row],[Existencia actual]]</f>
        <v>955.80000000000007</v>
      </c>
      <c r="J273" s="160">
        <v>18</v>
      </c>
      <c r="K273" s="161">
        <f>+LOOKUP(Tabla167[[#This Row],[Código Institucional]],Entradas!A$2:A$1993,Entradas!C$2:C$1993)</f>
        <v>0</v>
      </c>
      <c r="L273" s="77">
        <f>+LOOKUP(Tabla167[[#This Row],[Código Institucional]],Salidas!A$2:A$1159,Salidas!C$2:C$1159)</f>
        <v>0</v>
      </c>
      <c r="M273" s="78">
        <f>+Tabla167[[#This Row],[Existencia Diciembre 2021]]+Tabla167[[#This Row],[Entradas]]-Tabla167[[#This Row],[Salidas]]</f>
        <v>18</v>
      </c>
    </row>
    <row r="274" spans="2:13" s="46" customFormat="1" ht="15.75" x14ac:dyDescent="0.25">
      <c r="B274" s="188">
        <v>41418</v>
      </c>
      <c r="C274" s="188">
        <v>41418</v>
      </c>
      <c r="D274" s="158" t="s">
        <v>362</v>
      </c>
      <c r="E274" s="190" t="s">
        <v>38</v>
      </c>
      <c r="F274" s="64" t="s">
        <v>614</v>
      </c>
      <c r="G274" s="62" t="s">
        <v>174</v>
      </c>
      <c r="H274" s="90">
        <v>403.91</v>
      </c>
      <c r="I274" s="159">
        <f>+Tabla167[[#This Row],[Costo Unitario en RD$]]*Tabla167[[#This Row],[Existencia actual]]</f>
        <v>16964.22</v>
      </c>
      <c r="J274" s="160">
        <v>42</v>
      </c>
      <c r="K274" s="161">
        <f>+LOOKUP(Tabla167[[#This Row],[Código Institucional]],Entradas!A$2:A$1993,Entradas!C$2:C$1993)</f>
        <v>0</v>
      </c>
      <c r="L274" s="77">
        <f>+LOOKUP(Tabla167[[#This Row],[Código Institucional]],Salidas!A$2:A$1159,Salidas!C$2:C$1159)</f>
        <v>0</v>
      </c>
      <c r="M274" s="78">
        <f>+Tabla167[[#This Row],[Existencia Diciembre 2021]]+Tabla167[[#This Row],[Entradas]]-Tabla167[[#This Row],[Salidas]]</f>
        <v>42</v>
      </c>
    </row>
    <row r="275" spans="2:13" s="46" customFormat="1" ht="15.75" x14ac:dyDescent="0.25">
      <c r="B275" s="188">
        <v>42520</v>
      </c>
      <c r="C275" s="188">
        <v>42520</v>
      </c>
      <c r="D275" s="158" t="s">
        <v>362</v>
      </c>
      <c r="E275" s="191" t="s">
        <v>153</v>
      </c>
      <c r="F275" s="55" t="s">
        <v>615</v>
      </c>
      <c r="G275" s="62" t="s">
        <v>174</v>
      </c>
      <c r="H275" s="90">
        <v>7.73</v>
      </c>
      <c r="I275" s="159">
        <f>+Tabla167[[#This Row],[Costo Unitario en RD$]]*Tabla167[[#This Row],[Existencia actual]]</f>
        <v>1066.74</v>
      </c>
      <c r="J275" s="160">
        <v>141</v>
      </c>
      <c r="K275" s="161">
        <f>+LOOKUP(Tabla167[[#This Row],[Código Institucional]],Entradas!A$2:A$1993,Entradas!C$2:C$1993)</f>
        <v>0</v>
      </c>
      <c r="L275" s="77">
        <f>+LOOKUP(Tabla167[[#This Row],[Código Institucional]],Salidas!A$2:A$1159,Salidas!C$2:C$1159)</f>
        <v>3</v>
      </c>
      <c r="M275" s="78">
        <f>+Tabla167[[#This Row],[Existencia Diciembre 2021]]+Tabla167[[#This Row],[Entradas]]-Tabla167[[#This Row],[Salidas]]</f>
        <v>138</v>
      </c>
    </row>
    <row r="276" spans="2:13" s="46" customFormat="1" ht="15.75" x14ac:dyDescent="0.25">
      <c r="B276" s="188">
        <v>42972</v>
      </c>
      <c r="C276" s="188">
        <v>42972</v>
      </c>
      <c r="D276" s="158" t="s">
        <v>193</v>
      </c>
      <c r="E276" s="190" t="s">
        <v>139</v>
      </c>
      <c r="F276" s="63" t="s">
        <v>616</v>
      </c>
      <c r="G276" s="62" t="s">
        <v>174</v>
      </c>
      <c r="H276" s="90">
        <v>306.8</v>
      </c>
      <c r="I276" s="159">
        <f>+Tabla167[[#This Row],[Costo Unitario en RD$]]*Tabla167[[#This Row],[Existencia actual]]</f>
        <v>21476</v>
      </c>
      <c r="J276" s="160">
        <v>73</v>
      </c>
      <c r="K276" s="161">
        <f>+LOOKUP(Tabla167[[#This Row],[Código Institucional]],Entradas!A$2:A$1993,Entradas!C$2:C$1993)</f>
        <v>0</v>
      </c>
      <c r="L276" s="77">
        <f>+LOOKUP(Tabla167[[#This Row],[Código Institucional]],Salidas!A$2:A$1159,Salidas!C$2:C$1159)</f>
        <v>3</v>
      </c>
      <c r="M276" s="78">
        <f>+Tabla167[[#This Row],[Existencia Diciembre 2021]]+Tabla167[[#This Row],[Entradas]]-Tabla167[[#This Row],[Salidas]]</f>
        <v>70</v>
      </c>
    </row>
    <row r="277" spans="2:13" s="46" customFormat="1" ht="15.75" x14ac:dyDescent="0.25">
      <c r="B277" s="188">
        <v>42520</v>
      </c>
      <c r="C277" s="188">
        <v>42520</v>
      </c>
      <c r="D277" s="158" t="s">
        <v>214</v>
      </c>
      <c r="E277" s="191" t="s">
        <v>106</v>
      </c>
      <c r="F277" s="55" t="s">
        <v>617</v>
      </c>
      <c r="G277" s="62" t="s">
        <v>174</v>
      </c>
      <c r="H277" s="90">
        <v>33.64</v>
      </c>
      <c r="I277" s="159">
        <f>+Tabla167[[#This Row],[Costo Unitario en RD$]]*Tabla167[[#This Row],[Existencia actual]]</f>
        <v>33.64</v>
      </c>
      <c r="J277" s="160">
        <v>1</v>
      </c>
      <c r="K277" s="161">
        <f>+LOOKUP(Tabla167[[#This Row],[Código Institucional]],Entradas!A$2:A$1993,Entradas!C$2:C$1993)</f>
        <v>0</v>
      </c>
      <c r="L277" s="77">
        <f>+LOOKUP(Tabla167[[#This Row],[Código Institucional]],Salidas!A$2:A$1159,Salidas!C$2:C$1159)</f>
        <v>0</v>
      </c>
      <c r="M277" s="78">
        <f>+Tabla167[[#This Row],[Existencia Diciembre 2021]]+Tabla167[[#This Row],[Entradas]]-Tabla167[[#This Row],[Salidas]]</f>
        <v>1</v>
      </c>
    </row>
    <row r="278" spans="2:13" s="46" customFormat="1" ht="15.75" x14ac:dyDescent="0.25">
      <c r="B278" s="188">
        <v>42496</v>
      </c>
      <c r="C278" s="188">
        <v>42496</v>
      </c>
      <c r="D278" s="158" t="s">
        <v>214</v>
      </c>
      <c r="E278" s="191" t="s">
        <v>81</v>
      </c>
      <c r="F278" s="55" t="s">
        <v>618</v>
      </c>
      <c r="G278" s="62" t="s">
        <v>174</v>
      </c>
      <c r="H278" s="90">
        <v>3.24</v>
      </c>
      <c r="I278" s="159">
        <f>+Tabla167[[#This Row],[Costo Unitario en RD$]]*Tabla167[[#This Row],[Existencia actual]]</f>
        <v>3.24</v>
      </c>
      <c r="J278" s="160">
        <v>1</v>
      </c>
      <c r="K278" s="161">
        <f>+LOOKUP(Tabla167[[#This Row],[Código Institucional]],Entradas!A$2:A$1993,Entradas!C$2:C$1993)</f>
        <v>0</v>
      </c>
      <c r="L278" s="77">
        <f>+LOOKUP(Tabla167[[#This Row],[Código Institucional]],Salidas!A$2:A$1159,Salidas!C$2:C$1159)</f>
        <v>0</v>
      </c>
      <c r="M278" s="78">
        <f>+Tabla167[[#This Row],[Existencia Diciembre 2021]]+Tabla167[[#This Row],[Entradas]]-Tabla167[[#This Row],[Salidas]]</f>
        <v>1</v>
      </c>
    </row>
    <row r="279" spans="2:13" s="46" customFormat="1" ht="15.75" x14ac:dyDescent="0.25">
      <c r="B279" s="188">
        <v>38968</v>
      </c>
      <c r="C279" s="188">
        <v>38968</v>
      </c>
      <c r="D279" s="158" t="s">
        <v>175</v>
      </c>
      <c r="E279" s="191" t="s">
        <v>110</v>
      </c>
      <c r="F279" s="63" t="s">
        <v>619</v>
      </c>
      <c r="G279" s="62" t="s">
        <v>174</v>
      </c>
      <c r="H279" s="90">
        <v>15.93</v>
      </c>
      <c r="I279" s="159">
        <f>+Tabla167[[#This Row],[Costo Unitario en RD$]]*Tabla167[[#This Row],[Existencia actual]]</f>
        <v>0</v>
      </c>
      <c r="J279" s="160">
        <v>0</v>
      </c>
      <c r="K279" s="161">
        <f>+LOOKUP(Tabla167[[#This Row],[Código Institucional]],Entradas!A$2:A$1993,Entradas!C$2:C$1993)</f>
        <v>0</v>
      </c>
      <c r="L279" s="77">
        <f>+LOOKUP(Tabla167[[#This Row],[Código Institucional]],Salidas!A$2:A$1159,Salidas!C$2:C$1159)</f>
        <v>0</v>
      </c>
      <c r="M279" s="78">
        <f>+Tabla167[[#This Row],[Existencia Diciembre 2021]]+Tabla167[[#This Row],[Entradas]]-Tabla167[[#This Row],[Salidas]]</f>
        <v>0</v>
      </c>
    </row>
    <row r="280" spans="2:13" s="46" customFormat="1" ht="15.75" x14ac:dyDescent="0.25">
      <c r="B280" s="188">
        <v>42520</v>
      </c>
      <c r="C280" s="188">
        <v>42520</v>
      </c>
      <c r="D280" s="158" t="s">
        <v>214</v>
      </c>
      <c r="E280" s="191" t="s">
        <v>107</v>
      </c>
      <c r="F280" s="55" t="s">
        <v>620</v>
      </c>
      <c r="G280" s="62" t="s">
        <v>174</v>
      </c>
      <c r="H280" s="90">
        <v>8.26</v>
      </c>
      <c r="I280" s="159">
        <f>+Tabla167[[#This Row],[Costo Unitario en RD$]]*Tabla167[[#This Row],[Existencia actual]]</f>
        <v>198.24</v>
      </c>
      <c r="J280" s="160">
        <v>24</v>
      </c>
      <c r="K280" s="161">
        <f>+LOOKUP(Tabla167[[#This Row],[Código Institucional]],Entradas!A$2:A$1993,Entradas!C$2:C$1993)</f>
        <v>0</v>
      </c>
      <c r="L280" s="77">
        <f>+LOOKUP(Tabla167[[#This Row],[Código Institucional]],Salidas!A$2:A$1159,Salidas!C$2:C$1159)</f>
        <v>0</v>
      </c>
      <c r="M280" s="78">
        <f>+Tabla167[[#This Row],[Existencia Diciembre 2021]]+Tabla167[[#This Row],[Entradas]]-Tabla167[[#This Row],[Salidas]]</f>
        <v>24</v>
      </c>
    </row>
    <row r="281" spans="2:13" s="46" customFormat="1" ht="15.75" x14ac:dyDescent="0.25">
      <c r="B281" s="188">
        <v>43033</v>
      </c>
      <c r="C281" s="188">
        <v>43033</v>
      </c>
      <c r="D281" s="158" t="s">
        <v>354</v>
      </c>
      <c r="E281" s="191" t="s">
        <v>132</v>
      </c>
      <c r="F281" s="55" t="s">
        <v>621</v>
      </c>
      <c r="G281" s="62" t="s">
        <v>174</v>
      </c>
      <c r="H281" s="90">
        <v>3976.6</v>
      </c>
      <c r="I281" s="159">
        <f>+Tabla167[[#This Row],[Costo Unitario en RD$]]*Tabla167[[#This Row],[Existencia actual]]</f>
        <v>3976.6</v>
      </c>
      <c r="J281" s="160">
        <v>1</v>
      </c>
      <c r="K281" s="161">
        <f>+LOOKUP(Tabla167[[#This Row],[Código Institucional]],Entradas!A$2:A$1993,Entradas!C$2:C$1993)</f>
        <v>0</v>
      </c>
      <c r="L281" s="77">
        <f>+LOOKUP(Tabla167[[#This Row],[Código Institucional]],Salidas!A$2:A$1159,Salidas!C$2:C$1159)</f>
        <v>0</v>
      </c>
      <c r="M281" s="78">
        <f>+Tabla167[[#This Row],[Existencia Diciembre 2021]]+Tabla167[[#This Row],[Entradas]]-Tabla167[[#This Row],[Salidas]]</f>
        <v>1</v>
      </c>
    </row>
    <row r="282" spans="2:13" s="46" customFormat="1" ht="15.75" x14ac:dyDescent="0.25">
      <c r="B282" s="188">
        <v>38968</v>
      </c>
      <c r="C282" s="188">
        <v>38968</v>
      </c>
      <c r="D282" s="158" t="s">
        <v>191</v>
      </c>
      <c r="E282" s="191" t="s">
        <v>622</v>
      </c>
      <c r="F282" s="63" t="s">
        <v>623</v>
      </c>
      <c r="G282" s="62" t="s">
        <v>174</v>
      </c>
      <c r="H282" s="90">
        <v>248.7</v>
      </c>
      <c r="I282" s="159">
        <f>+Tabla167[[#This Row],[Costo Unitario en RD$]]*Tabla167[[#This Row],[Existencia actual]]</f>
        <v>497.4</v>
      </c>
      <c r="J282" s="160">
        <v>2</v>
      </c>
      <c r="K282" s="161">
        <f>+LOOKUP(Tabla167[[#This Row],[Código Institucional]],Entradas!A$2:A$1993,Entradas!C$2:C$1993)</f>
        <v>0</v>
      </c>
      <c r="L282" s="77">
        <f>+LOOKUP(Tabla167[[#This Row],[Código Institucional]],Salidas!A$2:A$1159,Salidas!C$2:C$1159)</f>
        <v>0</v>
      </c>
      <c r="M282" s="78">
        <f>+Tabla167[[#This Row],[Existencia Diciembre 2021]]+Tabla167[[#This Row],[Entradas]]-Tabla167[[#This Row],[Salidas]]</f>
        <v>2</v>
      </c>
    </row>
    <row r="283" spans="2:13" s="46" customFormat="1" ht="15.75" x14ac:dyDescent="0.25">
      <c r="B283" s="188">
        <v>42496</v>
      </c>
      <c r="C283" s="188">
        <v>42496</v>
      </c>
      <c r="D283" s="158" t="s">
        <v>193</v>
      </c>
      <c r="E283" s="191" t="s">
        <v>72</v>
      </c>
      <c r="F283" s="63" t="s">
        <v>73</v>
      </c>
      <c r="G283" s="62" t="s">
        <v>174</v>
      </c>
      <c r="H283" s="90">
        <v>10.83</v>
      </c>
      <c r="I283" s="159">
        <f>+Tabla167[[#This Row],[Costo Unitario en RD$]]*Tabla167[[#This Row],[Existencia actual]]</f>
        <v>0</v>
      </c>
      <c r="J283" s="160">
        <v>0</v>
      </c>
      <c r="K283" s="161">
        <f>+LOOKUP(Tabla167[[#This Row],[Código Institucional]],Entradas!A$2:A$1993,Entradas!C$2:C$1993)</f>
        <v>0</v>
      </c>
      <c r="L283" s="77">
        <f>+LOOKUP(Tabla167[[#This Row],[Código Institucional]],Salidas!A$2:A$1159,Salidas!C$2:C$1159)</f>
        <v>0</v>
      </c>
      <c r="M283" s="78">
        <f>+Tabla167[[#This Row],[Existencia Diciembre 2021]]+Tabla167[[#This Row],[Entradas]]-Tabla167[[#This Row],[Salidas]]</f>
        <v>0</v>
      </c>
    </row>
    <row r="284" spans="2:13" s="46" customFormat="1" ht="15.75" x14ac:dyDescent="0.25">
      <c r="B284" s="188">
        <v>42520</v>
      </c>
      <c r="C284" s="188">
        <v>42520</v>
      </c>
      <c r="D284" s="158" t="s">
        <v>193</v>
      </c>
      <c r="E284" s="191" t="s">
        <v>624</v>
      </c>
      <c r="F284" s="55" t="s">
        <v>625</v>
      </c>
      <c r="G284" s="62" t="s">
        <v>174</v>
      </c>
      <c r="H284" s="90">
        <v>36.31</v>
      </c>
      <c r="I284" s="159">
        <f>+Tabla167[[#This Row],[Costo Unitario en RD$]]*Tabla167[[#This Row],[Existencia actual]]</f>
        <v>1960.7400000000002</v>
      </c>
      <c r="J284" s="160">
        <v>54</v>
      </c>
      <c r="K284" s="161">
        <f>+LOOKUP(Tabla167[[#This Row],[Código Institucional]],Entradas!A$2:A$1993,Entradas!C$2:C$1993)</f>
        <v>0</v>
      </c>
      <c r="L284" s="77">
        <f>+LOOKUP(Tabla167[[#This Row],[Código Institucional]],Salidas!A$2:A$1159,Salidas!C$2:C$1159)</f>
        <v>0</v>
      </c>
      <c r="M284" s="78">
        <f>+Tabla167[[#This Row],[Existencia Diciembre 2021]]+Tabla167[[#This Row],[Entradas]]-Tabla167[[#This Row],[Salidas]]</f>
        <v>54</v>
      </c>
    </row>
    <row r="285" spans="2:13" s="46" customFormat="1" ht="15" customHeight="1" x14ac:dyDescent="0.25">
      <c r="B285" s="188">
        <v>42782</v>
      </c>
      <c r="C285" s="188">
        <v>42782</v>
      </c>
      <c r="D285" s="158" t="s">
        <v>193</v>
      </c>
      <c r="E285" s="191" t="s">
        <v>626</v>
      </c>
      <c r="F285" s="63" t="s">
        <v>627</v>
      </c>
      <c r="G285" s="62" t="s">
        <v>174</v>
      </c>
      <c r="H285" s="90">
        <v>336.3</v>
      </c>
      <c r="I285" s="159">
        <f>+Tabla167[[#This Row],[Costo Unitario en RD$]]*Tabla167[[#This Row],[Existencia actual]]</f>
        <v>672.6</v>
      </c>
      <c r="J285" s="160">
        <v>2</v>
      </c>
      <c r="K285" s="161">
        <f>+LOOKUP(Tabla167[[#This Row],[Código Institucional]],Entradas!A$2:A$1993,Entradas!C$2:C$1993)</f>
        <v>0</v>
      </c>
      <c r="L285" s="77">
        <f>+LOOKUP(Tabla167[[#This Row],[Código Institucional]],Salidas!A$2:A$1159,Salidas!C$2:C$1159)</f>
        <v>0</v>
      </c>
      <c r="M285" s="78">
        <f>+Tabla167[[#This Row],[Existencia Diciembre 2021]]+Tabla167[[#This Row],[Entradas]]-Tabla167[[#This Row],[Salidas]]</f>
        <v>2</v>
      </c>
    </row>
    <row r="286" spans="2:13" s="46" customFormat="1" ht="15" customHeight="1" x14ac:dyDescent="0.25">
      <c r="B286" s="188">
        <v>42520</v>
      </c>
      <c r="C286" s="188">
        <v>42520</v>
      </c>
      <c r="D286" s="158" t="s">
        <v>193</v>
      </c>
      <c r="E286" s="191" t="s">
        <v>133</v>
      </c>
      <c r="F286" s="55" t="s">
        <v>628</v>
      </c>
      <c r="G286" s="62" t="s">
        <v>174</v>
      </c>
      <c r="H286" s="90">
        <v>3.75</v>
      </c>
      <c r="I286" s="159">
        <f>+Tabla167[[#This Row],[Costo Unitario en RD$]]*Tabla167[[#This Row],[Existencia actual]]</f>
        <v>150</v>
      </c>
      <c r="J286" s="160">
        <v>40</v>
      </c>
      <c r="K286" s="161">
        <f>+LOOKUP(Tabla167[[#This Row],[Código Institucional]],Entradas!A$2:A$1993,Entradas!C$2:C$1993)</f>
        <v>0</v>
      </c>
      <c r="L286" s="77">
        <f>+LOOKUP(Tabla167[[#This Row],[Código Institucional]],Salidas!A$2:A$1159,Salidas!C$2:C$1159)</f>
        <v>0</v>
      </c>
      <c r="M286" s="78">
        <f>+Tabla167[[#This Row],[Existencia Diciembre 2021]]+Tabla167[[#This Row],[Entradas]]-Tabla167[[#This Row],[Salidas]]</f>
        <v>40</v>
      </c>
    </row>
    <row r="287" spans="2:13" s="46" customFormat="1" ht="15.75" x14ac:dyDescent="0.25">
      <c r="B287" s="188">
        <v>43419</v>
      </c>
      <c r="C287" s="188">
        <v>43419</v>
      </c>
      <c r="D287" s="158" t="s">
        <v>404</v>
      </c>
      <c r="E287" s="191" t="s">
        <v>629</v>
      </c>
      <c r="F287" s="63" t="s">
        <v>630</v>
      </c>
      <c r="G287" s="62" t="s">
        <v>174</v>
      </c>
      <c r="H287" s="91">
        <v>298.08</v>
      </c>
      <c r="I287" s="159">
        <f>+Tabla167[[#This Row],[Costo Unitario en RD$]]*Tabla167[[#This Row],[Existencia actual]]</f>
        <v>0</v>
      </c>
      <c r="J287" s="160">
        <v>18</v>
      </c>
      <c r="K287" s="161">
        <f>+LOOKUP(Tabla167[[#This Row],[Código Institucional]],Entradas!A$2:A$1993,Entradas!C$2:C$1993)</f>
        <v>9</v>
      </c>
      <c r="L287" s="77">
        <f>+LOOKUP(Tabla167[[#This Row],[Código Institucional]],Salidas!A$2:A$1159,Salidas!C$2:C$1159)</f>
        <v>27</v>
      </c>
      <c r="M287" s="78">
        <f>+Tabla167[[#This Row],[Existencia Diciembre 2021]]+Tabla167[[#This Row],[Entradas]]-Tabla167[[#This Row],[Salidas]]</f>
        <v>0</v>
      </c>
    </row>
    <row r="288" spans="2:13" s="46" customFormat="1" ht="16.5" customHeight="1" x14ac:dyDescent="0.25">
      <c r="B288" s="188">
        <v>43621</v>
      </c>
      <c r="C288" s="188">
        <v>43621</v>
      </c>
      <c r="D288" s="158" t="s">
        <v>307</v>
      </c>
      <c r="E288" s="191" t="s">
        <v>166</v>
      </c>
      <c r="F288" s="55" t="s">
        <v>631</v>
      </c>
      <c r="G288" s="62" t="s">
        <v>174</v>
      </c>
      <c r="H288" s="90">
        <v>218.6</v>
      </c>
      <c r="I288" s="159">
        <f>+Tabla167[[#This Row],[Costo Unitario en RD$]]*Tabla167[[#This Row],[Existencia actual]]</f>
        <v>0</v>
      </c>
      <c r="J288" s="160">
        <v>0</v>
      </c>
      <c r="K288" s="161">
        <f>+LOOKUP(Tabla167[[#This Row],[Código Institucional]],Entradas!A$2:A$1993,Entradas!C$2:C$1993)</f>
        <v>0</v>
      </c>
      <c r="L288" s="77">
        <f>+LOOKUP(Tabla167[[#This Row],[Código Institucional]],Salidas!A$2:A$1159,Salidas!C$2:C$1159)</f>
        <v>0</v>
      </c>
      <c r="M288" s="78">
        <f>+Tabla167[[#This Row],[Existencia Diciembre 2021]]+Tabla167[[#This Row],[Entradas]]-Tabla167[[#This Row],[Salidas]]</f>
        <v>0</v>
      </c>
    </row>
    <row r="289" spans="2:13" s="46" customFormat="1" ht="19.5" customHeight="1" x14ac:dyDescent="0.25">
      <c r="B289" s="188">
        <v>41862</v>
      </c>
      <c r="C289" s="188">
        <v>41862</v>
      </c>
      <c r="D289" s="158" t="s">
        <v>182</v>
      </c>
      <c r="E289" s="191" t="s">
        <v>632</v>
      </c>
      <c r="F289" s="55" t="s">
        <v>633</v>
      </c>
      <c r="G289" s="62" t="s">
        <v>174</v>
      </c>
      <c r="H289" s="90">
        <v>5302.06</v>
      </c>
      <c r="I289" s="159">
        <f>+Tabla167[[#This Row],[Costo Unitario en RD$]]*Tabla167[[#This Row],[Existencia actual]]</f>
        <v>0</v>
      </c>
      <c r="J289" s="160">
        <v>0</v>
      </c>
      <c r="K289" s="161">
        <f>+LOOKUP(Tabla167[[#This Row],[Código Institucional]],Entradas!A$2:A$1993,Entradas!C$2:C$1993)</f>
        <v>0</v>
      </c>
      <c r="L289" s="77">
        <f>+LOOKUP(Tabla167[[#This Row],[Código Institucional]],Salidas!A$2:A$1159,Salidas!C$2:C$1159)</f>
        <v>0</v>
      </c>
      <c r="M289" s="78">
        <f>+Tabla167[[#This Row],[Existencia Diciembre 2021]]+Tabla167[[#This Row],[Entradas]]-Tabla167[[#This Row],[Salidas]]</f>
        <v>0</v>
      </c>
    </row>
    <row r="290" spans="2:13" s="46" customFormat="1" ht="15.75" x14ac:dyDescent="0.25">
      <c r="B290" s="188">
        <v>42305</v>
      </c>
      <c r="C290" s="188">
        <v>42305</v>
      </c>
      <c r="D290" s="158" t="s">
        <v>175</v>
      </c>
      <c r="E290" s="190" t="s">
        <v>52</v>
      </c>
      <c r="F290" s="55" t="s">
        <v>634</v>
      </c>
      <c r="G290" s="62" t="s">
        <v>174</v>
      </c>
      <c r="H290" s="90">
        <v>10</v>
      </c>
      <c r="I290" s="159">
        <f>+Tabla167[[#This Row],[Costo Unitario en RD$]]*Tabla167[[#This Row],[Existencia actual]]</f>
        <v>1920</v>
      </c>
      <c r="J290" s="160">
        <v>192</v>
      </c>
      <c r="K290" s="161">
        <f>+LOOKUP(Tabla167[[#This Row],[Código Institucional]],Entradas!A$2:A$1993,Entradas!C$2:C$1993)</f>
        <v>0</v>
      </c>
      <c r="L290" s="77">
        <f>+LOOKUP(Tabla167[[#This Row],[Código Institucional]],Salidas!A$2:A$1159,Salidas!C$2:C$1159)</f>
        <v>0</v>
      </c>
      <c r="M290" s="78">
        <f>+Tabla167[[#This Row],[Existencia Diciembre 2021]]+Tabla167[[#This Row],[Entradas]]-Tabla167[[#This Row],[Salidas]]</f>
        <v>192</v>
      </c>
    </row>
    <row r="291" spans="2:13" s="46" customFormat="1" ht="15.75" x14ac:dyDescent="0.25">
      <c r="B291" s="188">
        <v>42850</v>
      </c>
      <c r="C291" s="188">
        <v>42850</v>
      </c>
      <c r="D291" s="158" t="s">
        <v>258</v>
      </c>
      <c r="E291" s="191" t="s">
        <v>134</v>
      </c>
      <c r="F291" s="63" t="s">
        <v>135</v>
      </c>
      <c r="G291" s="62" t="s">
        <v>174</v>
      </c>
      <c r="H291" s="90">
        <v>879.1</v>
      </c>
      <c r="I291" s="159">
        <f>+Tabla167[[#This Row],[Costo Unitario en RD$]]*Tabla167[[#This Row],[Existencia actual]]</f>
        <v>57141.5</v>
      </c>
      <c r="J291" s="160">
        <v>70</v>
      </c>
      <c r="K291" s="161">
        <f>+LOOKUP(Tabla167[[#This Row],[Código Institucional]],Entradas!A$2:A$1993,Entradas!C$2:C$1993)</f>
        <v>0</v>
      </c>
      <c r="L291" s="77">
        <f>+LOOKUP(Tabla167[[#This Row],[Código Institucional]],Salidas!A$2:A$1159,Salidas!C$2:C$1159)</f>
        <v>5</v>
      </c>
      <c r="M291" s="78">
        <f>+Tabla167[[#This Row],[Existencia Diciembre 2021]]+Tabla167[[#This Row],[Entradas]]-Tabla167[[#This Row],[Salidas]]</f>
        <v>65</v>
      </c>
    </row>
    <row r="292" spans="2:13" s="46" customFormat="1" ht="15.75" x14ac:dyDescent="0.25">
      <c r="B292" s="188">
        <v>44483</v>
      </c>
      <c r="C292" s="188">
        <v>44483</v>
      </c>
      <c r="D292" s="158" t="s">
        <v>193</v>
      </c>
      <c r="E292" s="191" t="s">
        <v>92</v>
      </c>
      <c r="F292" s="55" t="s">
        <v>635</v>
      </c>
      <c r="G292" s="62" t="s">
        <v>174</v>
      </c>
      <c r="H292" s="90">
        <v>422.43</v>
      </c>
      <c r="I292" s="159">
        <f>+Tabla167[[#This Row],[Costo Unitario en RD$]]*Tabla167[[#This Row],[Existencia actual]]</f>
        <v>5914.02</v>
      </c>
      <c r="J292" s="160">
        <v>19</v>
      </c>
      <c r="K292" s="161">
        <f>+LOOKUP(Tabla167[[#This Row],[Código Institucional]],Entradas!A$2:A$1993,Entradas!C$2:C$1993)</f>
        <v>0</v>
      </c>
      <c r="L292" s="77">
        <f>+LOOKUP(Tabla167[[#This Row],[Código Institucional]],Salidas!A$2:A$1159,Salidas!C$2:C$1159)</f>
        <v>5</v>
      </c>
      <c r="M292" s="78">
        <f>+Tabla167[[#This Row],[Existencia Diciembre 2021]]+Tabla167[[#This Row],[Entradas]]-Tabla167[[#This Row],[Salidas]]</f>
        <v>14</v>
      </c>
    </row>
    <row r="293" spans="2:13" s="46" customFormat="1" ht="15.75" x14ac:dyDescent="0.25">
      <c r="B293" s="188">
        <v>42263</v>
      </c>
      <c r="C293" s="188">
        <v>42263</v>
      </c>
      <c r="D293" s="158" t="s">
        <v>175</v>
      </c>
      <c r="E293" s="191" t="s">
        <v>95</v>
      </c>
      <c r="F293" s="55" t="s">
        <v>96</v>
      </c>
      <c r="G293" s="62" t="s">
        <v>174</v>
      </c>
      <c r="H293" s="90">
        <v>15.34</v>
      </c>
      <c r="I293" s="159">
        <f>+Tabla167[[#This Row],[Costo Unitario en RD$]]*Tabla167[[#This Row],[Existencia actual]]</f>
        <v>142784.72</v>
      </c>
      <c r="J293" s="160">
        <v>10000</v>
      </c>
      <c r="K293" s="161">
        <f>+LOOKUP(Tabla167[[#This Row],[Código Institucional]],Entradas!A$2:A$1993,Entradas!C$2:C$1993)</f>
        <v>0</v>
      </c>
      <c r="L293" s="77">
        <f>+LOOKUP(Tabla167[[#This Row],[Código Institucional]],Salidas!A$2:A$1159,Salidas!C$2:C$1159)</f>
        <v>692</v>
      </c>
      <c r="M293" s="78">
        <f>+Tabla167[[#This Row],[Existencia Diciembre 2021]]+Tabla167[[#This Row],[Entradas]]-Tabla167[[#This Row],[Salidas]]</f>
        <v>9308</v>
      </c>
    </row>
    <row r="294" spans="2:13" s="46" customFormat="1" ht="15.75" x14ac:dyDescent="0.25">
      <c r="B294" s="188">
        <v>44145</v>
      </c>
      <c r="C294" s="188">
        <v>44145</v>
      </c>
      <c r="D294" s="158" t="s">
        <v>175</v>
      </c>
      <c r="E294" s="191" t="s">
        <v>32</v>
      </c>
      <c r="F294" s="55" t="s">
        <v>636</v>
      </c>
      <c r="G294" s="62" t="s">
        <v>174</v>
      </c>
      <c r="H294" s="90">
        <v>1.77</v>
      </c>
      <c r="I294" s="159">
        <f>+Tabla167[[#This Row],[Costo Unitario en RD$]]*Tabla167[[#This Row],[Existencia actual]]</f>
        <v>0</v>
      </c>
      <c r="J294" s="160">
        <v>0</v>
      </c>
      <c r="K294" s="161">
        <f>+LOOKUP(Tabla167[[#This Row],[Código Institucional]],Entradas!A$2:A$1993,Entradas!C$2:C$1993)</f>
        <v>0</v>
      </c>
      <c r="L294" s="77">
        <f>+LOOKUP(Tabla167[[#This Row],[Código Institucional]],Salidas!A$2:A$1159,Salidas!C$2:C$1159)</f>
        <v>0</v>
      </c>
      <c r="M294" s="78">
        <f>+Tabla167[[#This Row],[Existencia Diciembre 2021]]+Tabla167[[#This Row],[Entradas]]-Tabla167[[#This Row],[Salidas]]</f>
        <v>0</v>
      </c>
    </row>
    <row r="295" spans="2:13" s="46" customFormat="1" ht="15.75" x14ac:dyDescent="0.25">
      <c r="B295" s="188">
        <v>43307</v>
      </c>
      <c r="C295" s="188">
        <v>43307</v>
      </c>
      <c r="D295" s="158" t="s">
        <v>175</v>
      </c>
      <c r="E295" s="191" t="s">
        <v>137</v>
      </c>
      <c r="F295" s="63" t="s">
        <v>637</v>
      </c>
      <c r="G295" s="62" t="s">
        <v>174</v>
      </c>
      <c r="H295" s="90">
        <v>27.21</v>
      </c>
      <c r="I295" s="159">
        <f>+Tabla167[[#This Row],[Costo Unitario en RD$]]*Tabla167[[#This Row],[Existencia actual]]</f>
        <v>0</v>
      </c>
      <c r="J295" s="160">
        <v>0</v>
      </c>
      <c r="K295" s="161">
        <f>+LOOKUP(Tabla167[[#This Row],[Código Institucional]],Entradas!A$2:A$1993,Entradas!C$2:C$1993)</f>
        <v>0</v>
      </c>
      <c r="L295" s="77">
        <f>+LOOKUP(Tabla167[[#This Row],[Código Institucional]],Salidas!A$2:A$1159,Salidas!C$2:C$1159)</f>
        <v>0</v>
      </c>
      <c r="M295" s="78">
        <f>+Tabla167[[#This Row],[Existencia Diciembre 2021]]+Tabla167[[#This Row],[Entradas]]-Tabla167[[#This Row],[Salidas]]</f>
        <v>0</v>
      </c>
    </row>
    <row r="296" spans="2:13" s="46" customFormat="1" ht="15.75" x14ac:dyDescent="0.25">
      <c r="B296" s="188">
        <v>43034</v>
      </c>
      <c r="C296" s="188">
        <v>43034</v>
      </c>
      <c r="D296" s="158" t="s">
        <v>193</v>
      </c>
      <c r="E296" s="191" t="s">
        <v>145</v>
      </c>
      <c r="F296" s="63" t="s">
        <v>638</v>
      </c>
      <c r="G296" s="62" t="s">
        <v>174</v>
      </c>
      <c r="H296" s="90">
        <v>677.91</v>
      </c>
      <c r="I296" s="159">
        <f>+Tabla167[[#This Row],[Costo Unitario en RD$]]*Tabla167[[#This Row],[Existencia actual]]</f>
        <v>13558.199999999999</v>
      </c>
      <c r="J296" s="160">
        <v>20</v>
      </c>
      <c r="K296" s="161">
        <f>+LOOKUP(Tabla167[[#This Row],[Código Institucional]],Entradas!A$2:A$1993,Entradas!C$2:C$1993)</f>
        <v>0</v>
      </c>
      <c r="L296" s="77">
        <f>+LOOKUP(Tabla167[[#This Row],[Código Institucional]],Salidas!A$2:A$1159,Salidas!C$2:C$1159)</f>
        <v>0</v>
      </c>
      <c r="M296" s="78">
        <f>+Tabla167[[#This Row],[Existencia Diciembre 2021]]+Tabla167[[#This Row],[Entradas]]-Tabla167[[#This Row],[Salidas]]</f>
        <v>20</v>
      </c>
    </row>
    <row r="297" spans="2:13" s="46" customFormat="1" ht="15.75" x14ac:dyDescent="0.25">
      <c r="B297" s="188">
        <v>43034</v>
      </c>
      <c r="C297" s="188">
        <v>43034</v>
      </c>
      <c r="D297" s="158" t="s">
        <v>193</v>
      </c>
      <c r="E297" s="191" t="s">
        <v>146</v>
      </c>
      <c r="F297" s="63" t="s">
        <v>639</v>
      </c>
      <c r="G297" s="62" t="s">
        <v>174</v>
      </c>
      <c r="H297" s="90">
        <v>826.95</v>
      </c>
      <c r="I297" s="159">
        <f>+Tabla167[[#This Row],[Costo Unitario en RD$]]*Tabla167[[#This Row],[Existencia actual]]</f>
        <v>33078</v>
      </c>
      <c r="J297" s="160">
        <v>40</v>
      </c>
      <c r="K297" s="161">
        <f>+LOOKUP(Tabla167[[#This Row],[Código Institucional]],Entradas!A$2:A$1993,Entradas!C$2:C$1993)</f>
        <v>0</v>
      </c>
      <c r="L297" s="77">
        <f>+LOOKUP(Tabla167[[#This Row],[Código Institucional]],Salidas!A$2:A$1159,Salidas!C$2:C$1159)</f>
        <v>0</v>
      </c>
      <c r="M297" s="78">
        <f>+Tabla167[[#This Row],[Existencia Diciembre 2021]]+Tabla167[[#This Row],[Entradas]]-Tabla167[[#This Row],[Salidas]]</f>
        <v>40</v>
      </c>
    </row>
    <row r="298" spans="2:13" s="46" customFormat="1" ht="15.75" x14ac:dyDescent="0.25">
      <c r="B298" s="188">
        <v>43752</v>
      </c>
      <c r="C298" s="188">
        <v>43752</v>
      </c>
      <c r="D298" s="158" t="s">
        <v>214</v>
      </c>
      <c r="E298" s="191" t="s">
        <v>640</v>
      </c>
      <c r="F298" s="64" t="s">
        <v>641</v>
      </c>
      <c r="G298" s="62" t="s">
        <v>174</v>
      </c>
      <c r="H298" s="90">
        <v>88.5</v>
      </c>
      <c r="I298" s="159">
        <f>+Tabla167[[#This Row],[Costo Unitario en RD$]]*Tabla167[[#This Row],[Existencia actual]]</f>
        <v>265.5</v>
      </c>
      <c r="J298" s="160">
        <v>4</v>
      </c>
      <c r="K298" s="161">
        <f>+LOOKUP(Tabla167[[#This Row],[Código Institucional]],Entradas!A$2:A$1993,Entradas!C$2:C$1993)</f>
        <v>0</v>
      </c>
      <c r="L298" s="77">
        <f>+LOOKUP(Tabla167[[#This Row],[Código Institucional]],Salidas!A$2:A$1159,Salidas!C$2:C$1159)</f>
        <v>1</v>
      </c>
      <c r="M298" s="78">
        <f>+Tabla167[[#This Row],[Existencia Diciembre 2021]]+Tabla167[[#This Row],[Entradas]]-Tabla167[[#This Row],[Salidas]]</f>
        <v>3</v>
      </c>
    </row>
    <row r="299" spans="2:13" s="46" customFormat="1" ht="15.75" customHeight="1" x14ac:dyDescent="0.25">
      <c r="B299" s="188">
        <v>43752</v>
      </c>
      <c r="C299" s="188">
        <v>43752</v>
      </c>
      <c r="D299" s="158" t="s">
        <v>214</v>
      </c>
      <c r="E299" s="191" t="s">
        <v>50</v>
      </c>
      <c r="F299" s="64" t="s">
        <v>642</v>
      </c>
      <c r="G299" s="62" t="s">
        <v>174</v>
      </c>
      <c r="H299" s="90">
        <v>59</v>
      </c>
      <c r="I299" s="159">
        <f>+Tabla167[[#This Row],[Costo Unitario en RD$]]*Tabla167[[#This Row],[Existencia actual]]</f>
        <v>59</v>
      </c>
      <c r="J299" s="160">
        <v>2</v>
      </c>
      <c r="K299" s="161">
        <f>+LOOKUP(Tabla167[[#This Row],[Código Institucional]],Entradas!A$2:A$1993,Entradas!C$2:C$1993)</f>
        <v>0</v>
      </c>
      <c r="L299" s="77">
        <f>+LOOKUP(Tabla167[[#This Row],[Código Institucional]],Salidas!A$2:A$1159,Salidas!C$2:C$1159)</f>
        <v>1</v>
      </c>
      <c r="M299" s="78">
        <f>+Tabla167[[#This Row],[Existencia Diciembre 2021]]+Tabla167[[#This Row],[Entradas]]-Tabla167[[#This Row],[Salidas]]</f>
        <v>1</v>
      </c>
    </row>
    <row r="300" spans="2:13" s="46" customFormat="1" ht="15.75" customHeight="1" x14ac:dyDescent="0.25">
      <c r="B300" s="188">
        <v>43752</v>
      </c>
      <c r="C300" s="188">
        <v>43752</v>
      </c>
      <c r="D300" s="158" t="s">
        <v>214</v>
      </c>
      <c r="E300" s="191" t="s">
        <v>118</v>
      </c>
      <c r="F300" s="64" t="s">
        <v>643</v>
      </c>
      <c r="G300" s="62" t="s">
        <v>174</v>
      </c>
      <c r="H300" s="90">
        <v>118</v>
      </c>
      <c r="I300" s="159">
        <f>+Tabla167[[#This Row],[Costo Unitario en RD$]]*Tabla167[[#This Row],[Existencia actual]]</f>
        <v>590</v>
      </c>
      <c r="J300" s="160">
        <v>5</v>
      </c>
      <c r="K300" s="161">
        <f>+LOOKUP(Tabla167[[#This Row],[Código Institucional]],Entradas!A$2:A$1993,Entradas!C$2:C$1993)</f>
        <v>0</v>
      </c>
      <c r="L300" s="77">
        <f>+LOOKUP(Tabla167[[#This Row],[Código Institucional]],Salidas!A$2:A$1159,Salidas!C$2:C$1159)</f>
        <v>0</v>
      </c>
      <c r="M300" s="78">
        <f>+Tabla167[[#This Row],[Existencia Diciembre 2021]]+Tabla167[[#This Row],[Entradas]]-Tabla167[[#This Row],[Salidas]]</f>
        <v>5</v>
      </c>
    </row>
    <row r="301" spans="2:13" s="46" customFormat="1" ht="15.75" customHeight="1" x14ac:dyDescent="0.25">
      <c r="B301" s="188">
        <v>43752</v>
      </c>
      <c r="C301" s="188">
        <v>43752</v>
      </c>
      <c r="D301" s="158" t="s">
        <v>214</v>
      </c>
      <c r="E301" s="191" t="s">
        <v>46</v>
      </c>
      <c r="F301" s="64" t="s">
        <v>644</v>
      </c>
      <c r="G301" s="62" t="s">
        <v>174</v>
      </c>
      <c r="H301" s="90">
        <v>53.1</v>
      </c>
      <c r="I301" s="159">
        <f>+Tabla167[[#This Row],[Costo Unitario en RD$]]*Tabla167[[#This Row],[Existencia actual]]</f>
        <v>0</v>
      </c>
      <c r="J301" s="160">
        <v>1</v>
      </c>
      <c r="K301" s="161">
        <f>+LOOKUP(Tabla167[[#This Row],[Código Institucional]],Entradas!A$2:A$1993,Entradas!C$2:C$1993)</f>
        <v>0</v>
      </c>
      <c r="L301" s="77">
        <f>+LOOKUP(Tabla167[[#This Row],[Código Institucional]],Salidas!A$2:A$1159,Salidas!C$2:C$1159)</f>
        <v>1</v>
      </c>
      <c r="M301" s="78">
        <f>+Tabla167[[#This Row],[Existencia Diciembre 2021]]+Tabla167[[#This Row],[Entradas]]-Tabla167[[#This Row],[Salidas]]</f>
        <v>0</v>
      </c>
    </row>
    <row r="302" spans="2:13" s="46" customFormat="1" ht="15.75" customHeight="1" x14ac:dyDescent="0.25">
      <c r="B302" s="188">
        <v>43752</v>
      </c>
      <c r="C302" s="188">
        <v>43752</v>
      </c>
      <c r="D302" s="158" t="s">
        <v>214</v>
      </c>
      <c r="E302" s="191" t="s">
        <v>645</v>
      </c>
      <c r="F302" s="64" t="s">
        <v>646</v>
      </c>
      <c r="G302" s="62" t="s">
        <v>174</v>
      </c>
      <c r="H302" s="90">
        <v>118</v>
      </c>
      <c r="I302" s="159">
        <f>+Tabla167[[#This Row],[Costo Unitario en RD$]]*Tabla167[[#This Row],[Existencia actual]]</f>
        <v>236</v>
      </c>
      <c r="J302" s="160">
        <v>3</v>
      </c>
      <c r="K302" s="161">
        <f>+LOOKUP(Tabla167[[#This Row],[Código Institucional]],Entradas!A$2:A$1993,Entradas!C$2:C$1993)</f>
        <v>0</v>
      </c>
      <c r="L302" s="77">
        <f>+LOOKUP(Tabla167[[#This Row],[Código Institucional]],Salidas!A$2:A$1159,Salidas!C$2:C$1159)</f>
        <v>1</v>
      </c>
      <c r="M302" s="162">
        <f>+Tabla167[[#This Row],[Existencia Diciembre 2021]]+Tabla167[[#This Row],[Entradas]]-Tabla167[[#This Row],[Salidas]]</f>
        <v>2</v>
      </c>
    </row>
    <row r="303" spans="2:13" s="46" customFormat="1" ht="15.75" x14ac:dyDescent="0.25">
      <c r="B303" s="188">
        <v>43752</v>
      </c>
      <c r="C303" s="188">
        <v>43752</v>
      </c>
      <c r="D303" s="158" t="s">
        <v>214</v>
      </c>
      <c r="E303" s="191" t="s">
        <v>647</v>
      </c>
      <c r="F303" s="64" t="s">
        <v>648</v>
      </c>
      <c r="G303" s="62" t="s">
        <v>174</v>
      </c>
      <c r="H303" s="90">
        <v>177</v>
      </c>
      <c r="I303" s="159">
        <f>+Tabla167[[#This Row],[Costo Unitario en RD$]]*Tabla167[[#This Row],[Existencia actual]]</f>
        <v>0</v>
      </c>
      <c r="J303" s="160">
        <v>0</v>
      </c>
      <c r="K303" s="161">
        <f>+LOOKUP(Tabla167[[#This Row],[Código Institucional]],Entradas!A$2:A$1993,Entradas!C$2:C$1993)</f>
        <v>0</v>
      </c>
      <c r="L303" s="77">
        <f>+LOOKUP(Tabla167[[#This Row],[Código Institucional]],Salidas!A$2:A$1159,Salidas!C$2:C$1159)</f>
        <v>0</v>
      </c>
      <c r="M303" s="78">
        <f>+Tabla167[[#This Row],[Existencia Diciembre 2021]]+Tabla167[[#This Row],[Entradas]]-Tabla167[[#This Row],[Salidas]]</f>
        <v>0</v>
      </c>
    </row>
    <row r="304" spans="2:13" s="46" customFormat="1" ht="15.75" x14ac:dyDescent="0.25">
      <c r="B304" s="188">
        <v>41429</v>
      </c>
      <c r="C304" s="188">
        <v>41429</v>
      </c>
      <c r="D304" s="158" t="s">
        <v>214</v>
      </c>
      <c r="E304" s="191" t="s">
        <v>150</v>
      </c>
      <c r="F304" s="55" t="s">
        <v>649</v>
      </c>
      <c r="G304" s="62" t="s">
        <v>174</v>
      </c>
      <c r="H304" s="90">
        <v>241.81</v>
      </c>
      <c r="I304" s="159">
        <f>+Tabla167[[#This Row],[Costo Unitario en RD$]]*Tabla167[[#This Row],[Existencia actual]]</f>
        <v>0</v>
      </c>
      <c r="J304" s="160">
        <v>0</v>
      </c>
      <c r="K304" s="161">
        <f>+LOOKUP(Tabla167[[#This Row],[Código Institucional]],Entradas!A$2:A$1993,Entradas!C$2:C$1993)</f>
        <v>0</v>
      </c>
      <c r="L304" s="77">
        <f>+LOOKUP(Tabla167[[#This Row],[Código Institucional]],Salidas!A$2:A$1159,Salidas!C$2:C$1159)</f>
        <v>0</v>
      </c>
      <c r="M304" s="78">
        <f>+Tabla167[[#This Row],[Existencia Diciembre 2021]]+Tabla167[[#This Row],[Entradas]]-Tabla167[[#This Row],[Salidas]]</f>
        <v>0</v>
      </c>
    </row>
    <row r="305" spans="2:13" s="46" customFormat="1" ht="15.75" x14ac:dyDescent="0.25">
      <c r="B305" s="188">
        <v>43038</v>
      </c>
      <c r="C305" s="188">
        <v>43038</v>
      </c>
      <c r="D305" s="158" t="s">
        <v>214</v>
      </c>
      <c r="E305" s="191" t="s">
        <v>650</v>
      </c>
      <c r="F305" s="55" t="s">
        <v>651</v>
      </c>
      <c r="G305" s="62" t="s">
        <v>174</v>
      </c>
      <c r="H305" s="90">
        <v>1006.88</v>
      </c>
      <c r="I305" s="159">
        <f>+Tabla167[[#This Row],[Costo Unitario en RD$]]*Tabla167[[#This Row],[Existencia actual]]</f>
        <v>3020.64</v>
      </c>
      <c r="J305" s="160">
        <v>3</v>
      </c>
      <c r="K305" s="161">
        <f>+LOOKUP(Tabla167[[#This Row],[Código Institucional]],Entradas!A$2:A$1993,Entradas!C$2:C$1993)</f>
        <v>0</v>
      </c>
      <c r="L305" s="77">
        <f>+LOOKUP(Tabla167[[#This Row],[Código Institucional]],Salidas!A$2:A$1159,Salidas!C$2:C$1159)</f>
        <v>0</v>
      </c>
      <c r="M305" s="78">
        <f>+Tabla167[[#This Row],[Existencia Diciembre 2021]]+Tabla167[[#This Row],[Entradas]]-Tabla167[[#This Row],[Salidas]]</f>
        <v>3</v>
      </c>
    </row>
    <row r="306" spans="2:13" s="46" customFormat="1" ht="15.75" x14ac:dyDescent="0.25">
      <c r="B306" s="188">
        <v>38968</v>
      </c>
      <c r="C306" s="188">
        <v>38968</v>
      </c>
      <c r="D306" s="158" t="s">
        <v>214</v>
      </c>
      <c r="E306" s="191" t="s">
        <v>652</v>
      </c>
      <c r="F306" s="55" t="s">
        <v>653</v>
      </c>
      <c r="G306" s="62" t="s">
        <v>174</v>
      </c>
      <c r="H306" s="90">
        <v>1676.2</v>
      </c>
      <c r="I306" s="159">
        <f>+Tabla167[[#This Row],[Costo Unitario en RD$]]*Tabla167[[#This Row],[Existencia actual]]</f>
        <v>3352.4</v>
      </c>
      <c r="J306" s="160">
        <v>2</v>
      </c>
      <c r="K306" s="161">
        <f>+LOOKUP(Tabla167[[#This Row],[Código Institucional]],Entradas!A$2:A$1993,Entradas!C$2:C$1993)</f>
        <v>0</v>
      </c>
      <c r="L306" s="77">
        <f>+LOOKUP(Tabla167[[#This Row],[Código Institucional]],Salidas!A$2:A$1159,Salidas!C$2:C$1159)</f>
        <v>0</v>
      </c>
      <c r="M306" s="78">
        <f>+Tabla167[[#This Row],[Existencia Diciembre 2021]]+Tabla167[[#This Row],[Entradas]]-Tabla167[[#This Row],[Salidas]]</f>
        <v>2</v>
      </c>
    </row>
    <row r="307" spans="2:13" s="46" customFormat="1" ht="15.75" x14ac:dyDescent="0.25">
      <c r="B307" s="188">
        <v>43319</v>
      </c>
      <c r="C307" s="188">
        <v>43319</v>
      </c>
      <c r="D307" s="158" t="s">
        <v>214</v>
      </c>
      <c r="E307" s="191" t="s">
        <v>654</v>
      </c>
      <c r="F307" s="64" t="s">
        <v>655</v>
      </c>
      <c r="G307" s="62" t="s">
        <v>174</v>
      </c>
      <c r="H307" s="90">
        <v>180.96</v>
      </c>
      <c r="I307" s="159">
        <f>+Tabla167[[#This Row],[Costo Unitario en RD$]]*Tabla167[[#This Row],[Existencia actual]]</f>
        <v>0</v>
      </c>
      <c r="J307" s="160">
        <v>0</v>
      </c>
      <c r="K307" s="161">
        <f>+LOOKUP(Tabla167[[#This Row],[Código Institucional]],Entradas!A$2:A$1993,Entradas!C$2:C$1993)</f>
        <v>0</v>
      </c>
      <c r="L307" s="77">
        <f>+LOOKUP(Tabla167[[#This Row],[Código Institucional]],Salidas!A$2:A$1159,Salidas!C$2:C$1159)</f>
        <v>0</v>
      </c>
      <c r="M307" s="78">
        <f>+Tabla167[[#This Row],[Existencia Diciembre 2021]]+Tabla167[[#This Row],[Entradas]]-Tabla167[[#This Row],[Salidas]]</f>
        <v>0</v>
      </c>
    </row>
    <row r="308" spans="2:13" s="46" customFormat="1" ht="15.75" x14ac:dyDescent="0.25">
      <c r="B308" s="188">
        <v>43411</v>
      </c>
      <c r="C308" s="188">
        <v>43411</v>
      </c>
      <c r="D308" s="158" t="s">
        <v>214</v>
      </c>
      <c r="E308" s="191" t="s">
        <v>656</v>
      </c>
      <c r="F308" s="64" t="s">
        <v>657</v>
      </c>
      <c r="G308" s="62" t="s">
        <v>174</v>
      </c>
      <c r="H308" s="91">
        <v>10.33</v>
      </c>
      <c r="I308" s="159">
        <f>+Tabla167[[#This Row],[Costo Unitario en RD$]]*Tabla167[[#This Row],[Existencia actual]]</f>
        <v>206.6</v>
      </c>
      <c r="J308" s="160">
        <v>20</v>
      </c>
      <c r="K308" s="161">
        <f>+LOOKUP(Tabla167[[#This Row],[Código Institucional]],Entradas!A$2:A$1993,Entradas!C$2:C$1993)</f>
        <v>0</v>
      </c>
      <c r="L308" s="77">
        <f>+LOOKUP(Tabla167[[#This Row],[Código Institucional]],Salidas!A$2:A$1159,Salidas!C$2:C$1159)</f>
        <v>0</v>
      </c>
      <c r="M308" s="78">
        <f>+Tabla167[[#This Row],[Existencia Diciembre 2021]]+Tabla167[[#This Row],[Entradas]]-Tabla167[[#This Row],[Salidas]]</f>
        <v>20</v>
      </c>
    </row>
    <row r="309" spans="2:13" s="46" customFormat="1" ht="15.75" x14ac:dyDescent="0.25">
      <c r="B309" s="188">
        <v>43061</v>
      </c>
      <c r="C309" s="188">
        <v>43061</v>
      </c>
      <c r="D309" s="158" t="s">
        <v>214</v>
      </c>
      <c r="E309" s="191" t="s">
        <v>658</v>
      </c>
      <c r="F309" s="64" t="s">
        <v>659</v>
      </c>
      <c r="G309" s="62" t="s">
        <v>174</v>
      </c>
      <c r="H309" s="91">
        <v>84.08</v>
      </c>
      <c r="I309" s="159">
        <f>+Tabla167[[#This Row],[Costo Unitario en RD$]]*Tabla167[[#This Row],[Existencia actual]]</f>
        <v>336.32</v>
      </c>
      <c r="J309" s="160">
        <v>4</v>
      </c>
      <c r="K309" s="161">
        <f>+LOOKUP(Tabla167[[#This Row],[Código Institucional]],Entradas!A$2:A$1993,Entradas!C$2:C$1993)</f>
        <v>0</v>
      </c>
      <c r="L309" s="77">
        <f>+LOOKUP(Tabla167[[#This Row],[Código Institucional]],Salidas!A$2:A$1159,Salidas!C$2:C$1159)</f>
        <v>0</v>
      </c>
      <c r="M309" s="162">
        <f>+Tabla167[[#This Row],[Existencia Diciembre 2021]]+Tabla167[[#This Row],[Entradas]]-Tabla167[[#This Row],[Salidas]]</f>
        <v>4</v>
      </c>
    </row>
    <row r="310" spans="2:13" s="46" customFormat="1" ht="15.75" x14ac:dyDescent="0.25">
      <c r="B310" s="188">
        <v>43411</v>
      </c>
      <c r="C310" s="188">
        <v>43411</v>
      </c>
      <c r="D310" s="158" t="s">
        <v>214</v>
      </c>
      <c r="E310" s="191" t="s">
        <v>660</v>
      </c>
      <c r="F310" s="64" t="s">
        <v>661</v>
      </c>
      <c r="G310" s="62" t="s">
        <v>174</v>
      </c>
      <c r="H310" s="91">
        <v>81.13</v>
      </c>
      <c r="I310" s="159">
        <f>+Tabla167[[#This Row],[Costo Unitario en RD$]]*Tabla167[[#This Row],[Existencia actual]]</f>
        <v>324.52</v>
      </c>
      <c r="J310" s="160">
        <v>4</v>
      </c>
      <c r="K310" s="161">
        <f>+LOOKUP(Tabla167[[#This Row],[Código Institucional]],Entradas!A$2:A$1993,Entradas!C$2:C$1993)</f>
        <v>0</v>
      </c>
      <c r="L310" s="77">
        <f>+LOOKUP(Tabla167[[#This Row],[Código Institucional]],Salidas!A$2:A$1159,Salidas!C$2:C$1159)</f>
        <v>0</v>
      </c>
      <c r="M310" s="78">
        <f>+Tabla167[[#This Row],[Existencia Diciembre 2021]]+Tabla167[[#This Row],[Entradas]]-Tabla167[[#This Row],[Salidas]]</f>
        <v>4</v>
      </c>
    </row>
    <row r="311" spans="2:13" s="46" customFormat="1" ht="15.75" x14ac:dyDescent="0.25">
      <c r="B311" s="188">
        <v>41418</v>
      </c>
      <c r="C311" s="188">
        <v>41418</v>
      </c>
      <c r="D311" s="158" t="s">
        <v>175</v>
      </c>
      <c r="E311" s="190" t="s">
        <v>39</v>
      </c>
      <c r="F311" s="64" t="s">
        <v>662</v>
      </c>
      <c r="G311" s="62" t="s">
        <v>174</v>
      </c>
      <c r="H311" s="90">
        <v>102.66</v>
      </c>
      <c r="I311" s="159">
        <f>+Tabla167[[#This Row],[Costo Unitario en RD$]]*Tabla167[[#This Row],[Existencia actual]]</f>
        <v>1745.22</v>
      </c>
      <c r="J311" s="160">
        <v>17</v>
      </c>
      <c r="K311" s="161">
        <f>+LOOKUP(Tabla167[[#This Row],[Código Institucional]],Entradas!A$2:A$1993,Entradas!C$2:C$1993)</f>
        <v>0</v>
      </c>
      <c r="L311" s="77">
        <f>+LOOKUP(Tabla167[[#This Row],[Código Institucional]],Salidas!A$2:A$1159,Salidas!C$2:C$1159)</f>
        <v>0</v>
      </c>
      <c r="M311" s="78">
        <f>+Tabla167[[#This Row],[Existencia Diciembre 2021]]+Tabla167[[#This Row],[Entradas]]-Tabla167[[#This Row],[Salidas]]</f>
        <v>17</v>
      </c>
    </row>
    <row r="312" spans="2:13" s="46" customFormat="1" ht="15.75" x14ac:dyDescent="0.25">
      <c r="B312" s="188">
        <v>42520</v>
      </c>
      <c r="C312" s="188">
        <v>42520</v>
      </c>
      <c r="D312" s="158" t="s">
        <v>175</v>
      </c>
      <c r="E312" s="190" t="s">
        <v>663</v>
      </c>
      <c r="F312" s="63" t="s">
        <v>664</v>
      </c>
      <c r="G312" s="62" t="s">
        <v>174</v>
      </c>
      <c r="H312" s="90">
        <v>354</v>
      </c>
      <c r="I312" s="159">
        <f>+Tabla167[[#This Row],[Costo Unitario en RD$]]*Tabla167[[#This Row],[Existencia actual]]</f>
        <v>0</v>
      </c>
      <c r="J312" s="160">
        <v>0</v>
      </c>
      <c r="K312" s="161">
        <f>+LOOKUP(Tabla167[[#This Row],[Código Institucional]],Entradas!A$2:A$1993,Entradas!C$2:C$1993)</f>
        <v>0</v>
      </c>
      <c r="L312" s="77">
        <f>+LOOKUP(Tabla167[[#This Row],[Código Institucional]],Salidas!A$2:A$1159,Salidas!C$2:C$1159)</f>
        <v>0</v>
      </c>
      <c r="M312" s="78">
        <f>+Tabla167[[#This Row],[Existencia Diciembre 2021]]+Tabla167[[#This Row],[Entradas]]-Tabla167[[#This Row],[Salidas]]</f>
        <v>0</v>
      </c>
    </row>
    <row r="313" spans="2:13" s="46" customFormat="1" ht="15.75" x14ac:dyDescent="0.25">
      <c r="B313" s="188">
        <v>43059</v>
      </c>
      <c r="C313" s="188">
        <v>43059</v>
      </c>
      <c r="D313" s="158" t="s">
        <v>175</v>
      </c>
      <c r="E313" s="191" t="s">
        <v>71</v>
      </c>
      <c r="F313" s="55" t="s">
        <v>665</v>
      </c>
      <c r="G313" s="62" t="s">
        <v>174</v>
      </c>
      <c r="H313" s="90">
        <v>2576.65</v>
      </c>
      <c r="I313" s="159">
        <f>+Tabla167[[#This Row],[Costo Unitario en RD$]]*Tabla167[[#This Row],[Existencia actual]]</f>
        <v>5153.3</v>
      </c>
      <c r="J313" s="160">
        <v>2</v>
      </c>
      <c r="K313" s="161">
        <f>+LOOKUP(Tabla167[[#This Row],[Código Institucional]],Entradas!A$2:A$1993,Entradas!C$2:C$1993)</f>
        <v>0</v>
      </c>
      <c r="L313" s="77">
        <f>+LOOKUP(Tabla167[[#This Row],[Código Institucional]],Salidas!A$2:A$1159,Salidas!C$2:C$1159)</f>
        <v>0</v>
      </c>
      <c r="M313" s="78">
        <f>+Tabla167[[#This Row],[Existencia Diciembre 2021]]+Tabla167[[#This Row],[Entradas]]-Tabla167[[#This Row],[Salidas]]</f>
        <v>2</v>
      </c>
    </row>
    <row r="314" spans="2:13" s="46" customFormat="1" ht="15.75" x14ac:dyDescent="0.25">
      <c r="B314" s="188">
        <v>44145</v>
      </c>
      <c r="C314" s="188">
        <v>44145</v>
      </c>
      <c r="D314" s="158" t="s">
        <v>182</v>
      </c>
      <c r="E314" s="191" t="s">
        <v>666</v>
      </c>
      <c r="F314" s="55" t="s">
        <v>667</v>
      </c>
      <c r="G314" s="62" t="s">
        <v>174</v>
      </c>
      <c r="H314" s="90">
        <v>1745.22</v>
      </c>
      <c r="I314" s="159">
        <f>+Tabla167[[#This Row],[Costo Unitario en RD$]]*Tabla167[[#This Row],[Existencia actual]]</f>
        <v>0</v>
      </c>
      <c r="J314" s="160">
        <v>0</v>
      </c>
      <c r="K314" s="161">
        <f>+LOOKUP(Tabla167[[#This Row],[Código Institucional]],Entradas!A$2:A$1993,Entradas!C$2:C$1993)</f>
        <v>2</v>
      </c>
      <c r="L314" s="77">
        <f>+LOOKUP(Tabla167[[#This Row],[Código Institucional]],Salidas!A$2:A$1159,Salidas!C$2:C$1159)</f>
        <v>2</v>
      </c>
      <c r="M314" s="78">
        <f>+Tabla167[[#This Row],[Existencia Diciembre 2021]]+Tabla167[[#This Row],[Entradas]]-Tabla167[[#This Row],[Salidas]]</f>
        <v>0</v>
      </c>
    </row>
    <row r="315" spans="2:13" s="46" customFormat="1" ht="15.75" customHeight="1" x14ac:dyDescent="0.25">
      <c r="B315" s="188">
        <v>42520</v>
      </c>
      <c r="C315" s="188">
        <v>42520</v>
      </c>
      <c r="D315" s="158" t="s">
        <v>214</v>
      </c>
      <c r="E315" s="191" t="s">
        <v>668</v>
      </c>
      <c r="F315" s="64" t="s">
        <v>669</v>
      </c>
      <c r="G315" s="62" t="s">
        <v>174</v>
      </c>
      <c r="H315" s="91">
        <v>33.93</v>
      </c>
      <c r="I315" s="159">
        <f>+Tabla167[[#This Row],[Costo Unitario en RD$]]*Tabla167[[#This Row],[Existencia actual]]</f>
        <v>0</v>
      </c>
      <c r="J315" s="160">
        <v>0</v>
      </c>
      <c r="K315" s="161">
        <f>+LOOKUP(Tabla167[[#This Row],[Código Institucional]],Entradas!A$2:A$1993,Entradas!C$2:C$1993)</f>
        <v>0</v>
      </c>
      <c r="L315" s="77">
        <f>+LOOKUP(Tabla167[[#This Row],[Código Institucional]],Salidas!A$2:A$1159,Salidas!C$2:C$1159)</f>
        <v>0</v>
      </c>
      <c r="M315" s="80">
        <f>+Tabla167[[#This Row],[Existencia Diciembre 2021]]+Tabla167[[#This Row],[Entradas]]-Tabla167[[#This Row],[Salidas]]</f>
        <v>0</v>
      </c>
    </row>
    <row r="316" spans="2:13" s="46" customFormat="1" ht="15.75" x14ac:dyDescent="0.25">
      <c r="B316" s="188">
        <v>43061</v>
      </c>
      <c r="C316" s="188">
        <v>43061</v>
      </c>
      <c r="D316" s="158" t="s">
        <v>214</v>
      </c>
      <c r="E316" s="191" t="s">
        <v>670</v>
      </c>
      <c r="F316" s="64" t="s">
        <v>671</v>
      </c>
      <c r="G316" s="62" t="s">
        <v>174</v>
      </c>
      <c r="H316" s="91">
        <v>137.18</v>
      </c>
      <c r="I316" s="159">
        <f>+Tabla167[[#This Row],[Costo Unitario en RD$]]*Tabla167[[#This Row],[Existencia actual]]</f>
        <v>274.36</v>
      </c>
      <c r="J316" s="160">
        <v>2</v>
      </c>
      <c r="K316" s="161">
        <f>+LOOKUP(Tabla167[[#This Row],[Código Institucional]],Entradas!A$2:A$1993,Entradas!C$2:C$1993)</f>
        <v>0</v>
      </c>
      <c r="L316" s="77">
        <f>+LOOKUP(Tabla167[[#This Row],[Código Institucional]],Salidas!A$2:A$1159,Salidas!C$2:C$1159)</f>
        <v>0</v>
      </c>
      <c r="M316" s="78">
        <f>+Tabla167[[#This Row],[Existencia Diciembre 2021]]+Tabla167[[#This Row],[Entradas]]-Tabla167[[#This Row],[Salidas]]</f>
        <v>2</v>
      </c>
    </row>
    <row r="317" spans="2:13" s="46" customFormat="1" ht="15.75" x14ac:dyDescent="0.25">
      <c r="B317" s="188">
        <v>42496</v>
      </c>
      <c r="C317" s="188">
        <v>42496</v>
      </c>
      <c r="D317" s="158" t="s">
        <v>214</v>
      </c>
      <c r="E317" s="191" t="s">
        <v>672</v>
      </c>
      <c r="F317" s="55" t="s">
        <v>673</v>
      </c>
      <c r="G317" s="62" t="s">
        <v>174</v>
      </c>
      <c r="H317" s="90">
        <v>63.8</v>
      </c>
      <c r="I317" s="159">
        <f>+Tabla167[[#This Row],[Costo Unitario en RD$]]*Tabla167[[#This Row],[Existencia actual]]</f>
        <v>255.2</v>
      </c>
      <c r="J317" s="160">
        <v>4</v>
      </c>
      <c r="K317" s="161">
        <f>+LOOKUP(Tabla167[[#This Row],[Código Institucional]],Entradas!A$2:A$1993,Entradas!C$2:C$1993)</f>
        <v>0</v>
      </c>
      <c r="L317" s="77">
        <f>+LOOKUP(Tabla167[[#This Row],[Código Institucional]],Salidas!A$2:A$1159,Salidas!C$2:C$1159)</f>
        <v>0</v>
      </c>
      <c r="M317" s="78">
        <f>+Tabla167[[#This Row],[Existencia Diciembre 2021]]+Tabla167[[#This Row],[Entradas]]-Tabla167[[#This Row],[Salidas]]</f>
        <v>4</v>
      </c>
    </row>
    <row r="318" spans="2:13" s="46" customFormat="1" ht="15.75" x14ac:dyDescent="0.25">
      <c r="B318" s="188">
        <v>42520</v>
      </c>
      <c r="C318" s="188">
        <v>42520</v>
      </c>
      <c r="D318" s="158" t="s">
        <v>214</v>
      </c>
      <c r="E318" s="191" t="s">
        <v>674</v>
      </c>
      <c r="F318" s="55" t="s">
        <v>675</v>
      </c>
      <c r="G318" s="62" t="s">
        <v>174</v>
      </c>
      <c r="H318" s="90">
        <v>99.76</v>
      </c>
      <c r="I318" s="159">
        <f>+Tabla167[[#This Row],[Costo Unitario en RD$]]*Tabla167[[#This Row],[Existencia actual]]</f>
        <v>598.56000000000006</v>
      </c>
      <c r="J318" s="160">
        <v>6</v>
      </c>
      <c r="K318" s="161">
        <f>+LOOKUP(Tabla167[[#This Row],[Código Institucional]],Entradas!A$2:A$1993,Entradas!C$2:C$1993)</f>
        <v>0</v>
      </c>
      <c r="L318" s="77">
        <f>+LOOKUP(Tabla167[[#This Row],[Código Institucional]],Salidas!A$2:A$1159,Salidas!C$2:C$1159)</f>
        <v>0</v>
      </c>
      <c r="M318" s="80">
        <f>+Tabla167[[#This Row],[Existencia Diciembre 2021]]+Tabla167[[#This Row],[Entradas]]-Tabla167[[#This Row],[Salidas]]</f>
        <v>6</v>
      </c>
    </row>
    <row r="319" spans="2:13" s="46" customFormat="1" ht="15.75" x14ac:dyDescent="0.25">
      <c r="B319" s="188">
        <v>43412</v>
      </c>
      <c r="C319" s="188">
        <v>43412</v>
      </c>
      <c r="D319" s="158" t="s">
        <v>214</v>
      </c>
      <c r="E319" s="191" t="s">
        <v>676</v>
      </c>
      <c r="F319" s="55" t="s">
        <v>677</v>
      </c>
      <c r="G319" s="62" t="s">
        <v>174</v>
      </c>
      <c r="H319" s="90">
        <v>67.28</v>
      </c>
      <c r="I319" s="159">
        <f>+Tabla167[[#This Row],[Costo Unitario en RD$]]*Tabla167[[#This Row],[Existencia actual]]</f>
        <v>403.68</v>
      </c>
      <c r="J319" s="160">
        <v>6</v>
      </c>
      <c r="K319" s="161">
        <f>+LOOKUP(Tabla167[[#This Row],[Código Institucional]],Entradas!A$2:A$1993,Entradas!C$2:C$1993)</f>
        <v>0</v>
      </c>
      <c r="L319" s="77">
        <f>+LOOKUP(Tabla167[[#This Row],[Código Institucional]],Salidas!A$2:A$1159,Salidas!C$2:C$1159)</f>
        <v>0</v>
      </c>
      <c r="M319" s="78">
        <f>+Tabla167[[#This Row],[Existencia Diciembre 2021]]+Tabla167[[#This Row],[Entradas]]-Tabla167[[#This Row],[Salidas]]</f>
        <v>6</v>
      </c>
    </row>
    <row r="320" spans="2:13" s="46" customFormat="1" ht="15.75" x14ac:dyDescent="0.25">
      <c r="B320" s="188">
        <v>41907</v>
      </c>
      <c r="C320" s="188">
        <v>41907</v>
      </c>
      <c r="D320" s="158" t="s">
        <v>214</v>
      </c>
      <c r="E320" s="191" t="s">
        <v>678</v>
      </c>
      <c r="F320" s="55" t="s">
        <v>679</v>
      </c>
      <c r="G320" s="62" t="s">
        <v>174</v>
      </c>
      <c r="H320" s="90">
        <v>134.56</v>
      </c>
      <c r="I320" s="159">
        <f>+Tabla167[[#This Row],[Costo Unitario en RD$]]*Tabla167[[#This Row],[Existencia actual]]</f>
        <v>672.8</v>
      </c>
      <c r="J320" s="160">
        <v>5</v>
      </c>
      <c r="K320" s="161">
        <f>+LOOKUP(Tabla167[[#This Row],[Código Institucional]],Entradas!A$2:A$1993,Entradas!C$2:C$1993)</f>
        <v>0</v>
      </c>
      <c r="L320" s="77">
        <f>+LOOKUP(Tabla167[[#This Row],[Código Institucional]],Salidas!A$2:A$1159,Salidas!C$2:C$1159)</f>
        <v>0</v>
      </c>
      <c r="M320" s="78">
        <f>+Tabla167[[#This Row],[Existencia Diciembre 2021]]+Tabla167[[#This Row],[Entradas]]-Tabla167[[#This Row],[Salidas]]</f>
        <v>5</v>
      </c>
    </row>
    <row r="321" spans="2:13" s="46" customFormat="1" ht="15.75" x14ac:dyDescent="0.25">
      <c r="B321" s="188">
        <v>42496</v>
      </c>
      <c r="C321" s="188">
        <v>42496</v>
      </c>
      <c r="D321" s="158" t="s">
        <v>362</v>
      </c>
      <c r="E321" s="191" t="s">
        <v>680</v>
      </c>
      <c r="F321" s="63" t="s">
        <v>681</v>
      </c>
      <c r="G321" s="62" t="s">
        <v>174</v>
      </c>
      <c r="H321" s="90">
        <v>646.64</v>
      </c>
      <c r="I321" s="159">
        <f>+Tabla167[[#This Row],[Costo Unitario en RD$]]*Tabla167[[#This Row],[Existencia actual]]</f>
        <v>128681.36</v>
      </c>
      <c r="J321" s="160">
        <v>214</v>
      </c>
      <c r="K321" s="161">
        <f>+LOOKUP(Tabla167[[#This Row],[Código Institucional]],Entradas!A$2:A$1993,Entradas!C$2:C$1993)</f>
        <v>0</v>
      </c>
      <c r="L321" s="77">
        <f>+LOOKUP(Tabla167[[#This Row],[Código Institucional]],Salidas!A$2:A$1159,Salidas!C$2:C$1159)</f>
        <v>15</v>
      </c>
      <c r="M321" s="78">
        <f>+Tabla167[[#This Row],[Existencia Diciembre 2021]]+Tabla167[[#This Row],[Entradas]]-Tabla167[[#This Row],[Salidas]]</f>
        <v>199</v>
      </c>
    </row>
    <row r="322" spans="2:13" s="46" customFormat="1" ht="15.75" x14ac:dyDescent="0.25">
      <c r="B322" s="188">
        <v>39416</v>
      </c>
      <c r="C322" s="188">
        <v>39416</v>
      </c>
      <c r="D322" s="158" t="s">
        <v>362</v>
      </c>
      <c r="E322" s="191" t="s">
        <v>682</v>
      </c>
      <c r="F322" s="64" t="s">
        <v>683</v>
      </c>
      <c r="G322" s="62" t="s">
        <v>174</v>
      </c>
      <c r="H322" s="90">
        <v>1239.9100000000001</v>
      </c>
      <c r="I322" s="159">
        <f>+Tabla167[[#This Row],[Costo Unitario en RD$]]*Tabla167[[#This Row],[Existencia actual]]</f>
        <v>0</v>
      </c>
      <c r="J322" s="160">
        <v>0</v>
      </c>
      <c r="K322" s="161">
        <f>+LOOKUP(Tabla167[[#This Row],[Código Institucional]],Entradas!A$2:A$1993,Entradas!C$2:C$1993)</f>
        <v>0</v>
      </c>
      <c r="L322" s="77">
        <f>+LOOKUP(Tabla167[[#This Row],[Código Institucional]],Salidas!A$2:A$1159,Salidas!C$2:C$1159)</f>
        <v>0</v>
      </c>
      <c r="M322" s="80">
        <f>+Tabla167[[#This Row],[Existencia Diciembre 2021]]+Tabla167[[#This Row],[Entradas]]-Tabla167[[#This Row],[Salidas]]</f>
        <v>0</v>
      </c>
    </row>
    <row r="323" spans="2:13" s="46" customFormat="1" ht="15.75" x14ac:dyDescent="0.25">
      <c r="B323" s="188">
        <v>40816</v>
      </c>
      <c r="C323" s="188">
        <v>40816</v>
      </c>
      <c r="D323" s="158" t="s">
        <v>362</v>
      </c>
      <c r="E323" s="191" t="s">
        <v>684</v>
      </c>
      <c r="F323" s="63" t="s">
        <v>685</v>
      </c>
      <c r="G323" s="62" t="s">
        <v>174</v>
      </c>
      <c r="H323" s="90">
        <v>224.2</v>
      </c>
      <c r="I323" s="159">
        <f>+Tabla167[[#This Row],[Costo Unitario en RD$]]*Tabla167[[#This Row],[Existencia actual]]</f>
        <v>0</v>
      </c>
      <c r="J323" s="160">
        <v>0</v>
      </c>
      <c r="K323" s="161">
        <f>+LOOKUP(Tabla167[[#This Row],[Código Institucional]],Entradas!A$2:A$1993,Entradas!C$2:C$1993)</f>
        <v>4</v>
      </c>
      <c r="L323" s="77">
        <f>+LOOKUP(Tabla167[[#This Row],[Código Institucional]],Salidas!A$2:A$1159,Salidas!C$2:C$1159)</f>
        <v>4</v>
      </c>
      <c r="M323" s="78">
        <f>+Tabla167[[#This Row],[Existencia Diciembre 2021]]+Tabla167[[#This Row],[Entradas]]-Tabla167[[#This Row],[Salidas]]</f>
        <v>0</v>
      </c>
    </row>
    <row r="324" spans="2:13" s="46" customFormat="1" ht="15.75" x14ac:dyDescent="0.25">
      <c r="B324" s="176">
        <v>44104</v>
      </c>
      <c r="C324" s="176">
        <v>44104</v>
      </c>
      <c r="D324" s="177" t="s">
        <v>717</v>
      </c>
      <c r="E324" s="200" t="s">
        <v>165</v>
      </c>
      <c r="F324" s="68" t="s">
        <v>686</v>
      </c>
      <c r="G324" s="177" t="s">
        <v>174</v>
      </c>
      <c r="H324" s="192"/>
      <c r="I324" s="159">
        <f>+Tabla167[[#This Row],[Costo Unitario en RD$]]*Tabla167[[#This Row],[Existencia actual]]</f>
        <v>0</v>
      </c>
      <c r="J324" s="160">
        <v>0</v>
      </c>
      <c r="K324" s="161">
        <f>+LOOKUP(Tabla167[[#This Row],[Código Institucional]],Entradas!A$2:A$1993,Entradas!C$2:C$1993)</f>
        <v>2</v>
      </c>
      <c r="L324" s="77">
        <f>+LOOKUP(Tabla167[[#This Row],[Código Institucional]],Salidas!A$2:A$1159,Salidas!C$2:C$1159)</f>
        <v>2</v>
      </c>
      <c r="M324" s="78">
        <f>+Tabla167[[#This Row],[Existencia Diciembre 2021]]+Tabla167[[#This Row],[Entradas]]-Tabla167[[#This Row],[Salidas]]</f>
        <v>0</v>
      </c>
    </row>
    <row r="325" spans="2:13" s="46" customFormat="1" ht="15.75" x14ac:dyDescent="0.25">
      <c r="B325" s="176">
        <v>44364</v>
      </c>
      <c r="C325" s="176">
        <v>44364</v>
      </c>
      <c r="D325" s="177" t="s">
        <v>717</v>
      </c>
      <c r="E325" s="201" t="s">
        <v>167</v>
      </c>
      <c r="F325" s="68" t="s">
        <v>687</v>
      </c>
      <c r="G325" s="177" t="s">
        <v>174</v>
      </c>
      <c r="H325" s="192">
        <v>10279.49</v>
      </c>
      <c r="I325" s="159">
        <f>+Tabla167[[#This Row],[Costo Unitario en RD$]]*Tabla167[[#This Row],[Existencia actual]]</f>
        <v>308384.7</v>
      </c>
      <c r="J325" s="160">
        <v>30</v>
      </c>
      <c r="K325" s="161">
        <f>+LOOKUP(Tabla167[[#This Row],[Código Institucional]],Entradas!A$2:A$1993,Entradas!C$2:C$1993)</f>
        <v>0</v>
      </c>
      <c r="L325" s="77">
        <f>+LOOKUP(Tabla167[[#This Row],[Código Institucional]],Salidas!A$2:A$1159,Salidas!C$2:C$1159)</f>
        <v>0</v>
      </c>
      <c r="M325" s="78">
        <f>+Tabla167[[#This Row],[Existencia Diciembre 2021]]+Tabla167[[#This Row],[Entradas]]-Tabla167[[#This Row],[Salidas]]</f>
        <v>30</v>
      </c>
    </row>
    <row r="326" spans="2:13" s="46" customFormat="1" ht="15.75" x14ac:dyDescent="0.25">
      <c r="B326" s="176">
        <v>44354</v>
      </c>
      <c r="C326" s="176">
        <v>44354</v>
      </c>
      <c r="D326" s="177" t="s">
        <v>717</v>
      </c>
      <c r="E326" s="201" t="s">
        <v>168</v>
      </c>
      <c r="F326" s="193" t="s">
        <v>688</v>
      </c>
      <c r="G326" s="177" t="s">
        <v>174</v>
      </c>
      <c r="H326" s="192">
        <v>38</v>
      </c>
      <c r="I326" s="159">
        <f>+Tabla167[[#This Row],[Costo Unitario en RD$]]*Tabla167[[#This Row],[Existencia actual]]</f>
        <v>0</v>
      </c>
      <c r="J326" s="160">
        <v>0</v>
      </c>
      <c r="K326" s="161">
        <f>+LOOKUP(Tabla167[[#This Row],[Código Institucional]],Entradas!A$2:A$1993,Entradas!C$2:C$1993)</f>
        <v>0</v>
      </c>
      <c r="L326" s="77">
        <f>+LOOKUP(Tabla167[[#This Row],[Código Institucional]],Salidas!A$2:A$1159,Salidas!C$2:C$1159)</f>
        <v>0</v>
      </c>
      <c r="M326" s="78">
        <f>+Tabla167[[#This Row],[Existencia Diciembre 2021]]+Tabla167[[#This Row],[Entradas]]-Tabla167[[#This Row],[Salidas]]</f>
        <v>0</v>
      </c>
    </row>
    <row r="327" spans="2:13" s="46" customFormat="1" ht="15.75" x14ac:dyDescent="0.25">
      <c r="B327" s="176">
        <v>44354</v>
      </c>
      <c r="C327" s="176">
        <v>44354</v>
      </c>
      <c r="D327" s="177" t="s">
        <v>717</v>
      </c>
      <c r="E327" s="200" t="s">
        <v>169</v>
      </c>
      <c r="F327" s="193" t="s">
        <v>689</v>
      </c>
      <c r="G327" s="177" t="s">
        <v>174</v>
      </c>
      <c r="H327" s="192">
        <v>38</v>
      </c>
      <c r="I327" s="159">
        <f>+Tabla167[[#This Row],[Costo Unitario en RD$]]*Tabla167[[#This Row],[Existencia actual]]</f>
        <v>2850</v>
      </c>
      <c r="J327" s="160">
        <v>101</v>
      </c>
      <c r="K327" s="161">
        <f>+LOOKUP(Tabla167[[#This Row],[Código Institucional]],Entradas!A$2:A$1993,Entradas!C$2:C$1993)</f>
        <v>0</v>
      </c>
      <c r="L327" s="77">
        <f>+LOOKUP(Tabla167[[#This Row],[Código Institucional]],Salidas!A$2:A$1159,Salidas!C$2:C$1159)</f>
        <v>26</v>
      </c>
      <c r="M327" s="78">
        <f>+Tabla167[[#This Row],[Existencia Diciembre 2021]]+Tabla167[[#This Row],[Entradas]]-Tabla167[[#This Row],[Salidas]]</f>
        <v>75</v>
      </c>
    </row>
    <row r="328" spans="2:13" s="46" customFormat="1" ht="15.75" x14ac:dyDescent="0.25">
      <c r="B328" s="176">
        <v>44460</v>
      </c>
      <c r="C328" s="176">
        <v>44460</v>
      </c>
      <c r="D328" s="177" t="s">
        <v>717</v>
      </c>
      <c r="E328" s="201" t="s">
        <v>170</v>
      </c>
      <c r="F328" s="194" t="s">
        <v>690</v>
      </c>
      <c r="G328" s="177" t="s">
        <v>718</v>
      </c>
      <c r="H328" s="192">
        <v>2029.91</v>
      </c>
      <c r="I328" s="159">
        <f>+Tabla167[[#This Row],[Costo Unitario en RD$]]*Tabla167[[#This Row],[Existencia actual]]</f>
        <v>0</v>
      </c>
      <c r="J328" s="160">
        <v>0</v>
      </c>
      <c r="K328" s="161">
        <f>+LOOKUP(Tabla167[[#This Row],[Código Institucional]],Entradas!A$2:A$1993,Entradas!C$2:C$1993)</f>
        <v>9</v>
      </c>
      <c r="L328" s="77">
        <f>+LOOKUP(Tabla167[[#This Row],[Código Institucional]],Salidas!A$2:A$1159,Salidas!C$2:C$1159)</f>
        <v>9</v>
      </c>
      <c r="M328" s="78">
        <f>+Tabla167[[#This Row],[Existencia Diciembre 2021]]+Tabla167[[#This Row],[Entradas]]-Tabla167[[#This Row],[Salidas]]</f>
        <v>0</v>
      </c>
    </row>
    <row r="329" spans="2:13" s="46" customFormat="1" ht="15.75" x14ac:dyDescent="0.25">
      <c r="B329" s="176">
        <v>44645</v>
      </c>
      <c r="C329" s="176">
        <v>44645</v>
      </c>
      <c r="D329" s="177" t="s">
        <v>717</v>
      </c>
      <c r="E329" s="201" t="s">
        <v>691</v>
      </c>
      <c r="F329" s="194" t="s">
        <v>692</v>
      </c>
      <c r="G329" s="177" t="s">
        <v>718</v>
      </c>
      <c r="H329" s="192">
        <v>1529.27</v>
      </c>
      <c r="I329" s="159">
        <f>+Tabla167[[#This Row],[Costo Unitario en RD$]]*Tabla167[[#This Row],[Existencia actual]]</f>
        <v>229390.5</v>
      </c>
      <c r="J329" s="160">
        <v>98</v>
      </c>
      <c r="K329" s="161">
        <f>+LOOKUP(Tabla167[[#This Row],[Código Institucional]],Entradas!A$2:A$1993,Entradas!C$2:C$1993)</f>
        <v>80</v>
      </c>
      <c r="L329" s="77">
        <f>+LOOKUP(Tabla167[[#This Row],[Código Institucional]],Salidas!A$2:A$1159,Salidas!C$2:C$1159)</f>
        <v>28</v>
      </c>
      <c r="M329" s="78">
        <f>+Tabla167[[#This Row],[Existencia Diciembre 2021]]+Tabla167[[#This Row],[Entradas]]-Tabla167[[#This Row],[Salidas]]</f>
        <v>150</v>
      </c>
    </row>
    <row r="330" spans="2:13" s="46" customFormat="1" ht="15.75" x14ac:dyDescent="0.25">
      <c r="B330" s="176">
        <v>44475</v>
      </c>
      <c r="C330" s="176">
        <v>44475</v>
      </c>
      <c r="D330" s="177" t="s">
        <v>717</v>
      </c>
      <c r="E330" s="200" t="s">
        <v>693</v>
      </c>
      <c r="F330" s="194" t="s">
        <v>694</v>
      </c>
      <c r="G330" s="177" t="s">
        <v>174</v>
      </c>
      <c r="H330" s="192">
        <v>80.099999999999994</v>
      </c>
      <c r="I330" s="159">
        <f>+Tabla167[[#This Row],[Costo Unitario en RD$]]*Tabla167[[#This Row],[Existencia actual]]</f>
        <v>4004.9999999999995</v>
      </c>
      <c r="J330" s="160">
        <v>50</v>
      </c>
      <c r="K330" s="161">
        <f>+LOOKUP(Tabla167[[#This Row],[Código Institucional]],Entradas!A$2:A$1993,Entradas!C$2:C$1993)</f>
        <v>0</v>
      </c>
      <c r="L330" s="77">
        <f>+LOOKUP(Tabla167[[#This Row],[Código Institucional]],Salidas!A$2:A$1159,Salidas!C$2:C$1159)</f>
        <v>0</v>
      </c>
      <c r="M330" s="78">
        <f>+Tabla167[[#This Row],[Existencia Diciembre 2021]]+Tabla167[[#This Row],[Entradas]]-Tabla167[[#This Row],[Salidas]]</f>
        <v>50</v>
      </c>
    </row>
    <row r="331" spans="2:13" s="46" customFormat="1" ht="15.75" x14ac:dyDescent="0.25">
      <c r="B331" s="176">
        <v>44364</v>
      </c>
      <c r="C331" s="176">
        <v>44364</v>
      </c>
      <c r="D331" s="177" t="s">
        <v>717</v>
      </c>
      <c r="E331" s="201" t="s">
        <v>695</v>
      </c>
      <c r="F331" s="194" t="s">
        <v>696</v>
      </c>
      <c r="G331" s="177" t="s">
        <v>174</v>
      </c>
      <c r="H331" s="192">
        <v>124</v>
      </c>
      <c r="I331" s="159">
        <f>+Tabla167[[#This Row],[Costo Unitario en RD$]]*Tabla167[[#This Row],[Existencia actual]]</f>
        <v>0</v>
      </c>
      <c r="J331" s="160">
        <v>0</v>
      </c>
      <c r="K331" s="161">
        <f>+LOOKUP(Tabla167[[#This Row],[Código Institucional]],Entradas!A$2:A$1993,Entradas!C$2:C$1993)</f>
        <v>0</v>
      </c>
      <c r="L331" s="77">
        <f>+LOOKUP(Tabla167[[#This Row],[Código Institucional]],Salidas!A$2:A$1159,Salidas!C$2:C$1159)</f>
        <v>0</v>
      </c>
      <c r="M331" s="78">
        <f>+Tabla167[[#This Row],[Existencia Diciembre 2021]]+Tabla167[[#This Row],[Entradas]]-Tabla167[[#This Row],[Salidas]]</f>
        <v>0</v>
      </c>
    </row>
    <row r="332" spans="2:13" s="46" customFormat="1" ht="15.75" x14ac:dyDescent="0.25">
      <c r="B332" s="176">
        <v>44364</v>
      </c>
      <c r="C332" s="176">
        <v>44364</v>
      </c>
      <c r="D332" s="177" t="s">
        <v>717</v>
      </c>
      <c r="E332" s="201" t="s">
        <v>697</v>
      </c>
      <c r="F332" s="194" t="s">
        <v>698</v>
      </c>
      <c r="G332" s="177" t="s">
        <v>174</v>
      </c>
      <c r="H332" s="192">
        <v>90.27</v>
      </c>
      <c r="I332" s="159">
        <f>+Tabla167[[#This Row],[Costo Unitario en RD$]]*Tabla167[[#This Row],[Existencia actual]]</f>
        <v>0</v>
      </c>
      <c r="J332" s="160">
        <v>0</v>
      </c>
      <c r="K332" s="161">
        <f>+LOOKUP(Tabla167[[#This Row],[Código Institucional]],Entradas!A$2:A$1993,Entradas!C$2:C$1993)</f>
        <v>0</v>
      </c>
      <c r="L332" s="77">
        <f>+LOOKUP(Tabla167[[#This Row],[Código Institucional]],Salidas!A$2:A$1159,Salidas!C$2:C$1159)</f>
        <v>0</v>
      </c>
      <c r="M332" s="78">
        <f>+Tabla167[[#This Row],[Existencia Diciembre 2021]]+Tabla167[[#This Row],[Entradas]]-Tabla167[[#This Row],[Salidas]]</f>
        <v>0</v>
      </c>
    </row>
    <row r="333" spans="2:13" s="46" customFormat="1" ht="15.75" x14ac:dyDescent="0.25">
      <c r="B333" s="176">
        <v>44364</v>
      </c>
      <c r="C333" s="176">
        <v>44364</v>
      </c>
      <c r="D333" s="177" t="s">
        <v>717</v>
      </c>
      <c r="E333" s="200" t="s">
        <v>699</v>
      </c>
      <c r="F333" s="194" t="s">
        <v>700</v>
      </c>
      <c r="G333" s="195" t="s">
        <v>174</v>
      </c>
      <c r="H333" s="192">
        <v>209.97</v>
      </c>
      <c r="I333" s="159">
        <f>+Tabla167[[#This Row],[Costo Unitario en RD$]]*Tabla167[[#This Row],[Existencia actual]]</f>
        <v>2099.6999999999998</v>
      </c>
      <c r="J333" s="160">
        <v>24</v>
      </c>
      <c r="K333" s="161">
        <f>+LOOKUP(Tabla167[[#This Row],[Código Institucional]],Entradas!A$2:A$1993,Entradas!C$2:C$1993)</f>
        <v>0</v>
      </c>
      <c r="L333" s="77">
        <f>+LOOKUP(Tabla167[[#This Row],[Código Institucional]],Salidas!A$2:A$1159,Salidas!C$2:C$1159)</f>
        <v>14</v>
      </c>
      <c r="M333" s="78">
        <f>+Tabla167[[#This Row],[Existencia Diciembre 2021]]+Tabla167[[#This Row],[Entradas]]-Tabla167[[#This Row],[Salidas]]</f>
        <v>10</v>
      </c>
    </row>
    <row r="334" spans="2:13" s="46" customFormat="1" ht="15.75" x14ac:dyDescent="0.25">
      <c r="B334" s="176">
        <v>44364</v>
      </c>
      <c r="C334" s="176">
        <v>44364</v>
      </c>
      <c r="D334" s="177" t="s">
        <v>717</v>
      </c>
      <c r="E334" s="201" t="s">
        <v>701</v>
      </c>
      <c r="F334" s="194" t="s">
        <v>702</v>
      </c>
      <c r="G334" s="177" t="s">
        <v>718</v>
      </c>
      <c r="H334" s="192">
        <v>1926.76</v>
      </c>
      <c r="I334" s="159">
        <f>+Tabla167[[#This Row],[Costo Unitario en RD$]]*Tabla167[[#This Row],[Existencia actual]]</f>
        <v>0</v>
      </c>
      <c r="J334" s="160">
        <v>0</v>
      </c>
      <c r="K334" s="161">
        <f>+LOOKUP(Tabla167[[#This Row],[Código Institucional]],Entradas!A$2:A$1993,Entradas!C$2:C$1993)</f>
        <v>0</v>
      </c>
      <c r="L334" s="77">
        <f>+LOOKUP(Tabla167[[#This Row],[Código Institucional]],Salidas!A$2:A$1159,Salidas!C$2:C$1159)</f>
        <v>0</v>
      </c>
      <c r="M334" s="78">
        <f>+Tabla167[[#This Row],[Existencia Diciembre 2021]]+Tabla167[[#This Row],[Entradas]]-Tabla167[[#This Row],[Salidas]]</f>
        <v>0</v>
      </c>
    </row>
    <row r="335" spans="2:13" s="46" customFormat="1" ht="15.75" x14ac:dyDescent="0.25">
      <c r="B335" s="176">
        <v>44364</v>
      </c>
      <c r="C335" s="176">
        <v>44364</v>
      </c>
      <c r="D335" s="177" t="s">
        <v>717</v>
      </c>
      <c r="E335" s="201" t="s">
        <v>703</v>
      </c>
      <c r="F335" s="194" t="s">
        <v>704</v>
      </c>
      <c r="G335" s="177" t="s">
        <v>718</v>
      </c>
      <c r="H335" s="192">
        <v>1926.76</v>
      </c>
      <c r="I335" s="159">
        <f>+Tabla167[[#This Row],[Costo Unitario en RD$]]*Tabla167[[#This Row],[Existencia actual]]</f>
        <v>0</v>
      </c>
      <c r="J335" s="160">
        <v>0</v>
      </c>
      <c r="K335" s="161">
        <f>+LOOKUP(Tabla167[[#This Row],[Código Institucional]],Entradas!A$2:A$1993,Entradas!C$2:C$1993)</f>
        <v>0</v>
      </c>
      <c r="L335" s="77">
        <f>+LOOKUP(Tabla167[[#This Row],[Código Institucional]],Salidas!A$2:A$1159,Salidas!C$2:C$1159)</f>
        <v>0</v>
      </c>
      <c r="M335" s="78">
        <f>+Tabla167[[#This Row],[Existencia Diciembre 2021]]+Tabla167[[#This Row],[Entradas]]-Tabla167[[#This Row],[Salidas]]</f>
        <v>0</v>
      </c>
    </row>
    <row r="336" spans="2:13" s="46" customFormat="1" ht="15.75" x14ac:dyDescent="0.25">
      <c r="B336" s="176">
        <v>44364</v>
      </c>
      <c r="C336" s="176">
        <v>44364</v>
      </c>
      <c r="D336" s="177" t="s">
        <v>717</v>
      </c>
      <c r="E336" s="200" t="s">
        <v>705</v>
      </c>
      <c r="F336" s="68" t="s">
        <v>706</v>
      </c>
      <c r="G336" s="177" t="s">
        <v>718</v>
      </c>
      <c r="H336" s="192">
        <v>1926.76</v>
      </c>
      <c r="I336" s="159">
        <f>+Tabla167[[#This Row],[Costo Unitario en RD$]]*Tabla167[[#This Row],[Existencia actual]]</f>
        <v>0</v>
      </c>
      <c r="J336" s="160">
        <v>0</v>
      </c>
      <c r="K336" s="161">
        <f>+LOOKUP(Tabla167[[#This Row],[Código Institucional]],Entradas!A$2:A$1993,Entradas!C$2:C$1993)</f>
        <v>0</v>
      </c>
      <c r="L336" s="77">
        <f>+LOOKUP(Tabla167[[#This Row],[Código Institucional]],Salidas!A$2:A$1159,Salidas!C$2:C$1159)</f>
        <v>0</v>
      </c>
      <c r="M336" s="78">
        <f>+Tabla167[[#This Row],[Existencia Diciembre 2021]]+Tabla167[[#This Row],[Entradas]]-Tabla167[[#This Row],[Salidas]]</f>
        <v>0</v>
      </c>
    </row>
    <row r="337" spans="2:13" s="46" customFormat="1" ht="15.75" x14ac:dyDescent="0.25">
      <c r="B337" s="176">
        <v>44364</v>
      </c>
      <c r="C337" s="176">
        <v>44364</v>
      </c>
      <c r="D337" s="177" t="s">
        <v>717</v>
      </c>
      <c r="E337" s="201" t="s">
        <v>707</v>
      </c>
      <c r="F337" s="194" t="s">
        <v>708</v>
      </c>
      <c r="G337" s="177" t="s">
        <v>719</v>
      </c>
      <c r="H337" s="192">
        <v>2449.67</v>
      </c>
      <c r="I337" s="159">
        <f>+Tabla167[[#This Row],[Costo Unitario en RD$]]*Tabla167[[#This Row],[Existencia actual]]</f>
        <v>0</v>
      </c>
      <c r="J337" s="160">
        <v>3</v>
      </c>
      <c r="K337" s="161">
        <f>+LOOKUP(Tabla167[[#This Row],[Código Institucional]],Entradas!A$2:A$1993,Entradas!C$2:C$1993)</f>
        <v>2</v>
      </c>
      <c r="L337" s="77">
        <f>+LOOKUP(Tabla167[[#This Row],[Código Institucional]],Salidas!A$2:A$1159,Salidas!C$2:C$1159)</f>
        <v>5</v>
      </c>
      <c r="M337" s="78">
        <f>+Tabla167[[#This Row],[Existencia Diciembre 2021]]+Tabla167[[#This Row],[Entradas]]-Tabla167[[#This Row],[Salidas]]</f>
        <v>0</v>
      </c>
    </row>
    <row r="338" spans="2:13" s="46" customFormat="1" ht="15.75" x14ac:dyDescent="0.25">
      <c r="B338" s="176">
        <v>44364</v>
      </c>
      <c r="C338" s="176">
        <v>44364</v>
      </c>
      <c r="D338" s="177" t="s">
        <v>717</v>
      </c>
      <c r="E338" s="201" t="s">
        <v>709</v>
      </c>
      <c r="F338" s="194" t="s">
        <v>710</v>
      </c>
      <c r="G338" s="177" t="s">
        <v>718</v>
      </c>
      <c r="H338" s="192">
        <v>1750.12</v>
      </c>
      <c r="I338" s="159">
        <f>+Tabla167[[#This Row],[Costo Unitario en RD$]]*Tabla167[[#This Row],[Existencia actual]]</f>
        <v>0</v>
      </c>
      <c r="J338" s="160">
        <v>0</v>
      </c>
      <c r="K338" s="161">
        <f>+LOOKUP(Tabla167[[#This Row],[Código Institucional]],Entradas!A$2:A$1993,Entradas!C$2:C$1993)</f>
        <v>0</v>
      </c>
      <c r="L338" s="77">
        <f>+LOOKUP(Tabla167[[#This Row],[Código Institucional]],Salidas!A$2:A$1159,Salidas!C$2:C$1159)</f>
        <v>0</v>
      </c>
      <c r="M338" s="78">
        <f>+Tabla167[[#This Row],[Existencia Diciembre 2021]]+Tabla167[[#This Row],[Entradas]]-Tabla167[[#This Row],[Salidas]]</f>
        <v>0</v>
      </c>
    </row>
    <row r="339" spans="2:13" s="46" customFormat="1" ht="15.75" x14ac:dyDescent="0.25">
      <c r="B339" s="176">
        <v>44460</v>
      </c>
      <c r="C339" s="176">
        <v>44460</v>
      </c>
      <c r="D339" s="177" t="s">
        <v>717</v>
      </c>
      <c r="E339" s="200" t="s">
        <v>711</v>
      </c>
      <c r="F339" s="194" t="s">
        <v>712</v>
      </c>
      <c r="G339" s="177" t="s">
        <v>718</v>
      </c>
      <c r="H339" s="192">
        <v>996.81</v>
      </c>
      <c r="I339" s="159">
        <f>+Tabla167[[#This Row],[Costo Unitario en RD$]]*Tabla167[[#This Row],[Existencia actual]]</f>
        <v>44856.45</v>
      </c>
      <c r="J339" s="160">
        <v>53</v>
      </c>
      <c r="K339" s="161">
        <f>+LOOKUP(Tabla167[[#This Row],[Código Institucional]],Entradas!A$2:A$1993,Entradas!C$2:C$1993)</f>
        <v>0</v>
      </c>
      <c r="L339" s="77">
        <f>+LOOKUP(Tabla167[[#This Row],[Código Institucional]],Salidas!A$2:A$1159,Salidas!C$2:C$1159)</f>
        <v>8</v>
      </c>
      <c r="M339" s="78">
        <f>+Tabla167[[#This Row],[Existencia Diciembre 2021]]+Tabla167[[#This Row],[Entradas]]-Tabla167[[#This Row],[Salidas]]</f>
        <v>45</v>
      </c>
    </row>
    <row r="340" spans="2:13" s="46" customFormat="1" ht="15.75" x14ac:dyDescent="0.25">
      <c r="B340" s="176">
        <v>44398</v>
      </c>
      <c r="C340" s="176">
        <v>44398</v>
      </c>
      <c r="D340" s="177" t="s">
        <v>717</v>
      </c>
      <c r="E340" s="201" t="s">
        <v>713</v>
      </c>
      <c r="F340" s="194" t="s">
        <v>714</v>
      </c>
      <c r="G340" s="177" t="s">
        <v>174</v>
      </c>
      <c r="H340" s="192">
        <v>6867.6</v>
      </c>
      <c r="I340" s="159">
        <f>+Tabla167[[#This Row],[Costo Unitario en RD$]]*Tabla167[[#This Row],[Existencia actual]]</f>
        <v>0</v>
      </c>
      <c r="J340" s="160">
        <v>0</v>
      </c>
      <c r="K340" s="161">
        <f>+LOOKUP(Tabla167[[#This Row],[Código Institucional]],Entradas!A$2:A$1993,Entradas!C$2:C$1993)</f>
        <v>0</v>
      </c>
      <c r="L340" s="77">
        <f>+LOOKUP(Tabla167[[#This Row],[Código Institucional]],Salidas!A$2:A$1159,Salidas!C$2:C$1159)</f>
        <v>0</v>
      </c>
      <c r="M340" s="78">
        <f>+Tabla167[[#This Row],[Existencia Diciembre 2021]]+Tabla167[[#This Row],[Entradas]]-Tabla167[[#This Row],[Salidas]]</f>
        <v>0</v>
      </c>
    </row>
    <row r="341" spans="2:13" s="46" customFormat="1" ht="15.75" x14ac:dyDescent="0.25">
      <c r="B341" s="176">
        <v>44356</v>
      </c>
      <c r="C341" s="176">
        <v>44356</v>
      </c>
      <c r="D341" s="177" t="s">
        <v>717</v>
      </c>
      <c r="E341" s="201" t="s">
        <v>715</v>
      </c>
      <c r="F341" s="194" t="s">
        <v>716</v>
      </c>
      <c r="G341" s="177" t="s">
        <v>718</v>
      </c>
      <c r="H341" s="192">
        <v>708.91</v>
      </c>
      <c r="I341" s="159">
        <f>+Tabla167[[#This Row],[Costo Unitario en RD$]]*Tabla167[[#This Row],[Existencia actual]]</f>
        <v>0</v>
      </c>
      <c r="J341" s="160">
        <v>28</v>
      </c>
      <c r="K341" s="161">
        <f>+LOOKUP(Tabla167[[#This Row],[Código Institucional]],Entradas!A$2:A$1993,Entradas!C$2:C$1993)</f>
        <v>2</v>
      </c>
      <c r="L341" s="77">
        <f>+LOOKUP(Tabla167[[#This Row],[Código Institucional]],Salidas!A$2:A$1159,Salidas!C$2:C$1159)</f>
        <v>30</v>
      </c>
      <c r="M341" s="78">
        <f>+Tabla167[[#This Row],[Existencia Diciembre 2021]]+Tabla167[[#This Row],[Entradas]]-Tabla167[[#This Row],[Salidas]]</f>
        <v>0</v>
      </c>
    </row>
    <row r="342" spans="2:13" s="46" customFormat="1" ht="15.75" customHeight="1" x14ac:dyDescent="0.25">
      <c r="B342" s="76">
        <v>44336</v>
      </c>
      <c r="C342" s="76">
        <v>44336</v>
      </c>
      <c r="D342" s="177" t="s">
        <v>717</v>
      </c>
      <c r="E342" s="62" t="s">
        <v>721</v>
      </c>
      <c r="F342" s="55" t="s">
        <v>739</v>
      </c>
      <c r="G342" s="177" t="s">
        <v>174</v>
      </c>
      <c r="H342" s="91">
        <v>1888</v>
      </c>
      <c r="I342" s="159">
        <f>+Tabla167[[#This Row],[Costo Unitario en RD$]]*Tabla167[[#This Row],[Existencia actual]]</f>
        <v>0</v>
      </c>
      <c r="J342" s="160">
        <v>0</v>
      </c>
      <c r="K342" s="161">
        <f>+LOOKUP(Tabla167[[#This Row],[Código Institucional]],Entradas!A$2:A$1993,Entradas!C$2:C$1993)</f>
        <v>0</v>
      </c>
      <c r="L342" s="77">
        <f>+LOOKUP(Tabla167[[#This Row],[Código Institucional]],Salidas!A$2:A$1159,Salidas!C$2:C$1159)</f>
        <v>0</v>
      </c>
      <c r="M342" s="78">
        <f>+Tabla167[[#This Row],[Existencia Diciembre 2021]]+Tabla167[[#This Row],[Entradas]]-Tabla167[[#This Row],[Salidas]]</f>
        <v>0</v>
      </c>
    </row>
    <row r="343" spans="2:13" s="46" customFormat="1" ht="15.75" x14ac:dyDescent="0.25">
      <c r="B343" s="76">
        <v>44336</v>
      </c>
      <c r="C343" s="76">
        <v>44336</v>
      </c>
      <c r="D343" s="177" t="s">
        <v>717</v>
      </c>
      <c r="E343" s="62" t="s">
        <v>722</v>
      </c>
      <c r="F343" s="55" t="s">
        <v>740</v>
      </c>
      <c r="G343" s="177" t="s">
        <v>174</v>
      </c>
      <c r="H343" s="91">
        <v>3162.39</v>
      </c>
      <c r="I343" s="159">
        <f>+Tabla167[[#This Row],[Costo Unitario en RD$]]*Tabla167[[#This Row],[Existencia actual]]</f>
        <v>0</v>
      </c>
      <c r="J343" s="160">
        <v>0</v>
      </c>
      <c r="K343" s="161">
        <f>+LOOKUP(Tabla167[[#This Row],[Código Institucional]],Entradas!A$2:A$1993,Entradas!C$2:C$1993)</f>
        <v>0</v>
      </c>
      <c r="L343" s="77">
        <f>+LOOKUP(Tabla167[[#This Row],[Código Institucional]],Salidas!A$2:A$1159,Salidas!C$2:C$1159)</f>
        <v>0</v>
      </c>
      <c r="M343" s="78">
        <f>+Tabla167[[#This Row],[Existencia Diciembre 2021]]+Tabla167[[#This Row],[Entradas]]-Tabla167[[#This Row],[Salidas]]</f>
        <v>0</v>
      </c>
    </row>
    <row r="344" spans="2:13" s="46" customFormat="1" ht="15.75" x14ac:dyDescent="0.25">
      <c r="B344" s="76">
        <v>44336</v>
      </c>
      <c r="C344" s="76">
        <v>44336</v>
      </c>
      <c r="D344" s="177" t="s">
        <v>717</v>
      </c>
      <c r="E344" s="62" t="s">
        <v>723</v>
      </c>
      <c r="F344" s="55" t="s">
        <v>741</v>
      </c>
      <c r="G344" s="177" t="s">
        <v>174</v>
      </c>
      <c r="H344" s="91">
        <v>32.03</v>
      </c>
      <c r="I344" s="159">
        <f>+Tabla167[[#This Row],[Costo Unitario en RD$]]*Tabla167[[#This Row],[Existencia actual]]</f>
        <v>0</v>
      </c>
      <c r="J344" s="160">
        <v>0</v>
      </c>
      <c r="K344" s="161">
        <f>+LOOKUP(Tabla167[[#This Row],[Código Institucional]],Entradas!A$2:A$1993,Entradas!C$2:C$1993)</f>
        <v>0</v>
      </c>
      <c r="L344" s="77">
        <f>+LOOKUP(Tabla167[[#This Row],[Código Institucional]],Salidas!A$2:A$1159,Salidas!C$2:C$1159)</f>
        <v>0</v>
      </c>
      <c r="M344" s="78">
        <f>+Tabla167[[#This Row],[Existencia Diciembre 2021]]+Tabla167[[#This Row],[Entradas]]-Tabla167[[#This Row],[Salidas]]</f>
        <v>0</v>
      </c>
    </row>
    <row r="345" spans="2:13" s="46" customFormat="1" ht="15.75" x14ac:dyDescent="0.25">
      <c r="B345" s="76">
        <v>44336</v>
      </c>
      <c r="C345" s="76">
        <v>44336</v>
      </c>
      <c r="D345" s="177" t="s">
        <v>717</v>
      </c>
      <c r="E345" s="62" t="s">
        <v>724</v>
      </c>
      <c r="F345" s="55" t="s">
        <v>742</v>
      </c>
      <c r="G345" s="62" t="s">
        <v>743</v>
      </c>
      <c r="H345" s="91">
        <v>117.99</v>
      </c>
      <c r="I345" s="159">
        <f>+Tabla167[[#This Row],[Costo Unitario en RD$]]*Tabla167[[#This Row],[Existencia actual]]</f>
        <v>5899.5</v>
      </c>
      <c r="J345" s="160">
        <v>50</v>
      </c>
      <c r="K345" s="161">
        <f>+LOOKUP(Tabla167[[#This Row],[Código Institucional]],Entradas!A$2:A$1993,Entradas!C$2:C$1993)</f>
        <v>0</v>
      </c>
      <c r="L345" s="77">
        <f>+LOOKUP(Tabla167[[#This Row],[Código Institucional]],Salidas!A$2:A$1159,Salidas!C$2:C$1159)</f>
        <v>0</v>
      </c>
      <c r="M345" s="78">
        <f>+Tabla167[[#This Row],[Existencia Diciembre 2021]]+Tabla167[[#This Row],[Entradas]]-Tabla167[[#This Row],[Salidas]]</f>
        <v>50</v>
      </c>
    </row>
    <row r="346" spans="2:13" s="46" customFormat="1" ht="15.75" customHeight="1" x14ac:dyDescent="0.25">
      <c r="B346" s="76">
        <v>44336</v>
      </c>
      <c r="C346" s="76">
        <v>44336</v>
      </c>
      <c r="D346" s="177" t="s">
        <v>717</v>
      </c>
      <c r="E346" s="62" t="s">
        <v>725</v>
      </c>
      <c r="F346" s="55" t="s">
        <v>744</v>
      </c>
      <c r="G346" s="62" t="s">
        <v>174</v>
      </c>
      <c r="H346" s="91">
        <v>289.08999999999997</v>
      </c>
      <c r="I346" s="159">
        <f>+Tabla167[[#This Row],[Costo Unitario en RD$]]*Tabla167[[#This Row],[Existencia actual]]</f>
        <v>0</v>
      </c>
      <c r="J346" s="160">
        <v>0</v>
      </c>
      <c r="K346" s="161">
        <f>+LOOKUP(Tabla167[[#This Row],[Código Institucional]],Entradas!A$2:A$1993,Entradas!C$2:C$1993)</f>
        <v>0</v>
      </c>
      <c r="L346" s="77">
        <f>+LOOKUP(Tabla167[[#This Row],[Código Institucional]],Salidas!A$2:A$1159,Salidas!C$2:C$1159)</f>
        <v>0</v>
      </c>
      <c r="M346" s="78">
        <f>+Tabla167[[#This Row],[Existencia Diciembre 2021]]+Tabla167[[#This Row],[Entradas]]-Tabla167[[#This Row],[Salidas]]</f>
        <v>0</v>
      </c>
    </row>
    <row r="347" spans="2:13" s="46" customFormat="1" ht="15.75" x14ac:dyDescent="0.25">
      <c r="B347" s="76">
        <v>44336</v>
      </c>
      <c r="C347" s="76">
        <v>44336</v>
      </c>
      <c r="D347" s="177" t="s">
        <v>717</v>
      </c>
      <c r="E347" s="62" t="s">
        <v>726</v>
      </c>
      <c r="F347" s="79" t="s">
        <v>745</v>
      </c>
      <c r="G347" s="62" t="s">
        <v>174</v>
      </c>
      <c r="H347" s="91">
        <v>224.18</v>
      </c>
      <c r="I347" s="159">
        <f>+Tabla167[[#This Row],[Costo Unitario en RD$]]*Tabla167[[#This Row],[Existencia actual]]</f>
        <v>0</v>
      </c>
      <c r="J347" s="160">
        <v>0</v>
      </c>
      <c r="K347" s="161">
        <f>+LOOKUP(Tabla167[[#This Row],[Código Institucional]],Entradas!A$2:A$1993,Entradas!C$2:C$1993)</f>
        <v>0</v>
      </c>
      <c r="L347" s="77">
        <f>+LOOKUP(Tabla167[[#This Row],[Código Institucional]],Salidas!A$2:A$1159,Salidas!C$2:C$1159)</f>
        <v>0</v>
      </c>
      <c r="M347" s="78">
        <f>+Tabla167[[#This Row],[Existencia Diciembre 2021]]+Tabla167[[#This Row],[Entradas]]-Tabla167[[#This Row],[Salidas]]</f>
        <v>0</v>
      </c>
    </row>
    <row r="348" spans="2:13" s="46" customFormat="1" ht="15.75" x14ac:dyDescent="0.25">
      <c r="B348" s="76">
        <v>44336</v>
      </c>
      <c r="C348" s="76">
        <v>44336</v>
      </c>
      <c r="D348" s="177" t="s">
        <v>717</v>
      </c>
      <c r="E348" s="62" t="s">
        <v>727</v>
      </c>
      <c r="F348" s="55" t="s">
        <v>746</v>
      </c>
      <c r="G348" s="62" t="s">
        <v>174</v>
      </c>
      <c r="H348" s="91">
        <v>682.28</v>
      </c>
      <c r="I348" s="159">
        <f>+Tabla167[[#This Row],[Costo Unitario en RD$]]*Tabla167[[#This Row],[Existencia actual]]</f>
        <v>0</v>
      </c>
      <c r="J348" s="160">
        <v>0</v>
      </c>
      <c r="K348" s="161">
        <f>+LOOKUP(Tabla167[[#This Row],[Código Institucional]],Entradas!A$2:A$1993,Entradas!C$2:C$1993)</f>
        <v>0</v>
      </c>
      <c r="L348" s="77">
        <f>+LOOKUP(Tabla167[[#This Row],[Código Institucional]],Salidas!A$2:A$1159,Salidas!C$2:C$1159)</f>
        <v>0</v>
      </c>
      <c r="M348" s="78">
        <f>+Tabla167[[#This Row],[Existencia Diciembre 2021]]+Tabla167[[#This Row],[Entradas]]-Tabla167[[#This Row],[Salidas]]</f>
        <v>0</v>
      </c>
    </row>
    <row r="349" spans="2:13" s="46" customFormat="1" ht="15.75" x14ac:dyDescent="0.25">
      <c r="B349" s="76">
        <v>44336</v>
      </c>
      <c r="C349" s="76">
        <v>44336</v>
      </c>
      <c r="D349" s="177" t="s">
        <v>717</v>
      </c>
      <c r="E349" s="62" t="s">
        <v>728</v>
      </c>
      <c r="F349" s="79" t="s">
        <v>747</v>
      </c>
      <c r="G349" s="62" t="s">
        <v>174</v>
      </c>
      <c r="H349" s="91">
        <v>259.60000000000002</v>
      </c>
      <c r="I349" s="159">
        <f>+Tabla167[[#This Row],[Costo Unitario en RD$]]*Tabla167[[#This Row],[Existencia actual]]</f>
        <v>0</v>
      </c>
      <c r="J349" s="160">
        <v>0</v>
      </c>
      <c r="K349" s="161">
        <f>+LOOKUP(Tabla167[[#This Row],[Código Institucional]],Entradas!A$2:A$1993,Entradas!C$2:C$1993)</f>
        <v>0</v>
      </c>
      <c r="L349" s="77">
        <f>+LOOKUP(Tabla167[[#This Row],[Código Institucional]],Salidas!A$2:A$1159,Salidas!C$2:C$1159)</f>
        <v>0</v>
      </c>
      <c r="M349" s="78">
        <f>+Tabla167[[#This Row],[Existencia Diciembre 2021]]+Tabla167[[#This Row],[Entradas]]-Tabla167[[#This Row],[Salidas]]</f>
        <v>0</v>
      </c>
    </row>
    <row r="350" spans="2:13" s="46" customFormat="1" ht="15" customHeight="1" x14ac:dyDescent="0.25">
      <c r="B350" s="76">
        <v>44336</v>
      </c>
      <c r="C350" s="76">
        <v>44336</v>
      </c>
      <c r="D350" s="177" t="s">
        <v>717</v>
      </c>
      <c r="E350" s="62" t="s">
        <v>729</v>
      </c>
      <c r="F350" s="56" t="s">
        <v>748</v>
      </c>
      <c r="G350" s="62" t="s">
        <v>749</v>
      </c>
      <c r="H350" s="91">
        <v>742.15</v>
      </c>
      <c r="I350" s="159">
        <f>+Tabla167[[#This Row],[Costo Unitario en RD$]]*Tabla167[[#This Row],[Existencia actual]]</f>
        <v>0</v>
      </c>
      <c r="J350" s="160">
        <v>0</v>
      </c>
      <c r="K350" s="161">
        <f>+LOOKUP(Tabla167[[#This Row],[Código Institucional]],Entradas!A$2:A$1993,Entradas!C$2:C$1993)</f>
        <v>0</v>
      </c>
      <c r="L350" s="77">
        <f>+LOOKUP(Tabla167[[#This Row],[Código Institucional]],Salidas!A$2:A$1159,Salidas!C$2:C$1159)</f>
        <v>0</v>
      </c>
      <c r="M350" s="78">
        <f>+Tabla167[[#This Row],[Existencia Diciembre 2021]]+Tabla167[[#This Row],[Entradas]]-Tabla167[[#This Row],[Salidas]]</f>
        <v>0</v>
      </c>
    </row>
    <row r="351" spans="2:13" s="46" customFormat="1" ht="15.75" customHeight="1" x14ac:dyDescent="0.25">
      <c r="B351" s="76">
        <v>44336</v>
      </c>
      <c r="C351" s="76">
        <v>44336</v>
      </c>
      <c r="D351" s="177" t="s">
        <v>717</v>
      </c>
      <c r="E351" s="62" t="s">
        <v>730</v>
      </c>
      <c r="F351" s="79" t="s">
        <v>750</v>
      </c>
      <c r="G351" s="62" t="s">
        <v>751</v>
      </c>
      <c r="H351" s="91">
        <v>93.29</v>
      </c>
      <c r="I351" s="159">
        <f>+Tabla167[[#This Row],[Costo Unitario en RD$]]*Tabla167[[#This Row],[Existencia actual]]</f>
        <v>0</v>
      </c>
      <c r="J351" s="160">
        <v>0</v>
      </c>
      <c r="K351" s="161">
        <f>+LOOKUP(Tabla167[[#This Row],[Código Institucional]],Entradas!A$2:A$1993,Entradas!C$2:C$1993)</f>
        <v>0</v>
      </c>
      <c r="L351" s="77">
        <f>+LOOKUP(Tabla167[[#This Row],[Código Institucional]],Salidas!A$2:A$1159,Salidas!C$2:C$1159)</f>
        <v>0</v>
      </c>
      <c r="M351" s="78">
        <f>+Tabla167[[#This Row],[Existencia Diciembre 2021]]+Tabla167[[#This Row],[Entradas]]-Tabla167[[#This Row],[Salidas]]</f>
        <v>0</v>
      </c>
    </row>
    <row r="352" spans="2:13" s="46" customFormat="1" ht="15.75" customHeight="1" x14ac:dyDescent="0.25">
      <c r="B352" s="76">
        <v>44336</v>
      </c>
      <c r="C352" s="76">
        <v>44336</v>
      </c>
      <c r="D352" s="177" t="s">
        <v>717</v>
      </c>
      <c r="E352" s="62" t="s">
        <v>731</v>
      </c>
      <c r="F352" s="55" t="s">
        <v>752</v>
      </c>
      <c r="G352" s="62" t="s">
        <v>753</v>
      </c>
      <c r="H352" s="91">
        <v>460.2</v>
      </c>
      <c r="I352" s="159">
        <f>+Tabla167[[#This Row],[Costo Unitario en RD$]]*Tabla167[[#This Row],[Existencia actual]]</f>
        <v>0</v>
      </c>
      <c r="J352" s="160">
        <v>0</v>
      </c>
      <c r="K352" s="161">
        <f>+LOOKUP(Tabla167[[#This Row],[Código Institucional]],Entradas!A$2:A$1993,Entradas!C$2:C$1993)</f>
        <v>0</v>
      </c>
      <c r="L352" s="77">
        <f>+LOOKUP(Tabla167[[#This Row],[Código Institucional]],Salidas!A$2:A$1159,Salidas!C$2:C$1159)</f>
        <v>0</v>
      </c>
      <c r="M352" s="78">
        <f>+Tabla167[[#This Row],[Existencia Diciembre 2021]]+Tabla167[[#This Row],[Entradas]]-Tabla167[[#This Row],[Salidas]]</f>
        <v>0</v>
      </c>
    </row>
    <row r="353" spans="2:13" s="46" customFormat="1" ht="15.75" x14ac:dyDescent="0.25">
      <c r="B353" s="76">
        <v>44336</v>
      </c>
      <c r="C353" s="76">
        <v>44336</v>
      </c>
      <c r="D353" s="177" t="s">
        <v>717</v>
      </c>
      <c r="E353" s="62" t="s">
        <v>732</v>
      </c>
      <c r="F353" s="55" t="s">
        <v>754</v>
      </c>
      <c r="G353" s="62" t="s">
        <v>174</v>
      </c>
      <c r="H353" s="91">
        <v>59</v>
      </c>
      <c r="I353" s="159">
        <f>+Tabla167[[#This Row],[Costo Unitario en RD$]]*Tabla167[[#This Row],[Existencia actual]]</f>
        <v>0</v>
      </c>
      <c r="J353" s="160">
        <v>0</v>
      </c>
      <c r="K353" s="161">
        <f>+LOOKUP(Tabla167[[#This Row],[Código Institucional]],Entradas!A$2:A$1993,Entradas!C$2:C$1993)</f>
        <v>0</v>
      </c>
      <c r="L353" s="77">
        <f>+LOOKUP(Tabla167[[#This Row],[Código Institucional]],Salidas!A$2:A$1159,Salidas!C$2:C$1159)</f>
        <v>0</v>
      </c>
      <c r="M353" s="78">
        <f>+Tabla167[[#This Row],[Existencia Diciembre 2021]]+Tabla167[[#This Row],[Entradas]]-Tabla167[[#This Row],[Salidas]]</f>
        <v>0</v>
      </c>
    </row>
    <row r="354" spans="2:13" s="46" customFormat="1" ht="15.75" x14ac:dyDescent="0.25">
      <c r="B354" s="76">
        <v>44336</v>
      </c>
      <c r="C354" s="76">
        <v>44336</v>
      </c>
      <c r="D354" s="177" t="s">
        <v>717</v>
      </c>
      <c r="E354" s="62" t="s">
        <v>733</v>
      </c>
      <c r="F354" s="79" t="s">
        <v>755</v>
      </c>
      <c r="G354" s="62" t="s">
        <v>751</v>
      </c>
      <c r="H354" s="91">
        <v>104.36</v>
      </c>
      <c r="I354" s="159">
        <f>+Tabla167[[#This Row],[Costo Unitario en RD$]]*Tabla167[[#This Row],[Existencia actual]]</f>
        <v>1043.5999999999999</v>
      </c>
      <c r="J354" s="160">
        <v>10</v>
      </c>
      <c r="K354" s="161">
        <f>+LOOKUP(Tabla167[[#This Row],[Código Institucional]],Entradas!A$2:A$1993,Entradas!C$2:C$1993)</f>
        <v>0</v>
      </c>
      <c r="L354" s="77">
        <f>+LOOKUP(Tabla167[[#This Row],[Código Institucional]],Salidas!A$2:A$1159,Salidas!C$2:C$1159)</f>
        <v>0</v>
      </c>
      <c r="M354" s="78">
        <f>+Tabla167[[#This Row],[Existencia Diciembre 2021]]+Tabla167[[#This Row],[Entradas]]-Tabla167[[#This Row],[Salidas]]</f>
        <v>10</v>
      </c>
    </row>
    <row r="355" spans="2:13" s="46" customFormat="1" ht="15.75" x14ac:dyDescent="0.25">
      <c r="B355" s="76">
        <v>44336</v>
      </c>
      <c r="C355" s="76">
        <v>44336</v>
      </c>
      <c r="D355" s="177" t="s">
        <v>717</v>
      </c>
      <c r="E355" s="62" t="s">
        <v>734</v>
      </c>
      <c r="F355" s="55" t="s">
        <v>756</v>
      </c>
      <c r="G355" s="62" t="s">
        <v>174</v>
      </c>
      <c r="H355" s="91">
        <v>342.2</v>
      </c>
      <c r="I355" s="159">
        <f>+Tabla167[[#This Row],[Costo Unitario en RD$]]*Tabla167[[#This Row],[Existencia actual]]</f>
        <v>0</v>
      </c>
      <c r="J355" s="160">
        <v>0</v>
      </c>
      <c r="K355" s="161">
        <f>+LOOKUP(Tabla167[[#This Row],[Código Institucional]],Entradas!A$2:A$1993,Entradas!C$2:C$1993)</f>
        <v>0</v>
      </c>
      <c r="L355" s="77">
        <f>+LOOKUP(Tabla167[[#This Row],[Código Institucional]],Salidas!A$2:A$1159,Salidas!C$2:C$1159)</f>
        <v>0</v>
      </c>
      <c r="M355" s="78">
        <f>+Tabla167[[#This Row],[Existencia Diciembre 2021]]+Tabla167[[#This Row],[Entradas]]-Tabla167[[#This Row],[Salidas]]</f>
        <v>0</v>
      </c>
    </row>
    <row r="356" spans="2:13" s="46" customFormat="1" ht="15.75" x14ac:dyDescent="0.25">
      <c r="B356" s="76">
        <v>44336</v>
      </c>
      <c r="C356" s="76">
        <v>44336</v>
      </c>
      <c r="D356" s="177" t="s">
        <v>717</v>
      </c>
      <c r="E356" s="62" t="s">
        <v>735</v>
      </c>
      <c r="F356" s="79" t="s">
        <v>757</v>
      </c>
      <c r="G356" s="62" t="s">
        <v>174</v>
      </c>
      <c r="H356" s="91">
        <v>988.6</v>
      </c>
      <c r="I356" s="159">
        <f>+Tabla167[[#This Row],[Costo Unitario en RD$]]*Tabla167[[#This Row],[Existencia actual]]</f>
        <v>0</v>
      </c>
      <c r="J356" s="160">
        <v>0</v>
      </c>
      <c r="K356" s="161">
        <f>+LOOKUP(Tabla167[[#This Row],[Código Institucional]],Entradas!A$2:A$1993,Entradas!C$2:C$1993)</f>
        <v>0</v>
      </c>
      <c r="L356" s="77">
        <f>+LOOKUP(Tabla167[[#This Row],[Código Institucional]],Salidas!A$2:A$1159,Salidas!C$2:C$1159)</f>
        <v>0</v>
      </c>
      <c r="M356" s="78">
        <f>+Tabla167[[#This Row],[Existencia Diciembre 2021]]+Tabla167[[#This Row],[Entradas]]-Tabla167[[#This Row],[Salidas]]</f>
        <v>0</v>
      </c>
    </row>
    <row r="357" spans="2:13" s="46" customFormat="1" ht="15.75" x14ac:dyDescent="0.25">
      <c r="B357" s="76">
        <v>44336</v>
      </c>
      <c r="C357" s="76">
        <v>44336</v>
      </c>
      <c r="D357" s="177" t="s">
        <v>717</v>
      </c>
      <c r="E357" s="62" t="s">
        <v>736</v>
      </c>
      <c r="F357" s="55" t="s">
        <v>758</v>
      </c>
      <c r="G357" s="62" t="s">
        <v>174</v>
      </c>
      <c r="H357" s="91">
        <v>737.97</v>
      </c>
      <c r="I357" s="159">
        <f>+Tabla167[[#This Row],[Costo Unitario en RD$]]*Tabla167[[#This Row],[Existencia actual]]</f>
        <v>0</v>
      </c>
      <c r="J357" s="160">
        <v>0</v>
      </c>
      <c r="K357" s="161">
        <f>+LOOKUP(Tabla167[[#This Row],[Código Institucional]],Entradas!A$2:A$1993,Entradas!C$2:C$1993)</f>
        <v>0</v>
      </c>
      <c r="L357" s="77">
        <f>+LOOKUP(Tabla167[[#This Row],[Código Institucional]],Salidas!A$2:A$1159,Salidas!C$2:C$1159)</f>
        <v>0</v>
      </c>
      <c r="M357" s="80">
        <f>+Tabla167[[#This Row],[Existencia Diciembre 2021]]+Tabla167[[#This Row],[Entradas]]-Tabla167[[#This Row],[Salidas]]</f>
        <v>0</v>
      </c>
    </row>
    <row r="358" spans="2:13" s="46" customFormat="1" ht="15.75" x14ac:dyDescent="0.25">
      <c r="B358" s="76">
        <v>44336</v>
      </c>
      <c r="C358" s="76">
        <v>44336</v>
      </c>
      <c r="D358" s="177" t="s">
        <v>717</v>
      </c>
      <c r="E358" s="62" t="s">
        <v>737</v>
      </c>
      <c r="F358" s="55" t="s">
        <v>759</v>
      </c>
      <c r="G358" s="62" t="s">
        <v>174</v>
      </c>
      <c r="H358" s="91">
        <v>233.7</v>
      </c>
      <c r="I358" s="159">
        <f>+Tabla167[[#This Row],[Costo Unitario en RD$]]*Tabla167[[#This Row],[Existencia actual]]</f>
        <v>0</v>
      </c>
      <c r="J358" s="160">
        <v>0</v>
      </c>
      <c r="K358" s="161">
        <f>+LOOKUP(Tabla167[[#This Row],[Código Institucional]],Entradas!A$2:A$1993,Entradas!C$2:C$1993)</f>
        <v>0</v>
      </c>
      <c r="L358" s="77">
        <f>+LOOKUP(Tabla167[[#This Row],[Código Institucional]],Salidas!A$2:A$1159,Salidas!C$2:C$1159)</f>
        <v>0</v>
      </c>
      <c r="M358" s="80">
        <f>+Tabla167[[#This Row],[Existencia Diciembre 2021]]+Tabla167[[#This Row],[Entradas]]-Tabla167[[#This Row],[Salidas]]</f>
        <v>0</v>
      </c>
    </row>
    <row r="359" spans="2:13" s="46" customFormat="1" ht="15.75" x14ac:dyDescent="0.25">
      <c r="B359" s="76">
        <v>44460</v>
      </c>
      <c r="C359" s="76">
        <v>44460</v>
      </c>
      <c r="D359" s="177" t="s">
        <v>717</v>
      </c>
      <c r="E359" s="62" t="s">
        <v>738</v>
      </c>
      <c r="F359" s="79" t="s">
        <v>760</v>
      </c>
      <c r="G359" s="62" t="s">
        <v>174</v>
      </c>
      <c r="H359" s="91">
        <v>468.25</v>
      </c>
      <c r="I359" s="159">
        <f>+Tabla167[[#This Row],[Costo Unitario en RD$]]*Tabla167[[#This Row],[Existencia actual]]</f>
        <v>0</v>
      </c>
      <c r="J359" s="160">
        <v>0</v>
      </c>
      <c r="K359" s="161">
        <f>+LOOKUP(Tabla167[[#This Row],[Código Institucional]],Entradas!A$2:A$1993,Entradas!C$2:C$1993)</f>
        <v>0</v>
      </c>
      <c r="L359" s="77">
        <f>+LOOKUP(Tabla167[[#This Row],[Código Institucional]],Salidas!A$2:A$1159,Salidas!C$2:C$1159)</f>
        <v>0</v>
      </c>
      <c r="M359" s="78">
        <f>+Tabla167[[#This Row],[Existencia Diciembre 2021]]+Tabla167[[#This Row],[Entradas]]-Tabla167[[#This Row],[Salidas]]</f>
        <v>0</v>
      </c>
    </row>
    <row r="360" spans="2:13" s="46" customFormat="1" ht="15.75" x14ac:dyDescent="0.25">
      <c r="B360" s="163">
        <v>44475</v>
      </c>
      <c r="C360" s="163">
        <v>44475</v>
      </c>
      <c r="D360" s="164" t="s">
        <v>717</v>
      </c>
      <c r="E360" s="165" t="s">
        <v>765</v>
      </c>
      <c r="F360" s="166" t="s">
        <v>770</v>
      </c>
      <c r="G360" s="165" t="s">
        <v>174</v>
      </c>
      <c r="H360" s="167">
        <v>48.99</v>
      </c>
      <c r="I360" s="159">
        <f>+Tabla167[[#This Row],[Costo Unitario en RD$]]*Tabla167[[#This Row],[Existencia actual]]</f>
        <v>10434.870000000001</v>
      </c>
      <c r="J360" s="168">
        <v>244</v>
      </c>
      <c r="K360" s="161">
        <f>+LOOKUP(Tabla167[[#This Row],[Código Institucional]],Entradas!A$2:A$1993,Entradas!C$2:C$1993)</f>
        <v>0</v>
      </c>
      <c r="L360" s="169">
        <f>+LOOKUP(Tabla167[[#This Row],[Código Institucional]],Salidas!A$2:A$1159,Salidas!C$2:C$1159)</f>
        <v>31</v>
      </c>
      <c r="M360" s="170">
        <f>+Tabla167[[#This Row],[Existencia Diciembre 2021]]+Tabla167[[#This Row],[Entradas]]-Tabla167[[#This Row],[Salidas]]</f>
        <v>213</v>
      </c>
    </row>
    <row r="361" spans="2:13" s="46" customFormat="1" ht="15.75" x14ac:dyDescent="0.25">
      <c r="B361" s="163">
        <v>44460</v>
      </c>
      <c r="C361" s="163">
        <v>44460</v>
      </c>
      <c r="D361" s="164" t="s">
        <v>717</v>
      </c>
      <c r="E361" s="165" t="s">
        <v>766</v>
      </c>
      <c r="F361" s="166" t="s">
        <v>767</v>
      </c>
      <c r="G361" s="165" t="s">
        <v>174</v>
      </c>
      <c r="H361" s="167">
        <v>413</v>
      </c>
      <c r="I361" s="159">
        <f>+Tabla167[[#This Row],[Costo Unitario en RD$]]*Tabla167[[#This Row],[Existencia actual]]</f>
        <v>33040</v>
      </c>
      <c r="J361" s="168">
        <v>80</v>
      </c>
      <c r="K361" s="161">
        <f>+LOOKUP(Tabla167[[#This Row],[Código Institucional]],Entradas!A$2:A$1993,Entradas!C$2:C$1993)</f>
        <v>0</v>
      </c>
      <c r="L361" s="169">
        <f>+LOOKUP(Tabla167[[#This Row],[Código Institucional]],Salidas!A$2:A$1159,Salidas!C$2:C$1159)</f>
        <v>0</v>
      </c>
      <c r="M361" s="170">
        <f>+Tabla167[[#This Row],[Existencia Diciembre 2021]]+Tabla167[[#This Row],[Entradas]]-Tabla167[[#This Row],[Salidas]]</f>
        <v>80</v>
      </c>
    </row>
    <row r="362" spans="2:13" s="46" customFormat="1" ht="15.75" x14ac:dyDescent="0.25">
      <c r="B362" s="163">
        <v>44460</v>
      </c>
      <c r="C362" s="163">
        <v>44460</v>
      </c>
      <c r="D362" s="164" t="s">
        <v>717</v>
      </c>
      <c r="E362" s="165" t="s">
        <v>768</v>
      </c>
      <c r="F362" s="171" t="s">
        <v>769</v>
      </c>
      <c r="G362" s="165" t="s">
        <v>174</v>
      </c>
      <c r="H362" s="167">
        <v>8498.69</v>
      </c>
      <c r="I362" s="159">
        <f>+Tabla167[[#This Row],[Costo Unitario en RD$]]*Tabla167[[#This Row],[Existencia actual]]</f>
        <v>569412.23</v>
      </c>
      <c r="J362" s="168">
        <v>69</v>
      </c>
      <c r="K362" s="161">
        <f>+LOOKUP(Tabla167[[#This Row],[Código Institucional]],Entradas!A$2:A$1993,Entradas!C$2:C$1993)</f>
        <v>0</v>
      </c>
      <c r="L362" s="169">
        <f>+LOOKUP(Tabla167[[#This Row],[Código Institucional]],Salidas!A$2:A$1159,Salidas!C$2:C$1159)</f>
        <v>2</v>
      </c>
      <c r="M362" s="170">
        <f>+Tabla167[[#This Row],[Existencia Diciembre 2021]]+Tabla167[[#This Row],[Entradas]]-Tabla167[[#This Row],[Salidas]]</f>
        <v>67</v>
      </c>
    </row>
    <row r="363" spans="2:13" s="46" customFormat="1" ht="15.75" x14ac:dyDescent="0.25">
      <c r="B363" s="163">
        <v>44460</v>
      </c>
      <c r="C363" s="163">
        <v>44460</v>
      </c>
      <c r="D363" s="164" t="s">
        <v>717</v>
      </c>
      <c r="E363" s="165" t="s">
        <v>772</v>
      </c>
      <c r="F363" s="171" t="s">
        <v>771</v>
      </c>
      <c r="G363" s="165" t="s">
        <v>174</v>
      </c>
      <c r="H363" s="167">
        <v>4695.8900000000003</v>
      </c>
      <c r="I363" s="159">
        <f>+Tabla167[[#This Row],[Costo Unitario en RD$]]*Tabla167[[#This Row],[Existencia actual]]</f>
        <v>0</v>
      </c>
      <c r="J363" s="168">
        <v>0</v>
      </c>
      <c r="K363" s="161">
        <f>+LOOKUP(Tabla167[[#This Row],[Código Institucional]],Entradas!A$2:A$1993,Entradas!C$2:C$1993)</f>
        <v>0</v>
      </c>
      <c r="L363" s="169">
        <f>+LOOKUP(Tabla167[[#This Row],[Código Institucional]],Salidas!A$2:A$1159,Salidas!C$2:C$1159)</f>
        <v>0</v>
      </c>
      <c r="M363" s="170">
        <f>+Tabla167[[#This Row],[Existencia Diciembre 2021]]+Tabla167[[#This Row],[Entradas]]-Tabla167[[#This Row],[Salidas]]</f>
        <v>0</v>
      </c>
    </row>
    <row r="364" spans="2:13" s="46" customFormat="1" ht="15.75" x14ac:dyDescent="0.25">
      <c r="B364" s="163">
        <v>44396</v>
      </c>
      <c r="C364" s="163">
        <v>44396</v>
      </c>
      <c r="D364" s="164" t="s">
        <v>717</v>
      </c>
      <c r="E364" s="165" t="s">
        <v>774</v>
      </c>
      <c r="F364" s="166" t="s">
        <v>773</v>
      </c>
      <c r="G364" s="165" t="s">
        <v>174</v>
      </c>
      <c r="H364" s="167">
        <v>2006</v>
      </c>
      <c r="I364" s="159">
        <f>+Tabla167[[#This Row],[Costo Unitario en RD$]]*Tabla167[[#This Row],[Existencia actual]]</f>
        <v>0</v>
      </c>
      <c r="J364" s="168">
        <v>0</v>
      </c>
      <c r="K364" s="161">
        <f>+LOOKUP(Tabla167[[#This Row],[Código Institucional]],Entradas!A$2:A$1993,Entradas!C$2:C$1993)</f>
        <v>0</v>
      </c>
      <c r="L364" s="169">
        <f>+LOOKUP(Tabla167[[#This Row],[Código Institucional]],Salidas!A$2:A$1159,Salidas!C$2:C$1159)</f>
        <v>0</v>
      </c>
      <c r="M364" s="170">
        <f>+Tabla167[[#This Row],[Existencia Diciembre 2021]]+Tabla167[[#This Row],[Entradas]]-Tabla167[[#This Row],[Salidas]]</f>
        <v>0</v>
      </c>
    </row>
    <row r="365" spans="2:13" s="46" customFormat="1" ht="15.75" x14ac:dyDescent="0.25">
      <c r="B365" s="163">
        <v>44396</v>
      </c>
      <c r="C365" s="163">
        <v>44396</v>
      </c>
      <c r="D365" s="164" t="s">
        <v>717</v>
      </c>
      <c r="E365" s="165" t="s">
        <v>775</v>
      </c>
      <c r="F365" s="166" t="s">
        <v>776</v>
      </c>
      <c r="G365" s="165" t="s">
        <v>174</v>
      </c>
      <c r="H365" s="167">
        <v>4307</v>
      </c>
      <c r="I365" s="159">
        <f>+Tabla167[[#This Row],[Costo Unitario en RD$]]*Tabla167[[#This Row],[Existencia actual]]</f>
        <v>0</v>
      </c>
      <c r="J365" s="168">
        <v>0</v>
      </c>
      <c r="K365" s="161">
        <f>+LOOKUP(Tabla167[[#This Row],[Código Institucional]],Entradas!A$2:A$1993,Entradas!C$2:C$1993)</f>
        <v>0</v>
      </c>
      <c r="L365" s="169">
        <f>+LOOKUP(Tabla167[[#This Row],[Código Institucional]],Salidas!A$2:A$1159,Salidas!C$2:C$1159)</f>
        <v>0</v>
      </c>
      <c r="M365" s="170">
        <f>+Tabla167[[#This Row],[Existencia Diciembre 2021]]+Tabla167[[#This Row],[Entradas]]-Tabla167[[#This Row],[Salidas]]</f>
        <v>0</v>
      </c>
    </row>
    <row r="366" spans="2:13" s="46" customFormat="1" ht="15.75" x14ac:dyDescent="0.25">
      <c r="B366" s="163">
        <v>44396</v>
      </c>
      <c r="C366" s="163">
        <v>44396</v>
      </c>
      <c r="D366" s="164" t="s">
        <v>717</v>
      </c>
      <c r="E366" s="165" t="s">
        <v>777</v>
      </c>
      <c r="F366" s="166" t="s">
        <v>1020</v>
      </c>
      <c r="G366" s="165" t="s">
        <v>174</v>
      </c>
      <c r="H366" s="167">
        <v>2950</v>
      </c>
      <c r="I366" s="159">
        <f>+Tabla167[[#This Row],[Costo Unitario en RD$]]*Tabla167[[#This Row],[Existencia actual]]</f>
        <v>0</v>
      </c>
      <c r="J366" s="168">
        <v>0</v>
      </c>
      <c r="K366" s="161">
        <f>+LOOKUP(Tabla167[[#This Row],[Código Institucional]],Entradas!A$2:A$1993,Entradas!C$2:C$1993)</f>
        <v>0</v>
      </c>
      <c r="L366" s="169">
        <f>+LOOKUP(Tabla167[[#This Row],[Código Institucional]],Salidas!A$2:A$1159,Salidas!C$2:C$1159)</f>
        <v>0</v>
      </c>
      <c r="M366" s="170">
        <f>+Tabla167[[#This Row],[Existencia Diciembre 2021]]+Tabla167[[#This Row],[Entradas]]-Tabla167[[#This Row],[Salidas]]</f>
        <v>0</v>
      </c>
    </row>
    <row r="367" spans="2:13" s="46" customFormat="1" ht="15.75" x14ac:dyDescent="0.25">
      <c r="B367" s="163">
        <v>44396</v>
      </c>
      <c r="C367" s="163">
        <v>44396</v>
      </c>
      <c r="D367" s="164" t="s">
        <v>717</v>
      </c>
      <c r="E367" s="165" t="s">
        <v>779</v>
      </c>
      <c r="F367" s="166" t="s">
        <v>780</v>
      </c>
      <c r="G367" s="165" t="s">
        <v>174</v>
      </c>
      <c r="H367" s="167">
        <v>11210</v>
      </c>
      <c r="I367" s="159">
        <f>+Tabla167[[#This Row],[Costo Unitario en RD$]]*Tabla167[[#This Row],[Existencia actual]]</f>
        <v>0</v>
      </c>
      <c r="J367" s="168">
        <v>0</v>
      </c>
      <c r="K367" s="161">
        <f>+LOOKUP(Tabla167[[#This Row],[Código Institucional]],Entradas!A$2:A$1993,Entradas!C$2:C$1993)</f>
        <v>0</v>
      </c>
      <c r="L367" s="169">
        <f>+LOOKUP(Tabla167[[#This Row],[Código Institucional]],Salidas!A$2:A$1159,Salidas!C$2:C$1159)</f>
        <v>0</v>
      </c>
      <c r="M367" s="170">
        <f>+Tabla167[[#This Row],[Existencia Diciembre 2021]]+Tabla167[[#This Row],[Entradas]]-Tabla167[[#This Row],[Salidas]]</f>
        <v>0</v>
      </c>
    </row>
    <row r="368" spans="2:13" s="46" customFormat="1" ht="31.5" x14ac:dyDescent="0.25">
      <c r="B368" s="163">
        <v>44453</v>
      </c>
      <c r="C368" s="163">
        <v>44453</v>
      </c>
      <c r="D368" s="164" t="s">
        <v>717</v>
      </c>
      <c r="E368" s="165" t="s">
        <v>781</v>
      </c>
      <c r="F368" s="166" t="s">
        <v>782</v>
      </c>
      <c r="G368" s="165" t="s">
        <v>174</v>
      </c>
      <c r="H368" s="167">
        <v>3363</v>
      </c>
      <c r="I368" s="159">
        <f>+Tabla167[[#This Row],[Costo Unitario en RD$]]*Tabla167[[#This Row],[Existencia actual]]</f>
        <v>0</v>
      </c>
      <c r="J368" s="168">
        <v>0</v>
      </c>
      <c r="K368" s="161">
        <f>+LOOKUP(Tabla167[[#This Row],[Código Institucional]],Entradas!A$2:A$1993,Entradas!C$2:C$1993)</f>
        <v>0</v>
      </c>
      <c r="L368" s="169">
        <f>+LOOKUP(Tabla167[[#This Row],[Código Institucional]],Salidas!A$2:A$1159,Salidas!C$2:C$1159)</f>
        <v>0</v>
      </c>
      <c r="M368" s="170">
        <f>+Tabla167[[#This Row],[Existencia Diciembre 2021]]+Tabla167[[#This Row],[Entradas]]-Tabla167[[#This Row],[Salidas]]</f>
        <v>0</v>
      </c>
    </row>
    <row r="369" spans="2:13" s="46" customFormat="1" ht="31.5" x14ac:dyDescent="0.25">
      <c r="B369" s="163">
        <v>44427</v>
      </c>
      <c r="C369" s="163">
        <v>44427</v>
      </c>
      <c r="D369" s="164" t="s">
        <v>717</v>
      </c>
      <c r="E369" s="165" t="s">
        <v>783</v>
      </c>
      <c r="F369" s="166" t="s">
        <v>784</v>
      </c>
      <c r="G369" s="165" t="s">
        <v>174</v>
      </c>
      <c r="H369" s="167">
        <v>8507.7999999999993</v>
      </c>
      <c r="I369" s="159">
        <f>+Tabla167[[#This Row],[Costo Unitario en RD$]]*Tabla167[[#This Row],[Existencia actual]]</f>
        <v>0</v>
      </c>
      <c r="J369" s="168">
        <v>0</v>
      </c>
      <c r="K369" s="161">
        <f>+LOOKUP(Tabla167[[#This Row],[Código Institucional]],Entradas!A$2:A$1993,Entradas!C$2:C$1993)</f>
        <v>0</v>
      </c>
      <c r="L369" s="169">
        <f>+LOOKUP(Tabla167[[#This Row],[Código Institucional]],Salidas!A$2:A$1159,Salidas!C$2:C$1159)</f>
        <v>0</v>
      </c>
      <c r="M369" s="170">
        <f>+Tabla167[[#This Row],[Existencia Diciembre 2021]]+Tabla167[[#This Row],[Entradas]]-Tabla167[[#This Row],[Salidas]]</f>
        <v>0</v>
      </c>
    </row>
    <row r="370" spans="2:13" s="46" customFormat="1" ht="15.75" x14ac:dyDescent="0.25">
      <c r="B370" s="163">
        <v>44407</v>
      </c>
      <c r="C370" s="163">
        <v>44407</v>
      </c>
      <c r="D370" s="164" t="s">
        <v>717</v>
      </c>
      <c r="E370" s="165" t="s">
        <v>785</v>
      </c>
      <c r="F370" s="166" t="s">
        <v>794</v>
      </c>
      <c r="G370" s="165" t="s">
        <v>174</v>
      </c>
      <c r="H370" s="167">
        <v>2136.3000000000002</v>
      </c>
      <c r="I370" s="159">
        <f>+Tabla167[[#This Row],[Costo Unitario en RD$]]*Tabla167[[#This Row],[Existencia actual]]</f>
        <v>0</v>
      </c>
      <c r="J370" s="168">
        <v>0</v>
      </c>
      <c r="K370" s="161">
        <f>+LOOKUP(Tabla167[[#This Row],[Código Institucional]],Entradas!A$2:A$1993,Entradas!C$2:C$1993)</f>
        <v>0</v>
      </c>
      <c r="L370" s="169">
        <f>+LOOKUP(Tabla167[[#This Row],[Código Institucional]],Salidas!A$2:A$1159,Salidas!C$2:C$1159)</f>
        <v>0</v>
      </c>
      <c r="M370" s="170">
        <f>+Tabla167[[#This Row],[Existencia Diciembre 2021]]+Tabla167[[#This Row],[Entradas]]-Tabla167[[#This Row],[Salidas]]</f>
        <v>0</v>
      </c>
    </row>
    <row r="371" spans="2:13" s="46" customFormat="1" ht="15.75" x14ac:dyDescent="0.25">
      <c r="B371" s="163">
        <v>44407</v>
      </c>
      <c r="C371" s="163">
        <v>44407</v>
      </c>
      <c r="D371" s="164" t="s">
        <v>717</v>
      </c>
      <c r="E371" s="165" t="s">
        <v>786</v>
      </c>
      <c r="F371" s="166" t="s">
        <v>795</v>
      </c>
      <c r="G371" s="165" t="s">
        <v>174</v>
      </c>
      <c r="H371" s="167">
        <v>199.23</v>
      </c>
      <c r="I371" s="159">
        <f>+Tabla167[[#This Row],[Costo Unitario en RD$]]*Tabla167[[#This Row],[Existencia actual]]</f>
        <v>0</v>
      </c>
      <c r="J371" s="168">
        <v>0</v>
      </c>
      <c r="K371" s="161">
        <f>+LOOKUP(Tabla167[[#This Row],[Código Institucional]],Entradas!A$2:A$1993,Entradas!C$2:C$1993)</f>
        <v>0</v>
      </c>
      <c r="L371" s="169">
        <f>+LOOKUP(Tabla167[[#This Row],[Código Institucional]],Salidas!A$2:A$1159,Salidas!C$2:C$1159)</f>
        <v>0</v>
      </c>
      <c r="M371" s="170">
        <f>+Tabla167[[#This Row],[Existencia Diciembre 2021]]+Tabla167[[#This Row],[Entradas]]-Tabla167[[#This Row],[Salidas]]</f>
        <v>0</v>
      </c>
    </row>
    <row r="372" spans="2:13" s="46" customFormat="1" ht="15.75" x14ac:dyDescent="0.25">
      <c r="B372" s="163">
        <v>44407</v>
      </c>
      <c r="C372" s="163">
        <v>44407</v>
      </c>
      <c r="D372" s="164" t="s">
        <v>717</v>
      </c>
      <c r="E372" s="165" t="s">
        <v>787</v>
      </c>
      <c r="F372" s="166" t="s">
        <v>796</v>
      </c>
      <c r="G372" s="165" t="s">
        <v>174</v>
      </c>
      <c r="H372" s="167">
        <v>187.7</v>
      </c>
      <c r="I372" s="159">
        <f>+Tabla167[[#This Row],[Costo Unitario en RD$]]*Tabla167[[#This Row],[Existencia actual]]</f>
        <v>0</v>
      </c>
      <c r="J372" s="168">
        <v>0</v>
      </c>
      <c r="K372" s="161">
        <f>+LOOKUP(Tabla167[[#This Row],[Código Institucional]],Entradas!A$2:A$1993,Entradas!C$2:C$1993)</f>
        <v>0</v>
      </c>
      <c r="L372" s="169">
        <f>+LOOKUP(Tabla167[[#This Row],[Código Institucional]],Salidas!A$2:A$1159,Salidas!C$2:C$1159)</f>
        <v>0</v>
      </c>
      <c r="M372" s="170">
        <f>+Tabla167[[#This Row],[Existencia Diciembre 2021]]+Tabla167[[#This Row],[Entradas]]-Tabla167[[#This Row],[Salidas]]</f>
        <v>0</v>
      </c>
    </row>
    <row r="373" spans="2:13" s="46" customFormat="1" ht="15.75" x14ac:dyDescent="0.25">
      <c r="B373" s="163">
        <v>44407</v>
      </c>
      <c r="C373" s="163">
        <v>44407</v>
      </c>
      <c r="D373" s="164" t="s">
        <v>717</v>
      </c>
      <c r="E373" s="165" t="s">
        <v>788</v>
      </c>
      <c r="F373" s="166" t="s">
        <v>797</v>
      </c>
      <c r="G373" s="165" t="s">
        <v>174</v>
      </c>
      <c r="H373" s="167">
        <v>1534</v>
      </c>
      <c r="I373" s="159">
        <f>+Tabla167[[#This Row],[Costo Unitario en RD$]]*Tabla167[[#This Row],[Existencia actual]]</f>
        <v>0</v>
      </c>
      <c r="J373" s="168">
        <v>0</v>
      </c>
      <c r="K373" s="161">
        <f>+LOOKUP(Tabla167[[#This Row],[Código Institucional]],Entradas!A$2:A$1993,Entradas!C$2:C$1993)</f>
        <v>0</v>
      </c>
      <c r="L373" s="169">
        <f>+LOOKUP(Tabla167[[#This Row],[Código Institucional]],Salidas!A$2:A$1159,Salidas!C$2:C$1159)</f>
        <v>0</v>
      </c>
      <c r="M373" s="170">
        <f>+Tabla167[[#This Row],[Existencia Diciembre 2021]]+Tabla167[[#This Row],[Entradas]]-Tabla167[[#This Row],[Salidas]]</f>
        <v>0</v>
      </c>
    </row>
    <row r="374" spans="2:13" s="46" customFormat="1" ht="15.75" x14ac:dyDescent="0.25">
      <c r="B374" s="163">
        <v>44407</v>
      </c>
      <c r="C374" s="163">
        <v>44407</v>
      </c>
      <c r="D374" s="164" t="s">
        <v>717</v>
      </c>
      <c r="E374" s="165" t="s">
        <v>789</v>
      </c>
      <c r="F374" s="166" t="s">
        <v>798</v>
      </c>
      <c r="G374" s="165" t="s">
        <v>174</v>
      </c>
      <c r="H374" s="167">
        <v>188.8</v>
      </c>
      <c r="I374" s="159">
        <f>+Tabla167[[#This Row],[Costo Unitario en RD$]]*Tabla167[[#This Row],[Existencia actual]]</f>
        <v>0</v>
      </c>
      <c r="J374" s="168">
        <v>0</v>
      </c>
      <c r="K374" s="161">
        <f>+LOOKUP(Tabla167[[#This Row],[Código Institucional]],Entradas!A$2:A$1993,Entradas!C$2:C$1993)</f>
        <v>0</v>
      </c>
      <c r="L374" s="169">
        <f>+LOOKUP(Tabla167[[#This Row],[Código Institucional]],Salidas!A$2:A$1159,Salidas!C$2:C$1159)</f>
        <v>0</v>
      </c>
      <c r="M374" s="170">
        <f>+Tabla167[[#This Row],[Existencia Diciembre 2021]]+Tabla167[[#This Row],[Entradas]]-Tabla167[[#This Row],[Salidas]]</f>
        <v>0</v>
      </c>
    </row>
    <row r="375" spans="2:13" s="46" customFormat="1" ht="15.75" x14ac:dyDescent="0.25">
      <c r="B375" s="163">
        <v>44407</v>
      </c>
      <c r="C375" s="163">
        <v>44407</v>
      </c>
      <c r="D375" s="164" t="s">
        <v>717</v>
      </c>
      <c r="E375" s="165" t="s">
        <v>790</v>
      </c>
      <c r="F375" s="166" t="s">
        <v>799</v>
      </c>
      <c r="G375" s="165" t="s">
        <v>174</v>
      </c>
      <c r="H375" s="167">
        <v>820.1</v>
      </c>
      <c r="I375" s="159">
        <f>+Tabla167[[#This Row],[Costo Unitario en RD$]]*Tabla167[[#This Row],[Existencia actual]]</f>
        <v>0</v>
      </c>
      <c r="J375" s="168">
        <v>0</v>
      </c>
      <c r="K375" s="161">
        <f>+LOOKUP(Tabla167[[#This Row],[Código Institucional]],Entradas!A$2:A$1993,Entradas!C$2:C$1993)</f>
        <v>0</v>
      </c>
      <c r="L375" s="169">
        <f>+LOOKUP(Tabla167[[#This Row],[Código Institucional]],Salidas!A$2:A$1159,Salidas!C$2:C$1159)</f>
        <v>0</v>
      </c>
      <c r="M375" s="170">
        <f>+Tabla167[[#This Row],[Existencia Diciembre 2021]]+Tabla167[[#This Row],[Entradas]]-Tabla167[[#This Row],[Salidas]]</f>
        <v>0</v>
      </c>
    </row>
    <row r="376" spans="2:13" s="46" customFormat="1" ht="15.75" x14ac:dyDescent="0.25">
      <c r="B376" s="163">
        <v>44407</v>
      </c>
      <c r="C376" s="163">
        <v>44407</v>
      </c>
      <c r="D376" s="164" t="s">
        <v>717</v>
      </c>
      <c r="E376" s="165" t="s">
        <v>791</v>
      </c>
      <c r="F376" s="166" t="s">
        <v>800</v>
      </c>
      <c r="G376" s="165" t="s">
        <v>174</v>
      </c>
      <c r="H376" s="167">
        <v>135.69999999999999</v>
      </c>
      <c r="I376" s="159">
        <f>+Tabla167[[#This Row],[Costo Unitario en RD$]]*Tabla167[[#This Row],[Existencia actual]]</f>
        <v>0</v>
      </c>
      <c r="J376" s="168">
        <v>0</v>
      </c>
      <c r="K376" s="161">
        <f>+LOOKUP(Tabla167[[#This Row],[Código Institucional]],Entradas!A$2:A$1993,Entradas!C$2:C$1993)</f>
        <v>0</v>
      </c>
      <c r="L376" s="169">
        <f>+LOOKUP(Tabla167[[#This Row],[Código Institucional]],Salidas!A$2:A$1159,Salidas!C$2:C$1159)</f>
        <v>0</v>
      </c>
      <c r="M376" s="170">
        <f>+Tabla167[[#This Row],[Existencia Diciembre 2021]]+Tabla167[[#This Row],[Entradas]]-Tabla167[[#This Row],[Salidas]]</f>
        <v>0</v>
      </c>
    </row>
    <row r="377" spans="2:13" s="46" customFormat="1" ht="15.75" x14ac:dyDescent="0.25">
      <c r="B377" s="163">
        <v>44502</v>
      </c>
      <c r="C377" s="163">
        <v>44502</v>
      </c>
      <c r="D377" s="164" t="s">
        <v>717</v>
      </c>
      <c r="E377" s="165" t="s">
        <v>792</v>
      </c>
      <c r="F377" s="166" t="s">
        <v>803</v>
      </c>
      <c r="G377" s="165" t="s">
        <v>718</v>
      </c>
      <c r="H377" s="167">
        <v>1720.27</v>
      </c>
      <c r="I377" s="159">
        <f>+Tabla167[[#This Row],[Costo Unitario en RD$]]*Tabla167[[#This Row],[Existencia actual]]</f>
        <v>134181.06</v>
      </c>
      <c r="J377" s="168">
        <v>88</v>
      </c>
      <c r="K377" s="161">
        <f>+LOOKUP(Tabla167[[#This Row],[Código Institucional]],Entradas!A$2:A$1993,Entradas!C$2:C$1993)</f>
        <v>0</v>
      </c>
      <c r="L377" s="169">
        <f>+LOOKUP(Tabla167[[#This Row],[Código Institucional]],Salidas!A$2:A$1159,Salidas!C$2:C$1159)</f>
        <v>10</v>
      </c>
      <c r="M377" s="170">
        <f>+Tabla167[[#This Row],[Existencia Diciembre 2021]]+Tabla167[[#This Row],[Entradas]]-Tabla167[[#This Row],[Salidas]]</f>
        <v>78</v>
      </c>
    </row>
    <row r="378" spans="2:13" s="46" customFormat="1" ht="15.75" x14ac:dyDescent="0.25">
      <c r="B378" s="163">
        <v>44483</v>
      </c>
      <c r="C378" s="163">
        <v>44483</v>
      </c>
      <c r="D378" s="164" t="s">
        <v>717</v>
      </c>
      <c r="E378" s="165" t="s">
        <v>793</v>
      </c>
      <c r="F378" s="166" t="s">
        <v>805</v>
      </c>
      <c r="G378" s="165" t="s">
        <v>174</v>
      </c>
      <c r="H378" s="167">
        <v>306.33</v>
      </c>
      <c r="I378" s="159">
        <f>+Tabla167[[#This Row],[Costo Unitario en RD$]]*Tabla167[[#This Row],[Existencia actual]]</f>
        <v>3063.2999999999997</v>
      </c>
      <c r="J378" s="168">
        <v>10</v>
      </c>
      <c r="K378" s="161">
        <f>+LOOKUP(Tabla167[[#This Row],[Código Institucional]],Entradas!A$2:A$1993,Entradas!C$2:C$1993)</f>
        <v>0</v>
      </c>
      <c r="L378" s="169">
        <f>+LOOKUP(Tabla167[[#This Row],[Código Institucional]],Salidas!A$2:A$1159,Salidas!C$2:C$1159)</f>
        <v>0</v>
      </c>
      <c r="M378" s="170">
        <f>+Tabla167[[#This Row],[Existencia Diciembre 2021]]+Tabla167[[#This Row],[Entradas]]-Tabla167[[#This Row],[Salidas]]</f>
        <v>10</v>
      </c>
    </row>
    <row r="379" spans="2:13" s="46" customFormat="1" ht="15.75" x14ac:dyDescent="0.25">
      <c r="B379" s="163">
        <v>44414</v>
      </c>
      <c r="C379" s="163">
        <v>44414</v>
      </c>
      <c r="D379" s="164" t="s">
        <v>717</v>
      </c>
      <c r="E379" s="172" t="s">
        <v>806</v>
      </c>
      <c r="F379" s="171" t="s">
        <v>807</v>
      </c>
      <c r="G379" s="165" t="s">
        <v>174</v>
      </c>
      <c r="H379" s="167">
        <v>835</v>
      </c>
      <c r="I379" s="159">
        <f>+Tabla167[[#This Row],[Costo Unitario en RD$]]*Tabla167[[#This Row],[Existencia actual]]</f>
        <v>116900</v>
      </c>
      <c r="J379" s="173">
        <v>140</v>
      </c>
      <c r="K379" s="161">
        <f>+LOOKUP(Tabla167[[#This Row],[Código Institucional]],Entradas!A$2:A$1993,Entradas!C$2:C$1993)</f>
        <v>0</v>
      </c>
      <c r="L379" s="169">
        <f>+LOOKUP(Tabla167[[#This Row],[Código Institucional]],Salidas!A$2:A$1159,Salidas!C$2:C$1159)</f>
        <v>0</v>
      </c>
      <c r="M379" s="170">
        <f>+Tabla167[[#This Row],[Existencia Diciembre 2021]]+Tabla167[[#This Row],[Entradas]]-Tabla167[[#This Row],[Salidas]]</f>
        <v>140</v>
      </c>
    </row>
    <row r="380" spans="2:13" s="46" customFormat="1" ht="15.75" x14ac:dyDescent="0.25">
      <c r="B380" s="163">
        <v>44414</v>
      </c>
      <c r="C380" s="163">
        <v>44414</v>
      </c>
      <c r="D380" s="164" t="s">
        <v>717</v>
      </c>
      <c r="E380" s="172" t="s">
        <v>808</v>
      </c>
      <c r="F380" s="171" t="s">
        <v>809</v>
      </c>
      <c r="G380" s="165" t="s">
        <v>174</v>
      </c>
      <c r="H380" s="167">
        <v>24.4</v>
      </c>
      <c r="I380" s="159">
        <f>+Tabla167[[#This Row],[Costo Unitario en RD$]]*Tabla167[[#This Row],[Existencia actual]]</f>
        <v>97.6</v>
      </c>
      <c r="J380" s="168">
        <v>4</v>
      </c>
      <c r="K380" s="161">
        <f>+LOOKUP(Tabla167[[#This Row],[Código Institucional]],Entradas!A$2:A$1993,Entradas!C$2:C$1993)</f>
        <v>0</v>
      </c>
      <c r="L380" s="169">
        <f>+LOOKUP(Tabla167[[#This Row],[Código Institucional]],Salidas!A$2:A$1159,Salidas!C$2:C$1159)</f>
        <v>0</v>
      </c>
      <c r="M380" s="170">
        <f>+Tabla167[[#This Row],[Existencia Diciembre 2021]]+Tabla167[[#This Row],[Entradas]]-Tabla167[[#This Row],[Salidas]]</f>
        <v>4</v>
      </c>
    </row>
    <row r="381" spans="2:13" s="46" customFormat="1" ht="15.75" x14ac:dyDescent="0.25">
      <c r="B381" s="163">
        <v>44414</v>
      </c>
      <c r="C381" s="163">
        <v>44414</v>
      </c>
      <c r="D381" s="164" t="s">
        <v>717</v>
      </c>
      <c r="E381" s="174" t="s">
        <v>810</v>
      </c>
      <c r="F381" s="171" t="s">
        <v>811</v>
      </c>
      <c r="G381" s="165"/>
      <c r="H381" s="167">
        <v>22710.01</v>
      </c>
      <c r="I381" s="159">
        <f>+Tabla167[[#This Row],[Costo Unitario en RD$]]*Tabla167[[#This Row],[Existencia actual]]</f>
        <v>45420.02</v>
      </c>
      <c r="J381" s="168">
        <v>2</v>
      </c>
      <c r="K381" s="161">
        <f>+LOOKUP(Tabla167[[#This Row],[Código Institucional]],Entradas!A$2:A$1993,Entradas!C$2:C$1993)</f>
        <v>0</v>
      </c>
      <c r="L381" s="169">
        <f>+LOOKUP(Tabla167[[#This Row],[Código Institucional]],Salidas!A$2:A$1159,Salidas!C$2:C$1159)</f>
        <v>0</v>
      </c>
      <c r="M381" s="170">
        <f>+Tabla167[[#This Row],[Existencia Diciembre 2021]]+Tabla167[[#This Row],[Entradas]]-Tabla167[[#This Row],[Salidas]]</f>
        <v>2</v>
      </c>
    </row>
    <row r="382" spans="2:13" s="46" customFormat="1" ht="15.75" x14ac:dyDescent="0.25">
      <c r="B382" s="163">
        <v>44514</v>
      </c>
      <c r="C382" s="163">
        <v>44514</v>
      </c>
      <c r="D382" s="164" t="s">
        <v>717</v>
      </c>
      <c r="E382" s="174" t="s">
        <v>812</v>
      </c>
      <c r="F382" s="171" t="s">
        <v>813</v>
      </c>
      <c r="G382" s="165" t="s">
        <v>174</v>
      </c>
      <c r="H382" s="167">
        <v>46</v>
      </c>
      <c r="I382" s="159">
        <f>+Tabla167[[#This Row],[Costo Unitario en RD$]]*Tabla167[[#This Row],[Existencia actual]]</f>
        <v>9200</v>
      </c>
      <c r="J382" s="168">
        <v>200</v>
      </c>
      <c r="K382" s="161">
        <f>+LOOKUP(Tabla167[[#This Row],[Código Institucional]],Entradas!A$2:A$1993,Entradas!C$2:C$1993)</f>
        <v>0</v>
      </c>
      <c r="L382" s="169">
        <f>+LOOKUP(Tabla167[[#This Row],[Código Institucional]],Salidas!A$2:A$1159,Salidas!C$2:C$1159)</f>
        <v>0</v>
      </c>
      <c r="M382" s="170">
        <f>+Tabla167[[#This Row],[Existencia Diciembre 2021]]+Tabla167[[#This Row],[Entradas]]-Tabla167[[#This Row],[Salidas]]</f>
        <v>200</v>
      </c>
    </row>
    <row r="383" spans="2:13" s="46" customFormat="1" ht="31.5" x14ac:dyDescent="0.25">
      <c r="B383" s="163">
        <v>44414</v>
      </c>
      <c r="C383" s="163">
        <v>44414</v>
      </c>
      <c r="D383" s="164" t="s">
        <v>717</v>
      </c>
      <c r="E383" s="174" t="s">
        <v>814</v>
      </c>
      <c r="F383" s="175" t="s">
        <v>496</v>
      </c>
      <c r="G383" s="165" t="s">
        <v>174</v>
      </c>
      <c r="H383" s="167"/>
      <c r="I383" s="159">
        <f>+Tabla167[[#This Row],[Costo Unitario en RD$]]*Tabla167[[#This Row],[Existencia actual]]</f>
        <v>0</v>
      </c>
      <c r="J383" s="168">
        <v>28</v>
      </c>
      <c r="K383" s="161">
        <f>+LOOKUP(Tabla167[[#This Row],[Código Institucional]],Entradas!A$2:A$1993,Entradas!C$2:C$1993)</f>
        <v>3</v>
      </c>
      <c r="L383" s="169">
        <f>+LOOKUP(Tabla167[[#This Row],[Código Institucional]],Salidas!A$2:A$1159,Salidas!C$2:C$1159)</f>
        <v>0</v>
      </c>
      <c r="M383" s="170">
        <f>+Tabla167[[#This Row],[Existencia Diciembre 2021]]+Tabla167[[#This Row],[Entradas]]-Tabla167[[#This Row],[Salidas]]</f>
        <v>31</v>
      </c>
    </row>
    <row r="384" spans="2:13" s="46" customFormat="1" ht="15.75" x14ac:dyDescent="0.25">
      <c r="B384" s="176">
        <v>44475</v>
      </c>
      <c r="C384" s="176">
        <v>44475</v>
      </c>
      <c r="D384" s="164" t="s">
        <v>717</v>
      </c>
      <c r="E384" s="177" t="s">
        <v>1002</v>
      </c>
      <c r="F384" s="178" t="s">
        <v>815</v>
      </c>
      <c r="G384" s="179" t="s">
        <v>174</v>
      </c>
      <c r="H384" s="180">
        <v>75.52</v>
      </c>
      <c r="I384" s="159">
        <f>+Tabla167[[#This Row],[Costo Unitario en RD$]]*Tabla167[[#This Row],[Existencia actual]]</f>
        <v>5286.4</v>
      </c>
      <c r="J384" s="160">
        <v>101</v>
      </c>
      <c r="K384" s="161">
        <f>+LOOKUP(Tabla167[[#This Row],[Código Institucional]],Entradas!A$2:A$1993,Entradas!C$2:C$1993)</f>
        <v>0</v>
      </c>
      <c r="L384" s="169">
        <f>+LOOKUP(Tabla167[[#This Row],[Código Institucional]],Salidas!A$2:A$1159,Salidas!C$2:C$1159)</f>
        <v>31</v>
      </c>
      <c r="M384" s="170">
        <f>+Tabla167[[#This Row],[Existencia Diciembre 2021]]+Tabla167[[#This Row],[Entradas]]-Tabla167[[#This Row],[Salidas]]</f>
        <v>70</v>
      </c>
    </row>
    <row r="385" spans="2:13" s="46" customFormat="1" ht="15.75" x14ac:dyDescent="0.25">
      <c r="B385" s="163">
        <v>44511</v>
      </c>
      <c r="C385" s="163">
        <v>44511</v>
      </c>
      <c r="D385" s="164" t="s">
        <v>717</v>
      </c>
      <c r="E385" s="164" t="s">
        <v>816</v>
      </c>
      <c r="F385" s="181" t="s">
        <v>817</v>
      </c>
      <c r="G385" s="165" t="s">
        <v>174</v>
      </c>
      <c r="H385" s="167">
        <v>127.12</v>
      </c>
      <c r="I385" s="159">
        <f>+Tabla167[[#This Row],[Costo Unitario en RD$]]*Tabla167[[#This Row],[Existencia actual]]</f>
        <v>3559.36</v>
      </c>
      <c r="J385" s="168">
        <v>80</v>
      </c>
      <c r="K385" s="161">
        <f>+LOOKUP(Tabla167[[#This Row],[Código Institucional]],Entradas!A$2:A$1993,Entradas!C$2:C$1993)</f>
        <v>0</v>
      </c>
      <c r="L385" s="169">
        <f>+LOOKUP(Tabla167[[#This Row],[Código Institucional]],Salidas!A$2:A$1159,Salidas!C$2:C$1159)</f>
        <v>52</v>
      </c>
      <c r="M385" s="170">
        <f>+Tabla167[[#This Row],[Existencia Diciembre 2021]]+Tabla167[[#This Row],[Entradas]]-Tabla167[[#This Row],[Salidas]]</f>
        <v>28</v>
      </c>
    </row>
    <row r="386" spans="2:13" s="46" customFormat="1" ht="15.75" x14ac:dyDescent="0.25">
      <c r="B386" s="163"/>
      <c r="C386" s="163"/>
      <c r="D386" s="164"/>
      <c r="E386" s="174" t="s">
        <v>818</v>
      </c>
      <c r="F386" s="175" t="s">
        <v>819</v>
      </c>
      <c r="G386" s="165" t="s">
        <v>718</v>
      </c>
      <c r="H386" s="167"/>
      <c r="I386" s="159">
        <f>+Tabla167[[#This Row],[Costo Unitario en RD$]]*Tabla167[[#This Row],[Existencia actual]]</f>
        <v>0</v>
      </c>
      <c r="J386" s="168">
        <v>0</v>
      </c>
      <c r="K386" s="161">
        <f>+LOOKUP(Tabla167[[#This Row],[Código Institucional]],Entradas!A$2:A$1993,Entradas!C$2:C$1993)</f>
        <v>0</v>
      </c>
      <c r="L386" s="169">
        <f>+LOOKUP(Tabla167[[#This Row],[Código Institucional]],Salidas!A$2:A$1159,Salidas!C$2:C$1159)</f>
        <v>0</v>
      </c>
      <c r="M386" s="170">
        <f>+Tabla167[[#This Row],[Existencia Diciembre 2021]]+Tabla167[[#This Row],[Entradas]]-Tabla167[[#This Row],[Salidas]]</f>
        <v>0</v>
      </c>
    </row>
    <row r="387" spans="2:13" s="46" customFormat="1" ht="15.75" x14ac:dyDescent="0.25">
      <c r="B387" s="163">
        <v>44414</v>
      </c>
      <c r="C387" s="163">
        <v>44414</v>
      </c>
      <c r="D387" s="164" t="s">
        <v>717</v>
      </c>
      <c r="E387" s="174" t="s">
        <v>820</v>
      </c>
      <c r="F387" s="175" t="s">
        <v>821</v>
      </c>
      <c r="G387" s="165" t="s">
        <v>718</v>
      </c>
      <c r="H387" s="167">
        <v>900</v>
      </c>
      <c r="I387" s="159">
        <f>+Tabla167[[#This Row],[Costo Unitario en RD$]]*Tabla167[[#This Row],[Existencia actual]]</f>
        <v>51300</v>
      </c>
      <c r="J387" s="168">
        <v>57</v>
      </c>
      <c r="K387" s="161">
        <f>+LOOKUP(Tabla167[[#This Row],[Código Institucional]],Entradas!A$2:A$1993,Entradas!C$2:C$1993)</f>
        <v>0</v>
      </c>
      <c r="L387" s="169">
        <f>+LOOKUP(Tabla167[[#This Row],[Código Institucional]],Salidas!A$2:A$1159,Salidas!C$2:C$1159)</f>
        <v>0</v>
      </c>
      <c r="M387" s="170">
        <f>+Tabla167[[#This Row],[Existencia Diciembre 2021]]+Tabla167[[#This Row],[Entradas]]-Tabla167[[#This Row],[Salidas]]</f>
        <v>57</v>
      </c>
    </row>
    <row r="388" spans="2:13" s="46" customFormat="1" ht="15.75" x14ac:dyDescent="0.25">
      <c r="B388" s="163"/>
      <c r="C388" s="163"/>
      <c r="D388" s="164"/>
      <c r="E388" s="174" t="s">
        <v>822</v>
      </c>
      <c r="F388" s="175" t="s">
        <v>823</v>
      </c>
      <c r="G388" s="165" t="s">
        <v>718</v>
      </c>
      <c r="H388" s="167"/>
      <c r="I388" s="159">
        <f>+Tabla167[[#This Row],[Costo Unitario en RD$]]*Tabla167[[#This Row],[Existencia actual]]</f>
        <v>0</v>
      </c>
      <c r="J388" s="168">
        <v>0</v>
      </c>
      <c r="K388" s="161">
        <f>+LOOKUP(Tabla167[[#This Row],[Código Institucional]],Entradas!A$2:A$1993,Entradas!C$2:C$1993)</f>
        <v>0</v>
      </c>
      <c r="L388" s="169">
        <f>+LOOKUP(Tabla167[[#This Row],[Código Institucional]],Salidas!A$2:A$1159,Salidas!C$2:C$1159)</f>
        <v>0</v>
      </c>
      <c r="M388" s="170">
        <f>+Tabla167[[#This Row],[Existencia Diciembre 2021]]+Tabla167[[#This Row],[Entradas]]-Tabla167[[#This Row],[Salidas]]</f>
        <v>0</v>
      </c>
    </row>
    <row r="389" spans="2:13" s="46" customFormat="1" ht="15.75" x14ac:dyDescent="0.25">
      <c r="B389" s="163">
        <v>44529</v>
      </c>
      <c r="C389" s="163">
        <v>44529</v>
      </c>
      <c r="D389" s="164" t="s">
        <v>717</v>
      </c>
      <c r="E389" s="174" t="s">
        <v>824</v>
      </c>
      <c r="F389" s="175" t="s">
        <v>825</v>
      </c>
      <c r="G389" s="165" t="s">
        <v>174</v>
      </c>
      <c r="H389" s="167">
        <v>1016.95</v>
      </c>
      <c r="I389" s="159">
        <f>+Tabla167[[#This Row],[Costo Unitario en RD$]]*Tabla167[[#This Row],[Existencia actual]]</f>
        <v>30508.5</v>
      </c>
      <c r="J389" s="168">
        <v>30</v>
      </c>
      <c r="K389" s="161">
        <f>+LOOKUP(Tabla167[[#This Row],[Código Institucional]],Entradas!A$2:A$1993,Entradas!C$2:C$1993)</f>
        <v>0</v>
      </c>
      <c r="L389" s="169">
        <f>+LOOKUP(Tabla167[[#This Row],[Código Institucional]],Salidas!A$2:A$1159,Salidas!C$2:C$1159)</f>
        <v>0</v>
      </c>
      <c r="M389" s="170">
        <f>+Tabla167[[#This Row],[Existencia Diciembre 2021]]+Tabla167[[#This Row],[Entradas]]-Tabla167[[#This Row],[Salidas]]</f>
        <v>30</v>
      </c>
    </row>
    <row r="390" spans="2:13" s="46" customFormat="1" ht="15.75" x14ac:dyDescent="0.25">
      <c r="B390" s="163">
        <v>44483</v>
      </c>
      <c r="C390" s="163">
        <v>44483</v>
      </c>
      <c r="D390" s="164" t="s">
        <v>717</v>
      </c>
      <c r="E390" s="174" t="s">
        <v>826</v>
      </c>
      <c r="F390" s="175" t="s">
        <v>827</v>
      </c>
      <c r="G390" s="165" t="s">
        <v>174</v>
      </c>
      <c r="H390" s="167">
        <v>2714</v>
      </c>
      <c r="I390" s="159">
        <f>+Tabla167[[#This Row],[Costo Unitario en RD$]]*Tabla167[[#This Row],[Existencia actual]]</f>
        <v>13570</v>
      </c>
      <c r="J390" s="168">
        <v>22</v>
      </c>
      <c r="K390" s="161">
        <f>+LOOKUP(Tabla167[[#This Row],[Código Institucional]],Entradas!A$2:A$1993,Entradas!C$2:C$1993)</f>
        <v>0</v>
      </c>
      <c r="L390" s="169">
        <f>+LOOKUP(Tabla167[[#This Row],[Código Institucional]],Salidas!A$2:A$1159,Salidas!C$2:C$1159)</f>
        <v>17</v>
      </c>
      <c r="M390" s="170">
        <f>+Tabla167[[#This Row],[Existencia Diciembre 2021]]+Tabla167[[#This Row],[Entradas]]-Tabla167[[#This Row],[Salidas]]</f>
        <v>5</v>
      </c>
    </row>
    <row r="391" spans="2:13" s="46" customFormat="1" ht="15.75" x14ac:dyDescent="0.25">
      <c r="B391" s="163">
        <v>44483</v>
      </c>
      <c r="C391" s="163">
        <v>44483</v>
      </c>
      <c r="D391" s="164" t="s">
        <v>717</v>
      </c>
      <c r="E391" s="174" t="s">
        <v>828</v>
      </c>
      <c r="F391" s="175" t="s">
        <v>829</v>
      </c>
      <c r="G391" s="165" t="s">
        <v>174</v>
      </c>
      <c r="H391" s="167">
        <v>626.29999999999995</v>
      </c>
      <c r="I391" s="159">
        <f>+Tabla167[[#This Row],[Costo Unitario en RD$]]*Tabla167[[#This Row],[Existencia actual]]</f>
        <v>1878.8999999999999</v>
      </c>
      <c r="J391" s="168">
        <v>10</v>
      </c>
      <c r="K391" s="161">
        <f>+LOOKUP(Tabla167[[#This Row],[Código Institucional]],Entradas!A$2:A$1993,Entradas!C$2:C$1993)</f>
        <v>0</v>
      </c>
      <c r="L391" s="169">
        <f>+LOOKUP(Tabla167[[#This Row],[Código Institucional]],Salidas!A$2:A$1159,Salidas!C$2:C$1159)</f>
        <v>7</v>
      </c>
      <c r="M391" s="170">
        <f>+Tabla167[[#This Row],[Existencia Diciembre 2021]]+Tabla167[[#This Row],[Entradas]]-Tabla167[[#This Row],[Salidas]]</f>
        <v>3</v>
      </c>
    </row>
    <row r="392" spans="2:13" s="46" customFormat="1" ht="15.75" x14ac:dyDescent="0.25">
      <c r="B392" s="163">
        <v>44483</v>
      </c>
      <c r="C392" s="163">
        <v>44483</v>
      </c>
      <c r="D392" s="164" t="s">
        <v>717</v>
      </c>
      <c r="E392" s="174" t="s">
        <v>830</v>
      </c>
      <c r="F392" s="175" t="s">
        <v>831</v>
      </c>
      <c r="G392" s="165" t="s">
        <v>174</v>
      </c>
      <c r="H392" s="167">
        <v>2227.84</v>
      </c>
      <c r="I392" s="159">
        <f>+Tabla167[[#This Row],[Costo Unitario en RD$]]*Tabla167[[#This Row],[Existencia actual]]</f>
        <v>4455.68</v>
      </c>
      <c r="J392" s="168">
        <v>2</v>
      </c>
      <c r="K392" s="161">
        <f>+LOOKUP(Tabla167[[#This Row],[Código Institucional]],Entradas!A$2:A$1993,Entradas!C$2:C$1993)</f>
        <v>0</v>
      </c>
      <c r="L392" s="169">
        <f>+LOOKUP(Tabla167[[#This Row],[Código Institucional]],Salidas!A$2:A$1159,Salidas!C$2:C$1159)</f>
        <v>0</v>
      </c>
      <c r="M392" s="170">
        <f>+Tabla167[[#This Row],[Existencia Diciembre 2021]]+Tabla167[[#This Row],[Entradas]]-Tabla167[[#This Row],[Salidas]]</f>
        <v>2</v>
      </c>
    </row>
    <row r="393" spans="2:13" s="46" customFormat="1" ht="15.75" x14ac:dyDescent="0.25">
      <c r="B393" s="163">
        <v>44483</v>
      </c>
      <c r="C393" s="163">
        <v>44483</v>
      </c>
      <c r="D393" s="164" t="s">
        <v>717</v>
      </c>
      <c r="E393" s="174" t="s">
        <v>832</v>
      </c>
      <c r="F393" s="175" t="s">
        <v>833</v>
      </c>
      <c r="G393" s="165" t="s">
        <v>174</v>
      </c>
      <c r="H393" s="167">
        <v>577.01</v>
      </c>
      <c r="I393" s="159">
        <f>+Tabla167[[#This Row],[Costo Unitario en RD$]]*Tabla167[[#This Row],[Existencia actual]]</f>
        <v>4616.08</v>
      </c>
      <c r="J393" s="168">
        <v>8</v>
      </c>
      <c r="K393" s="161">
        <f>+LOOKUP(Tabla167[[#This Row],[Código Institucional]],Entradas!A$2:A$1993,Entradas!C$2:C$1993)</f>
        <v>0</v>
      </c>
      <c r="L393" s="169">
        <f>+LOOKUP(Tabla167[[#This Row],[Código Institucional]],Salidas!A$2:A$1159,Salidas!C$2:C$1159)</f>
        <v>0</v>
      </c>
      <c r="M393" s="170">
        <f>+Tabla167[[#This Row],[Existencia Diciembre 2021]]+Tabla167[[#This Row],[Entradas]]-Tabla167[[#This Row],[Salidas]]</f>
        <v>8</v>
      </c>
    </row>
    <row r="394" spans="2:13" s="46" customFormat="1" ht="15.75" x14ac:dyDescent="0.25">
      <c r="B394" s="163">
        <v>44483</v>
      </c>
      <c r="C394" s="163">
        <v>44483</v>
      </c>
      <c r="D394" s="164" t="s">
        <v>717</v>
      </c>
      <c r="E394" s="174" t="s">
        <v>834</v>
      </c>
      <c r="F394" s="175" t="s">
        <v>835</v>
      </c>
      <c r="G394" s="165" t="s">
        <v>174</v>
      </c>
      <c r="H394" s="167">
        <v>8255.5400000000009</v>
      </c>
      <c r="I394" s="159">
        <f>+Tabla167[[#This Row],[Costo Unitario en RD$]]*Tabla167[[#This Row],[Existencia actual]]</f>
        <v>198132.96000000002</v>
      </c>
      <c r="J394" s="168">
        <v>24</v>
      </c>
      <c r="K394" s="161">
        <f>+LOOKUP(Tabla167[[#This Row],[Código Institucional]],Entradas!A$2:A$1993,Entradas!C$2:C$1993)</f>
        <v>0</v>
      </c>
      <c r="L394" s="169">
        <f>+LOOKUP(Tabla167[[#This Row],[Código Institucional]],Salidas!A$2:A$1159,Salidas!C$2:C$1159)</f>
        <v>0</v>
      </c>
      <c r="M394" s="170">
        <f>+Tabla167[[#This Row],[Existencia Diciembre 2021]]+Tabla167[[#This Row],[Entradas]]-Tabla167[[#This Row],[Salidas]]</f>
        <v>24</v>
      </c>
    </row>
    <row r="395" spans="2:13" s="46" customFormat="1" ht="15.75" x14ac:dyDescent="0.25">
      <c r="B395" s="163">
        <v>44483</v>
      </c>
      <c r="C395" s="163">
        <v>44483</v>
      </c>
      <c r="D395" s="164" t="s">
        <v>717</v>
      </c>
      <c r="E395" s="174" t="s">
        <v>836</v>
      </c>
      <c r="F395" s="175" t="s">
        <v>837</v>
      </c>
      <c r="G395" s="165" t="s">
        <v>174</v>
      </c>
      <c r="H395" s="167">
        <v>643.29</v>
      </c>
      <c r="I395" s="159">
        <f>+Tabla167[[#This Row],[Costo Unitario en RD$]]*Tabla167[[#This Row],[Existencia actual]]</f>
        <v>5146.32</v>
      </c>
      <c r="J395" s="168">
        <v>8</v>
      </c>
      <c r="K395" s="161">
        <f>+LOOKUP(Tabla167[[#This Row],[Código Institucional]],Entradas!A$2:A$1993,Entradas!C$2:C$1993)</f>
        <v>0</v>
      </c>
      <c r="L395" s="169">
        <f>+LOOKUP(Tabla167[[#This Row],[Código Institucional]],Salidas!A$2:A$1159,Salidas!C$2:C$1159)</f>
        <v>0</v>
      </c>
      <c r="M395" s="170">
        <f>+Tabla167[[#This Row],[Existencia Diciembre 2021]]+Tabla167[[#This Row],[Entradas]]-Tabla167[[#This Row],[Salidas]]</f>
        <v>8</v>
      </c>
    </row>
    <row r="396" spans="2:13" s="46" customFormat="1" ht="15.75" x14ac:dyDescent="0.25">
      <c r="B396" s="163">
        <v>44483</v>
      </c>
      <c r="C396" s="163">
        <v>44483</v>
      </c>
      <c r="D396" s="164" t="s">
        <v>717</v>
      </c>
      <c r="E396" s="174" t="s">
        <v>838</v>
      </c>
      <c r="F396" s="175" t="s">
        <v>839</v>
      </c>
      <c r="G396" s="165" t="s">
        <v>174</v>
      </c>
      <c r="H396" s="167">
        <v>7240.48</v>
      </c>
      <c r="I396" s="159">
        <f>+Tabla167[[#This Row],[Costo Unitario en RD$]]*Tabla167[[#This Row],[Existencia actual]]</f>
        <v>21721.439999999999</v>
      </c>
      <c r="J396" s="168">
        <v>3</v>
      </c>
      <c r="K396" s="161">
        <f>+LOOKUP(Tabla167[[#This Row],[Código Institucional]],Entradas!A$2:A$1993,Entradas!C$2:C$1993)</f>
        <v>0</v>
      </c>
      <c r="L396" s="169">
        <f>+LOOKUP(Tabla167[[#This Row],[Código Institucional]],Salidas!A$2:A$1159,Salidas!C$2:C$1159)</f>
        <v>0</v>
      </c>
      <c r="M396" s="170">
        <f>+Tabla167[[#This Row],[Existencia Diciembre 2021]]+Tabla167[[#This Row],[Entradas]]-Tabla167[[#This Row],[Salidas]]</f>
        <v>3</v>
      </c>
    </row>
    <row r="397" spans="2:13" s="46" customFormat="1" ht="15.75" x14ac:dyDescent="0.25">
      <c r="B397" s="163">
        <v>44483</v>
      </c>
      <c r="C397" s="163">
        <v>44483</v>
      </c>
      <c r="D397" s="164" t="s">
        <v>717</v>
      </c>
      <c r="E397" s="174" t="s">
        <v>840</v>
      </c>
      <c r="F397" s="175" t="s">
        <v>841</v>
      </c>
      <c r="G397" s="165" t="s">
        <v>939</v>
      </c>
      <c r="H397" s="167">
        <v>4409.2700000000004</v>
      </c>
      <c r="I397" s="159">
        <f>+Tabla167[[#This Row],[Costo Unitario en RD$]]*Tabla167[[#This Row],[Existencia actual]]</f>
        <v>0</v>
      </c>
      <c r="J397" s="168">
        <v>2</v>
      </c>
      <c r="K397" s="161">
        <f>+LOOKUP(Tabla167[[#This Row],[Código Institucional]],Entradas!A$2:A$1993,Entradas!C$2:C$1993)</f>
        <v>0</v>
      </c>
      <c r="L397" s="169">
        <f>+LOOKUP(Tabla167[[#This Row],[Código Institucional]],Salidas!A$2:A$1159,Salidas!C$2:C$1159)</f>
        <v>2</v>
      </c>
      <c r="M397" s="170">
        <f>+Tabla167[[#This Row],[Existencia Diciembre 2021]]+Tabla167[[#This Row],[Entradas]]-Tabla167[[#This Row],[Salidas]]</f>
        <v>0</v>
      </c>
    </row>
    <row r="398" spans="2:13" s="46" customFormat="1" ht="15.75" x14ac:dyDescent="0.25">
      <c r="B398" s="163">
        <v>44483</v>
      </c>
      <c r="C398" s="163">
        <v>44483</v>
      </c>
      <c r="D398" s="164" t="s">
        <v>717</v>
      </c>
      <c r="E398" s="174" t="s">
        <v>842</v>
      </c>
      <c r="F398" s="175" t="s">
        <v>843</v>
      </c>
      <c r="G398" s="165" t="s">
        <v>939</v>
      </c>
      <c r="H398" s="167">
        <v>3068</v>
      </c>
      <c r="I398" s="159">
        <f>+Tabla167[[#This Row],[Costo Unitario en RD$]]*Tabla167[[#This Row],[Existencia actual]]</f>
        <v>6136</v>
      </c>
      <c r="J398" s="168">
        <v>2</v>
      </c>
      <c r="K398" s="161">
        <f>+LOOKUP(Tabla167[[#This Row],[Código Institucional]],Entradas!A$2:A$1993,Entradas!C$2:C$1993)</f>
        <v>0</v>
      </c>
      <c r="L398" s="169">
        <f>+LOOKUP(Tabla167[[#This Row],[Código Institucional]],Salidas!A$2:A$1159,Salidas!C$2:C$1159)</f>
        <v>0</v>
      </c>
      <c r="M398" s="170">
        <f>+Tabla167[[#This Row],[Existencia Diciembre 2021]]+Tabla167[[#This Row],[Entradas]]-Tabla167[[#This Row],[Salidas]]</f>
        <v>2</v>
      </c>
    </row>
    <row r="399" spans="2:13" s="46" customFormat="1" ht="15.75" x14ac:dyDescent="0.25">
      <c r="B399" s="163">
        <v>44483</v>
      </c>
      <c r="C399" s="163">
        <v>44483</v>
      </c>
      <c r="D399" s="164" t="s">
        <v>717</v>
      </c>
      <c r="E399" s="174" t="s">
        <v>844</v>
      </c>
      <c r="F399" s="175" t="s">
        <v>845</v>
      </c>
      <c r="G399" s="165" t="s">
        <v>174</v>
      </c>
      <c r="H399" s="167">
        <v>80.760000000000005</v>
      </c>
      <c r="I399" s="159">
        <f>+Tabla167[[#This Row],[Costo Unitario en RD$]]*Tabla167[[#This Row],[Existencia actual]]</f>
        <v>1615.2</v>
      </c>
      <c r="J399" s="168">
        <v>20</v>
      </c>
      <c r="K399" s="161">
        <f>+LOOKUP(Tabla167[[#This Row],[Código Institucional]],Entradas!A$2:A$1993,Entradas!C$2:C$1993)</f>
        <v>0</v>
      </c>
      <c r="L399" s="169">
        <f>+LOOKUP(Tabla167[[#This Row],[Código Institucional]],Salidas!A$2:A$1159,Salidas!C$2:C$1159)</f>
        <v>0</v>
      </c>
      <c r="M399" s="170">
        <f>+Tabla167[[#This Row],[Existencia Diciembre 2021]]+Tabla167[[#This Row],[Entradas]]-Tabla167[[#This Row],[Salidas]]</f>
        <v>20</v>
      </c>
    </row>
    <row r="400" spans="2:13" s="46" customFormat="1" ht="15.75" x14ac:dyDescent="0.25">
      <c r="B400" s="163">
        <v>44517</v>
      </c>
      <c r="C400" s="163">
        <v>44517</v>
      </c>
      <c r="D400" s="164" t="s">
        <v>717</v>
      </c>
      <c r="E400" s="174" t="s">
        <v>846</v>
      </c>
      <c r="F400" s="175" t="s">
        <v>847</v>
      </c>
      <c r="G400" s="165" t="s">
        <v>174</v>
      </c>
      <c r="H400" s="167">
        <v>2100</v>
      </c>
      <c r="I400" s="159">
        <f>+Tabla167[[#This Row],[Costo Unitario en RD$]]*Tabla167[[#This Row],[Existencia actual]]</f>
        <v>254100</v>
      </c>
      <c r="J400" s="168">
        <v>142</v>
      </c>
      <c r="K400" s="161">
        <f>+LOOKUP(Tabla167[[#This Row],[Código Institucional]],Entradas!A$2:A$1993,Entradas!C$2:C$1993)</f>
        <v>0</v>
      </c>
      <c r="L400" s="169">
        <f>+LOOKUP(Tabla167[[#This Row],[Código Institucional]],Salidas!A$2:A$1159,Salidas!C$2:C$1159)</f>
        <v>21</v>
      </c>
      <c r="M400" s="170">
        <f>+Tabla167[[#This Row],[Existencia Diciembre 2021]]+Tabla167[[#This Row],[Entradas]]-Tabla167[[#This Row],[Salidas]]</f>
        <v>121</v>
      </c>
    </row>
    <row r="401" spans="2:13" s="46" customFormat="1" ht="15.75" x14ac:dyDescent="0.25">
      <c r="B401" s="163">
        <v>44524</v>
      </c>
      <c r="C401" s="163">
        <v>44524</v>
      </c>
      <c r="D401" s="164" t="s">
        <v>717</v>
      </c>
      <c r="E401" s="174" t="s">
        <v>848</v>
      </c>
      <c r="F401" s="175" t="s">
        <v>849</v>
      </c>
      <c r="G401" s="165" t="s">
        <v>174</v>
      </c>
      <c r="H401" s="167">
        <v>1350</v>
      </c>
      <c r="I401" s="159">
        <f>+Tabla167[[#This Row],[Costo Unitario en RD$]]*Tabla167[[#This Row],[Existencia actual]]</f>
        <v>81000</v>
      </c>
      <c r="J401" s="168">
        <v>60</v>
      </c>
      <c r="K401" s="161">
        <f>+LOOKUP(Tabla167[[#This Row],[Código Institucional]],Entradas!A$2:A$1993,Entradas!C$2:C$1993)</f>
        <v>0</v>
      </c>
      <c r="L401" s="169">
        <f>+LOOKUP(Tabla167[[#This Row],[Código Institucional]],Salidas!A$2:A$1159,Salidas!C$2:C$1159)</f>
        <v>0</v>
      </c>
      <c r="M401" s="170">
        <f>+Tabla167[[#This Row],[Existencia Diciembre 2021]]+Tabla167[[#This Row],[Entradas]]-Tabla167[[#This Row],[Salidas]]</f>
        <v>60</v>
      </c>
    </row>
    <row r="402" spans="2:13" s="46" customFormat="1" ht="15.75" x14ac:dyDescent="0.25">
      <c r="B402" s="163">
        <v>44524</v>
      </c>
      <c r="C402" s="163">
        <v>44524</v>
      </c>
      <c r="D402" s="164" t="s">
        <v>717</v>
      </c>
      <c r="E402" s="174" t="s">
        <v>850</v>
      </c>
      <c r="F402" s="175" t="s">
        <v>851</v>
      </c>
      <c r="G402" s="165" t="s">
        <v>174</v>
      </c>
      <c r="H402" s="167">
        <v>599.99</v>
      </c>
      <c r="I402" s="159">
        <f>+Tabla167[[#This Row],[Costo Unitario en RD$]]*Tabla167[[#This Row],[Existencia actual]]</f>
        <v>11999.8</v>
      </c>
      <c r="J402" s="168">
        <v>20</v>
      </c>
      <c r="K402" s="161">
        <f>+LOOKUP(Tabla167[[#This Row],[Código Institucional]],Entradas!A$2:A$1993,Entradas!C$2:C$1993)</f>
        <v>0</v>
      </c>
      <c r="L402" s="169">
        <f>+LOOKUP(Tabla167[[#This Row],[Código Institucional]],Salidas!A$2:A$1159,Salidas!C$2:C$1159)</f>
        <v>0</v>
      </c>
      <c r="M402" s="170">
        <f>+Tabla167[[#This Row],[Existencia Diciembre 2021]]+Tabla167[[#This Row],[Entradas]]-Tabla167[[#This Row],[Salidas]]</f>
        <v>20</v>
      </c>
    </row>
    <row r="403" spans="2:13" s="46" customFormat="1" ht="15.75" x14ac:dyDescent="0.25">
      <c r="B403" s="163">
        <v>44593</v>
      </c>
      <c r="C403" s="163">
        <v>44593</v>
      </c>
      <c r="D403" s="164" t="s">
        <v>717</v>
      </c>
      <c r="E403" s="174" t="s">
        <v>852</v>
      </c>
      <c r="F403" s="175" t="s">
        <v>853</v>
      </c>
      <c r="G403" s="165" t="s">
        <v>174</v>
      </c>
      <c r="H403" s="167">
        <v>4897.2</v>
      </c>
      <c r="I403" s="159">
        <f>+Tabla167[[#This Row],[Costo Unitario en RD$]]*Tabla167[[#This Row],[Existencia actual]]</f>
        <v>19588.8</v>
      </c>
      <c r="J403" s="168">
        <v>2</v>
      </c>
      <c r="K403" s="161">
        <f>+LOOKUP(Tabla167[[#This Row],[Código Institucional]],Entradas!A$2:A$1993,Entradas!C$2:C$1993)</f>
        <v>7</v>
      </c>
      <c r="L403" s="169">
        <f>+LOOKUP(Tabla167[[#This Row],[Código Institucional]],Salidas!A$2:A$1159,Salidas!C$2:C$1159)</f>
        <v>5</v>
      </c>
      <c r="M403" s="170">
        <f>+Tabla167[[#This Row],[Existencia Diciembre 2021]]+Tabla167[[#This Row],[Entradas]]-Tabla167[[#This Row],[Salidas]]</f>
        <v>4</v>
      </c>
    </row>
    <row r="404" spans="2:13" s="46" customFormat="1" ht="15.75" x14ac:dyDescent="0.25">
      <c r="B404" s="163">
        <v>44483</v>
      </c>
      <c r="C404" s="163">
        <v>44483</v>
      </c>
      <c r="D404" s="164" t="s">
        <v>717</v>
      </c>
      <c r="E404" s="174" t="s">
        <v>854</v>
      </c>
      <c r="F404" s="175" t="s">
        <v>855</v>
      </c>
      <c r="G404" s="165" t="s">
        <v>174</v>
      </c>
      <c r="H404" s="167">
        <v>5987.32</v>
      </c>
      <c r="I404" s="159">
        <f>+Tabla167[[#This Row],[Costo Unitario en RD$]]*Tabla167[[#This Row],[Existencia actual]]</f>
        <v>0</v>
      </c>
      <c r="J404" s="168">
        <v>1</v>
      </c>
      <c r="K404" s="161">
        <f>+LOOKUP(Tabla167[[#This Row],[Código Institucional]],Entradas!A$2:A$1993,Entradas!C$2:C$1993)</f>
        <v>0</v>
      </c>
      <c r="L404" s="169">
        <f>+LOOKUP(Tabla167[[#This Row],[Código Institucional]],Salidas!A$2:A$1159,Salidas!C$2:C$1159)</f>
        <v>1</v>
      </c>
      <c r="M404" s="170">
        <f>+Tabla167[[#This Row],[Existencia Diciembre 2021]]+Tabla167[[#This Row],[Entradas]]-Tabla167[[#This Row],[Salidas]]</f>
        <v>0</v>
      </c>
    </row>
    <row r="405" spans="2:13" s="46" customFormat="1" ht="15.75" x14ac:dyDescent="0.25">
      <c r="B405" s="163">
        <v>44483</v>
      </c>
      <c r="C405" s="163">
        <v>44483</v>
      </c>
      <c r="D405" s="164" t="s">
        <v>717</v>
      </c>
      <c r="E405" s="174" t="s">
        <v>856</v>
      </c>
      <c r="F405" s="175" t="s">
        <v>857</v>
      </c>
      <c r="G405" s="165" t="s">
        <v>174</v>
      </c>
      <c r="H405" s="167">
        <v>12390</v>
      </c>
      <c r="I405" s="159">
        <f>+Tabla167[[#This Row],[Costo Unitario en RD$]]*Tabla167[[#This Row],[Existencia actual]]</f>
        <v>0</v>
      </c>
      <c r="J405" s="168">
        <v>1</v>
      </c>
      <c r="K405" s="161">
        <f>+LOOKUP(Tabla167[[#This Row],[Código Institucional]],Entradas!A$2:A$1993,Entradas!C$2:C$1993)</f>
        <v>1</v>
      </c>
      <c r="L405" s="169">
        <f>+LOOKUP(Tabla167[[#This Row],[Código Institucional]],Salidas!A$2:A$1159,Salidas!C$2:C$1159)</f>
        <v>2</v>
      </c>
      <c r="M405" s="170">
        <f>+Tabla167[[#This Row],[Existencia Diciembre 2021]]+Tabla167[[#This Row],[Entradas]]-Tabla167[[#This Row],[Salidas]]</f>
        <v>0</v>
      </c>
    </row>
    <row r="406" spans="2:13" s="46" customFormat="1" ht="15.75" x14ac:dyDescent="0.25">
      <c r="B406" s="163">
        <v>44524</v>
      </c>
      <c r="C406" s="163">
        <v>44524</v>
      </c>
      <c r="D406" s="164" t="s">
        <v>717</v>
      </c>
      <c r="E406" s="174" t="s">
        <v>858</v>
      </c>
      <c r="F406" s="175" t="s">
        <v>859</v>
      </c>
      <c r="G406" s="165" t="s">
        <v>174</v>
      </c>
      <c r="H406" s="167">
        <v>45.01</v>
      </c>
      <c r="I406" s="159">
        <f>+Tabla167[[#This Row],[Costo Unitario en RD$]]*Tabla167[[#This Row],[Existencia actual]]</f>
        <v>22505</v>
      </c>
      <c r="J406" s="168">
        <v>500</v>
      </c>
      <c r="K406" s="161">
        <f>+LOOKUP(Tabla167[[#This Row],[Código Institucional]],Entradas!A$2:A$1993,Entradas!C$2:C$1993)</f>
        <v>0</v>
      </c>
      <c r="L406" s="169">
        <f>+LOOKUP(Tabla167[[#This Row],[Código Institucional]],Salidas!A$2:A$1159,Salidas!C$2:C$1159)</f>
        <v>0</v>
      </c>
      <c r="M406" s="170">
        <f>+Tabla167[[#This Row],[Existencia Diciembre 2021]]+Tabla167[[#This Row],[Entradas]]-Tabla167[[#This Row],[Salidas]]</f>
        <v>500</v>
      </c>
    </row>
    <row r="407" spans="2:13" s="46" customFormat="1" ht="15.75" x14ac:dyDescent="0.25">
      <c r="B407" s="163">
        <v>44524</v>
      </c>
      <c r="C407" s="163">
        <v>44524</v>
      </c>
      <c r="D407" s="164" t="s">
        <v>717</v>
      </c>
      <c r="E407" s="174" t="s">
        <v>860</v>
      </c>
      <c r="F407" s="175" t="s">
        <v>861</v>
      </c>
      <c r="G407" s="165" t="s">
        <v>174</v>
      </c>
      <c r="H407" s="167">
        <v>45.01</v>
      </c>
      <c r="I407" s="159">
        <f>+Tabla167[[#This Row],[Costo Unitario en RD$]]*Tabla167[[#This Row],[Existencia actual]]</f>
        <v>22505</v>
      </c>
      <c r="J407" s="168">
        <v>500</v>
      </c>
      <c r="K407" s="161">
        <f>+LOOKUP(Tabla167[[#This Row],[Código Institucional]],Entradas!A$2:A$1993,Entradas!C$2:C$1993)</f>
        <v>0</v>
      </c>
      <c r="L407" s="169">
        <f>+LOOKUP(Tabla167[[#This Row],[Código Institucional]],Salidas!A$2:A$1159,Salidas!C$2:C$1159)</f>
        <v>0</v>
      </c>
      <c r="M407" s="170">
        <f>+Tabla167[[#This Row],[Existencia Diciembre 2021]]+Tabla167[[#This Row],[Entradas]]-Tabla167[[#This Row],[Salidas]]</f>
        <v>500</v>
      </c>
    </row>
    <row r="408" spans="2:13" s="46" customFormat="1" ht="15.75" x14ac:dyDescent="0.25">
      <c r="B408" s="163">
        <v>44524</v>
      </c>
      <c r="C408" s="163">
        <v>44524</v>
      </c>
      <c r="D408" s="164" t="s">
        <v>717</v>
      </c>
      <c r="E408" s="174" t="s">
        <v>862</v>
      </c>
      <c r="F408" s="175" t="s">
        <v>863</v>
      </c>
      <c r="G408" s="165" t="s">
        <v>174</v>
      </c>
      <c r="H408" s="167">
        <v>70</v>
      </c>
      <c r="I408" s="159">
        <f>+Tabla167[[#This Row],[Costo Unitario en RD$]]*Tabla167[[#This Row],[Existencia actual]]</f>
        <v>35000</v>
      </c>
      <c r="J408" s="168">
        <v>500</v>
      </c>
      <c r="K408" s="161">
        <f>+LOOKUP(Tabla167[[#This Row],[Código Institucional]],Entradas!A$2:A$1993,Entradas!C$2:C$1993)</f>
        <v>0</v>
      </c>
      <c r="L408" s="169">
        <f>+LOOKUP(Tabla167[[#This Row],[Código Institucional]],Salidas!A$2:A$1159,Salidas!C$2:C$1159)</f>
        <v>0</v>
      </c>
      <c r="M408" s="170">
        <f>+Tabla167[[#This Row],[Existencia Diciembre 2021]]+Tabla167[[#This Row],[Entradas]]-Tabla167[[#This Row],[Salidas]]</f>
        <v>500</v>
      </c>
    </row>
    <row r="409" spans="2:13" s="46" customFormat="1" ht="15.75" x14ac:dyDescent="0.25">
      <c r="B409" s="163">
        <v>44524</v>
      </c>
      <c r="C409" s="163">
        <v>44524</v>
      </c>
      <c r="D409" s="164" t="s">
        <v>717</v>
      </c>
      <c r="E409" s="174" t="s">
        <v>864</v>
      </c>
      <c r="F409" s="175" t="s">
        <v>865</v>
      </c>
      <c r="G409" s="165" t="s">
        <v>174</v>
      </c>
      <c r="H409" s="167">
        <v>25</v>
      </c>
      <c r="I409" s="159">
        <f>+Tabla167[[#This Row],[Costo Unitario en RD$]]*Tabla167[[#This Row],[Existencia actual]]</f>
        <v>0</v>
      </c>
      <c r="J409" s="168">
        <v>500</v>
      </c>
      <c r="K409" s="161">
        <f>+LOOKUP(Tabla167[[#This Row],[Código Institucional]],Entradas!A$2:A$1993,Entradas!C$2:C$1993)</f>
        <v>0</v>
      </c>
      <c r="L409" s="169">
        <f>+LOOKUP(Tabla167[[#This Row],[Código Institucional]],Salidas!A$2:A$1159,Salidas!C$2:C$1159)</f>
        <v>500</v>
      </c>
      <c r="M409" s="170">
        <f>+Tabla167[[#This Row],[Existencia Diciembre 2021]]+Tabla167[[#This Row],[Entradas]]-Tabla167[[#This Row],[Salidas]]</f>
        <v>0</v>
      </c>
    </row>
    <row r="410" spans="2:13" s="46" customFormat="1" ht="15.75" x14ac:dyDescent="0.25">
      <c r="B410" s="163">
        <v>44517</v>
      </c>
      <c r="C410" s="163">
        <v>44517</v>
      </c>
      <c r="D410" s="164" t="s">
        <v>717</v>
      </c>
      <c r="E410" s="174" t="s">
        <v>866</v>
      </c>
      <c r="F410" s="175" t="s">
        <v>867</v>
      </c>
      <c r="G410" s="165"/>
      <c r="H410" s="167">
        <v>5265.72</v>
      </c>
      <c r="I410" s="159">
        <f>+Tabla167[[#This Row],[Costo Unitario en RD$]]*Tabla167[[#This Row],[Existencia actual]]</f>
        <v>42125.760000000002</v>
      </c>
      <c r="J410" s="168">
        <v>12</v>
      </c>
      <c r="K410" s="161">
        <f>+LOOKUP(Tabla167[[#This Row],[Código Institucional]],Entradas!A$2:A$1993,Entradas!C$2:C$1993)</f>
        <v>0</v>
      </c>
      <c r="L410" s="169">
        <f>+LOOKUP(Tabla167[[#This Row],[Código Institucional]],Salidas!A$2:A$1159,Salidas!C$2:C$1159)</f>
        <v>4</v>
      </c>
      <c r="M410" s="170">
        <f>+Tabla167[[#This Row],[Existencia Diciembre 2021]]+Tabla167[[#This Row],[Entradas]]-Tabla167[[#This Row],[Salidas]]</f>
        <v>8</v>
      </c>
    </row>
    <row r="411" spans="2:13" s="46" customFormat="1" ht="15.75" x14ac:dyDescent="0.25">
      <c r="B411" s="163">
        <v>44519</v>
      </c>
      <c r="C411" s="163">
        <v>44519</v>
      </c>
      <c r="D411" s="164" t="s">
        <v>717</v>
      </c>
      <c r="E411" s="174" t="s">
        <v>868</v>
      </c>
      <c r="F411" s="175" t="s">
        <v>869</v>
      </c>
      <c r="G411" s="165" t="s">
        <v>174</v>
      </c>
      <c r="H411" s="167">
        <v>6000</v>
      </c>
      <c r="I411" s="159">
        <f>+Tabla167[[#This Row],[Costo Unitario en RD$]]*Tabla167[[#This Row],[Existencia actual]]</f>
        <v>0</v>
      </c>
      <c r="J411" s="168">
        <v>42</v>
      </c>
      <c r="K411" s="161">
        <f>+LOOKUP(Tabla167[[#This Row],[Código Institucional]],Entradas!A$2:A$1993,Entradas!C$2:C$1993)</f>
        <v>2</v>
      </c>
      <c r="L411" s="169">
        <f>+LOOKUP(Tabla167[[#This Row],[Código Institucional]],Salidas!A$2:A$1159,Salidas!C$2:C$1159)</f>
        <v>44</v>
      </c>
      <c r="M411" s="170">
        <f>+Tabla167[[#This Row],[Existencia Diciembre 2021]]+Tabla167[[#This Row],[Entradas]]-Tabla167[[#This Row],[Salidas]]</f>
        <v>0</v>
      </c>
    </row>
    <row r="412" spans="2:13" s="46" customFormat="1" ht="15.75" x14ac:dyDescent="0.25">
      <c r="B412" s="163">
        <v>44483</v>
      </c>
      <c r="C412" s="163">
        <v>44483</v>
      </c>
      <c r="D412" s="164" t="s">
        <v>717</v>
      </c>
      <c r="E412" s="174" t="s">
        <v>870</v>
      </c>
      <c r="F412" s="175" t="s">
        <v>871</v>
      </c>
      <c r="G412" s="165" t="s">
        <v>174</v>
      </c>
      <c r="H412" s="167">
        <v>229.62</v>
      </c>
      <c r="I412" s="159">
        <f>+Tabla167[[#This Row],[Costo Unitario en RD$]]*Tabla167[[#This Row],[Existencia actual]]</f>
        <v>688.86</v>
      </c>
      <c r="J412" s="168">
        <v>3</v>
      </c>
      <c r="K412" s="161">
        <f>+LOOKUP(Tabla167[[#This Row],[Código Institucional]],Entradas!A$2:A$1993,Entradas!C$2:C$1993)</f>
        <v>0</v>
      </c>
      <c r="L412" s="169">
        <f>+LOOKUP(Tabla167[[#This Row],[Código Institucional]],Salidas!A$2:A$1159,Salidas!C$2:C$1159)</f>
        <v>0</v>
      </c>
      <c r="M412" s="170">
        <f>+Tabla167[[#This Row],[Existencia Diciembre 2021]]+Tabla167[[#This Row],[Entradas]]-Tabla167[[#This Row],[Salidas]]</f>
        <v>3</v>
      </c>
    </row>
    <row r="413" spans="2:13" s="46" customFormat="1" ht="15.75" x14ac:dyDescent="0.25">
      <c r="B413" s="163">
        <v>44483</v>
      </c>
      <c r="C413" s="163">
        <v>44483</v>
      </c>
      <c r="D413" s="164" t="s">
        <v>717</v>
      </c>
      <c r="E413" s="174" t="s">
        <v>872</v>
      </c>
      <c r="F413" s="175" t="s">
        <v>873</v>
      </c>
      <c r="G413" s="165" t="s">
        <v>174</v>
      </c>
      <c r="H413" s="167">
        <v>422.43</v>
      </c>
      <c r="I413" s="159">
        <f>+Tabla167[[#This Row],[Costo Unitario en RD$]]*Tabla167[[#This Row],[Existencia actual]]</f>
        <v>3379.44</v>
      </c>
      <c r="J413" s="168">
        <v>8</v>
      </c>
      <c r="K413" s="161">
        <f>+LOOKUP(Tabla167[[#This Row],[Código Institucional]],Entradas!A$2:A$1993,Entradas!C$2:C$1993)</f>
        <v>0</v>
      </c>
      <c r="L413" s="169">
        <f>+LOOKUP(Tabla167[[#This Row],[Código Institucional]],Salidas!A$2:A$1159,Salidas!C$2:C$1159)</f>
        <v>0</v>
      </c>
      <c r="M413" s="170">
        <f>+Tabla167[[#This Row],[Existencia Diciembre 2021]]+Tabla167[[#This Row],[Entradas]]-Tabla167[[#This Row],[Salidas]]</f>
        <v>8</v>
      </c>
    </row>
    <row r="414" spans="2:13" s="46" customFormat="1" ht="15.75" x14ac:dyDescent="0.25">
      <c r="B414" s="163">
        <v>44414</v>
      </c>
      <c r="C414" s="163">
        <v>44414</v>
      </c>
      <c r="D414" s="164" t="s">
        <v>717</v>
      </c>
      <c r="E414" s="174" t="s">
        <v>874</v>
      </c>
      <c r="F414" s="175" t="s">
        <v>875</v>
      </c>
      <c r="G414" s="165"/>
      <c r="H414" s="167">
        <v>28</v>
      </c>
      <c r="I414" s="159">
        <f>+Tabla167[[#This Row],[Costo Unitario en RD$]]*Tabla167[[#This Row],[Existencia actual]]</f>
        <v>4648</v>
      </c>
      <c r="J414" s="168">
        <v>166</v>
      </c>
      <c r="K414" s="161">
        <f>+LOOKUP(Tabla167[[#This Row],[Código Institucional]],Entradas!A$2:A$1993,Entradas!C$2:C$1993)</f>
        <v>0</v>
      </c>
      <c r="L414" s="169">
        <f>+LOOKUP(Tabla167[[#This Row],[Código Institucional]],Salidas!A$2:A$1159,Salidas!C$2:C$1159)</f>
        <v>0</v>
      </c>
      <c r="M414" s="170">
        <f>+Tabla167[[#This Row],[Existencia Diciembre 2021]]+Tabla167[[#This Row],[Entradas]]-Tabla167[[#This Row],[Salidas]]</f>
        <v>166</v>
      </c>
    </row>
    <row r="415" spans="2:13" s="46" customFormat="1" ht="15.75" x14ac:dyDescent="0.25">
      <c r="B415" s="163">
        <v>44498</v>
      </c>
      <c r="C415" s="163">
        <v>44498</v>
      </c>
      <c r="D415" s="164" t="s">
        <v>717</v>
      </c>
      <c r="E415" s="174" t="s">
        <v>876</v>
      </c>
      <c r="F415" s="175" t="s">
        <v>877</v>
      </c>
      <c r="G415" s="165" t="s">
        <v>174</v>
      </c>
      <c r="H415" s="167">
        <v>5.08</v>
      </c>
      <c r="I415" s="159">
        <f>+Tabla167[[#This Row],[Costo Unitario en RD$]]*Tabla167[[#This Row],[Existencia actual]]</f>
        <v>843.28</v>
      </c>
      <c r="J415" s="168">
        <v>166</v>
      </c>
      <c r="K415" s="161">
        <f>+LOOKUP(Tabla167[[#This Row],[Código Institucional]],Entradas!A$2:A$1993,Entradas!C$2:C$1993)</f>
        <v>0</v>
      </c>
      <c r="L415" s="169">
        <f>+LOOKUP(Tabla167[[#This Row],[Código Institucional]],Salidas!A$2:A$1159,Salidas!C$2:C$1159)</f>
        <v>0</v>
      </c>
      <c r="M415" s="170">
        <f>+Tabla167[[#This Row],[Existencia Diciembre 2021]]+Tabla167[[#This Row],[Entradas]]-Tabla167[[#This Row],[Salidas]]</f>
        <v>166</v>
      </c>
    </row>
    <row r="416" spans="2:13" s="46" customFormat="1" ht="15.75" x14ac:dyDescent="0.25">
      <c r="B416" s="163">
        <v>44483</v>
      </c>
      <c r="C416" s="163">
        <v>44483</v>
      </c>
      <c r="D416" s="164" t="s">
        <v>717</v>
      </c>
      <c r="E416" s="174" t="s">
        <v>878</v>
      </c>
      <c r="F416" s="175" t="s">
        <v>879</v>
      </c>
      <c r="G416" s="165" t="s">
        <v>174</v>
      </c>
      <c r="H416" s="167">
        <v>3481</v>
      </c>
      <c r="I416" s="159">
        <f>+Tabla167[[#This Row],[Costo Unitario en RD$]]*Tabla167[[#This Row],[Existencia actual]]</f>
        <v>66139</v>
      </c>
      <c r="J416" s="168">
        <v>23</v>
      </c>
      <c r="K416" s="161">
        <f>+LOOKUP(Tabla167[[#This Row],[Código Institucional]],Entradas!A$2:A$1993,Entradas!C$2:C$1993)</f>
        <v>0</v>
      </c>
      <c r="L416" s="169">
        <f>+LOOKUP(Tabla167[[#This Row],[Código Institucional]],Salidas!A$2:A$1159,Salidas!C$2:C$1159)</f>
        <v>4</v>
      </c>
      <c r="M416" s="170">
        <f>+Tabla167[[#This Row],[Existencia Diciembre 2021]]+Tabla167[[#This Row],[Entradas]]-Tabla167[[#This Row],[Salidas]]</f>
        <v>19</v>
      </c>
    </row>
    <row r="417" spans="2:13" s="46" customFormat="1" ht="15.75" x14ac:dyDescent="0.25">
      <c r="B417" s="163">
        <v>44524</v>
      </c>
      <c r="C417" s="163">
        <v>44524</v>
      </c>
      <c r="D417" s="164" t="s">
        <v>717</v>
      </c>
      <c r="E417" s="174" t="s">
        <v>880</v>
      </c>
      <c r="F417" s="175" t="s">
        <v>881</v>
      </c>
      <c r="G417" s="165" t="s">
        <v>174</v>
      </c>
      <c r="H417" s="167">
        <v>525.01</v>
      </c>
      <c r="I417" s="159">
        <f>+Tabla167[[#This Row],[Costo Unitario en RD$]]*Tabla167[[#This Row],[Existencia actual]]</f>
        <v>37275.71</v>
      </c>
      <c r="J417" s="168">
        <v>71</v>
      </c>
      <c r="K417" s="161">
        <f>+LOOKUP(Tabla167[[#This Row],[Código Institucional]],Entradas!A$2:A$1993,Entradas!C$2:C$1993)</f>
        <v>0</v>
      </c>
      <c r="L417" s="169">
        <f>+LOOKUP(Tabla167[[#This Row],[Código Institucional]],Salidas!A$2:A$1159,Salidas!C$2:C$1159)</f>
        <v>0</v>
      </c>
      <c r="M417" s="170">
        <f>+Tabla167[[#This Row],[Existencia Diciembre 2021]]+Tabla167[[#This Row],[Entradas]]-Tabla167[[#This Row],[Salidas]]</f>
        <v>71</v>
      </c>
    </row>
    <row r="418" spans="2:13" s="46" customFormat="1" ht="15.75" x14ac:dyDescent="0.25">
      <c r="B418" s="163">
        <v>44414</v>
      </c>
      <c r="C418" s="163">
        <v>44414</v>
      </c>
      <c r="D418" s="164" t="s">
        <v>717</v>
      </c>
      <c r="E418" s="174" t="s">
        <v>882</v>
      </c>
      <c r="F418" s="175" t="s">
        <v>883</v>
      </c>
      <c r="G418" s="165"/>
      <c r="H418" s="167">
        <v>0.75</v>
      </c>
      <c r="I418" s="159">
        <f>+Tabla167[[#This Row],[Costo Unitario en RD$]]*Tabla167[[#This Row],[Existencia actual]]</f>
        <v>1500</v>
      </c>
      <c r="J418" s="168">
        <v>6000</v>
      </c>
      <c r="K418" s="161">
        <f>+LOOKUP(Tabla167[[#This Row],[Código Institucional]],Entradas!A$2:A$1993,Entradas!C$2:C$1993)</f>
        <v>0</v>
      </c>
      <c r="L418" s="169">
        <f>+LOOKUP(Tabla167[[#This Row],[Código Institucional]],Salidas!A$2:A$1159,Salidas!C$2:C$1159)</f>
        <v>4000</v>
      </c>
      <c r="M418" s="170">
        <f>+Tabla167[[#This Row],[Existencia Diciembre 2021]]+Tabla167[[#This Row],[Entradas]]-Tabla167[[#This Row],[Salidas]]</f>
        <v>2000</v>
      </c>
    </row>
    <row r="419" spans="2:13" s="46" customFormat="1" ht="15.75" x14ac:dyDescent="0.25">
      <c r="B419" s="163">
        <v>44483</v>
      </c>
      <c r="C419" s="163">
        <v>44483</v>
      </c>
      <c r="D419" s="164" t="s">
        <v>717</v>
      </c>
      <c r="E419" s="174" t="s">
        <v>884</v>
      </c>
      <c r="F419" s="175" t="s">
        <v>885</v>
      </c>
      <c r="G419" s="165" t="s">
        <v>174</v>
      </c>
      <c r="H419" s="167">
        <v>473.42</v>
      </c>
      <c r="I419" s="159">
        <f>+Tabla167[[#This Row],[Costo Unitario en RD$]]*Tabla167[[#This Row],[Existencia actual]]</f>
        <v>0</v>
      </c>
      <c r="J419" s="168">
        <v>2</v>
      </c>
      <c r="K419" s="161">
        <f>+LOOKUP(Tabla167[[#This Row],[Código Institucional]],Entradas!A$2:A$1993,Entradas!C$2:C$1993)</f>
        <v>10</v>
      </c>
      <c r="L419" s="169">
        <f>+LOOKUP(Tabla167[[#This Row],[Código Institucional]],Salidas!A$2:A$1159,Salidas!C$2:C$1159)</f>
        <v>12</v>
      </c>
      <c r="M419" s="170">
        <f>+Tabla167[[#This Row],[Existencia Diciembre 2021]]+Tabla167[[#This Row],[Entradas]]-Tabla167[[#This Row],[Salidas]]</f>
        <v>0</v>
      </c>
    </row>
    <row r="420" spans="2:13" s="46" customFormat="1" ht="15.75" x14ac:dyDescent="0.25">
      <c r="B420" s="163">
        <v>44414</v>
      </c>
      <c r="C420" s="163">
        <v>44414</v>
      </c>
      <c r="D420" s="164" t="s">
        <v>717</v>
      </c>
      <c r="E420" s="174" t="s">
        <v>886</v>
      </c>
      <c r="F420" s="175" t="s">
        <v>887</v>
      </c>
      <c r="G420" s="165"/>
      <c r="H420" s="167"/>
      <c r="I420" s="159">
        <f>+Tabla167[[#This Row],[Costo Unitario en RD$]]*Tabla167[[#This Row],[Existencia actual]]</f>
        <v>0</v>
      </c>
      <c r="J420" s="168">
        <v>2</v>
      </c>
      <c r="K420" s="161">
        <f>+LOOKUP(Tabla167[[#This Row],[Código Institucional]],Entradas!A$2:A$1993,Entradas!C$2:C$1993)</f>
        <v>0</v>
      </c>
      <c r="L420" s="169">
        <f>+LOOKUP(Tabla167[[#This Row],[Código Institucional]],Salidas!A$2:A$1159,Salidas!C$2:C$1159)</f>
        <v>0</v>
      </c>
      <c r="M420" s="170">
        <f>+Tabla167[[#This Row],[Existencia Diciembre 2021]]+Tabla167[[#This Row],[Entradas]]-Tabla167[[#This Row],[Salidas]]</f>
        <v>2</v>
      </c>
    </row>
    <row r="421" spans="2:13" s="46" customFormat="1" ht="15.75" x14ac:dyDescent="0.25">
      <c r="B421" s="163">
        <v>44509</v>
      </c>
      <c r="C421" s="163">
        <v>44509</v>
      </c>
      <c r="D421" s="164" t="s">
        <v>717</v>
      </c>
      <c r="E421" s="174" t="s">
        <v>888</v>
      </c>
      <c r="F421" s="175" t="s">
        <v>767</v>
      </c>
      <c r="G421" s="165" t="s">
        <v>174</v>
      </c>
      <c r="H421" s="167">
        <v>1168.28</v>
      </c>
      <c r="I421" s="159">
        <f>+Tabla167[[#This Row],[Costo Unitario en RD$]]*Tabla167[[#This Row],[Existencia actual]]</f>
        <v>91125.84</v>
      </c>
      <c r="J421" s="168">
        <v>80</v>
      </c>
      <c r="K421" s="161">
        <f>+LOOKUP(Tabla167[[#This Row],[Código Institucional]],Entradas!A$2:A$1993,Entradas!C$2:C$1993)</f>
        <v>0</v>
      </c>
      <c r="L421" s="169">
        <f>+LOOKUP(Tabla167[[#This Row],[Código Institucional]],Salidas!A$2:A$1159,Salidas!C$2:C$1159)</f>
        <v>2</v>
      </c>
      <c r="M421" s="170">
        <f>+Tabla167[[#This Row],[Existencia Diciembre 2021]]+Tabla167[[#This Row],[Entradas]]-Tabla167[[#This Row],[Salidas]]</f>
        <v>78</v>
      </c>
    </row>
    <row r="422" spans="2:13" s="46" customFormat="1" ht="15.75" x14ac:dyDescent="0.25">
      <c r="B422" s="163">
        <v>44475</v>
      </c>
      <c r="C422" s="163">
        <v>44475</v>
      </c>
      <c r="D422" s="164" t="s">
        <v>717</v>
      </c>
      <c r="E422" s="174" t="s">
        <v>889</v>
      </c>
      <c r="F422" s="175" t="s">
        <v>890</v>
      </c>
      <c r="G422" s="165" t="s">
        <v>174</v>
      </c>
      <c r="H422" s="167">
        <v>28.05</v>
      </c>
      <c r="I422" s="159">
        <f>+Tabla167[[#This Row],[Costo Unitario en RD$]]*Tabla167[[#This Row],[Existencia actual]]</f>
        <v>1318.3500000000001</v>
      </c>
      <c r="J422" s="168">
        <v>50</v>
      </c>
      <c r="K422" s="161">
        <f>+LOOKUP(Tabla167[[#This Row],[Código Institucional]],Entradas!A$2:A$1993,Entradas!C$2:C$1993)</f>
        <v>0</v>
      </c>
      <c r="L422" s="169">
        <f>+LOOKUP(Tabla167[[#This Row],[Código Institucional]],Salidas!A$2:A$1159,Salidas!C$2:C$1159)</f>
        <v>3</v>
      </c>
      <c r="M422" s="170">
        <f>+Tabla167[[#This Row],[Existencia Diciembre 2021]]+Tabla167[[#This Row],[Entradas]]-Tabla167[[#This Row],[Salidas]]</f>
        <v>47</v>
      </c>
    </row>
    <row r="423" spans="2:13" s="46" customFormat="1" ht="15.75" x14ac:dyDescent="0.25">
      <c r="B423" s="163">
        <v>44475</v>
      </c>
      <c r="C423" s="163">
        <v>44475</v>
      </c>
      <c r="D423" s="164" t="s">
        <v>717</v>
      </c>
      <c r="E423" s="174" t="s">
        <v>891</v>
      </c>
      <c r="F423" s="175" t="s">
        <v>892</v>
      </c>
      <c r="G423" s="165" t="s">
        <v>174</v>
      </c>
      <c r="H423" s="167">
        <v>11.8</v>
      </c>
      <c r="I423" s="159">
        <f>+Tabla167[[#This Row],[Costo Unitario en RD$]]*Tabla167[[#This Row],[Existencia actual]]</f>
        <v>17700</v>
      </c>
      <c r="J423" s="168">
        <v>1500</v>
      </c>
      <c r="K423" s="161">
        <f>+LOOKUP(Tabla167[[#This Row],[Código Institucional]],Entradas!A$2:A$1993,Entradas!C$2:C$1993)</f>
        <v>0</v>
      </c>
      <c r="L423" s="169">
        <f>+LOOKUP(Tabla167[[#This Row],[Código Institucional]],Salidas!A$2:A$1159,Salidas!C$2:C$1159)</f>
        <v>0</v>
      </c>
      <c r="M423" s="170">
        <f>+Tabla167[[#This Row],[Existencia Diciembre 2021]]+Tabla167[[#This Row],[Entradas]]-Tabla167[[#This Row],[Salidas]]</f>
        <v>1500</v>
      </c>
    </row>
    <row r="424" spans="2:13" s="46" customFormat="1" ht="15.75" x14ac:dyDescent="0.25">
      <c r="B424" s="163">
        <v>44155</v>
      </c>
      <c r="C424" s="163">
        <v>44155</v>
      </c>
      <c r="D424" s="164" t="s">
        <v>717</v>
      </c>
      <c r="E424" s="174" t="s">
        <v>893</v>
      </c>
      <c r="F424" s="175" t="s">
        <v>894</v>
      </c>
      <c r="G424" s="165" t="s">
        <v>174</v>
      </c>
      <c r="H424" s="167">
        <v>255</v>
      </c>
      <c r="I424" s="159">
        <f>+Tabla167[[#This Row],[Costo Unitario en RD$]]*Tabla167[[#This Row],[Existencia actual]]</f>
        <v>1012350</v>
      </c>
      <c r="J424" s="168">
        <v>4000</v>
      </c>
      <c r="K424" s="161">
        <f>+LOOKUP(Tabla167[[#This Row],[Código Institucional]],Entradas!A$2:A$1993,Entradas!C$2:C$1993)</f>
        <v>0</v>
      </c>
      <c r="L424" s="169">
        <f>+LOOKUP(Tabla167[[#This Row],[Código Institucional]],Salidas!A$2:A$1159,Salidas!C$2:C$1159)</f>
        <v>30</v>
      </c>
      <c r="M424" s="170">
        <f>+Tabla167[[#This Row],[Existencia Diciembre 2021]]+Tabla167[[#This Row],[Entradas]]-Tabla167[[#This Row],[Salidas]]</f>
        <v>3970</v>
      </c>
    </row>
    <row r="425" spans="2:13" s="46" customFormat="1" ht="15.75" x14ac:dyDescent="0.25">
      <c r="B425" s="163">
        <v>44483</v>
      </c>
      <c r="C425" s="163">
        <v>44483</v>
      </c>
      <c r="D425" s="164" t="s">
        <v>717</v>
      </c>
      <c r="E425" s="174" t="s">
        <v>895</v>
      </c>
      <c r="F425" s="175" t="s">
        <v>896</v>
      </c>
      <c r="G425" s="165" t="s">
        <v>174</v>
      </c>
      <c r="H425" s="167">
        <v>710.12</v>
      </c>
      <c r="I425" s="159">
        <f>+Tabla167[[#This Row],[Costo Unitario en RD$]]*Tabla167[[#This Row],[Existencia actual]]</f>
        <v>25564.32</v>
      </c>
      <c r="J425" s="168">
        <v>36</v>
      </c>
      <c r="K425" s="161">
        <f>+LOOKUP(Tabla167[[#This Row],[Código Institucional]],Entradas!A$2:A$1993,Entradas!C$2:C$1993)</f>
        <v>0</v>
      </c>
      <c r="L425" s="169">
        <f>+LOOKUP(Tabla167[[#This Row],[Código Institucional]],Salidas!A$2:A$1159,Salidas!C$2:C$1159)</f>
        <v>0</v>
      </c>
      <c r="M425" s="170">
        <f>+Tabla167[[#This Row],[Existencia Diciembre 2021]]+Tabla167[[#This Row],[Entradas]]-Tabla167[[#This Row],[Salidas]]</f>
        <v>36</v>
      </c>
    </row>
    <row r="426" spans="2:13" s="46" customFormat="1" ht="15.75" x14ac:dyDescent="0.25">
      <c r="B426" s="163">
        <v>44475</v>
      </c>
      <c r="C426" s="163">
        <v>44475</v>
      </c>
      <c r="D426" s="164" t="s">
        <v>717</v>
      </c>
      <c r="E426" s="174" t="s">
        <v>897</v>
      </c>
      <c r="F426" s="175" t="s">
        <v>898</v>
      </c>
      <c r="G426" s="165" t="s">
        <v>174</v>
      </c>
      <c r="H426" s="167">
        <v>2537.0100000000002</v>
      </c>
      <c r="I426" s="159">
        <f>+Tabla167[[#This Row],[Costo Unitario en RD$]]*Tabla167[[#This Row],[Existencia actual]]</f>
        <v>20296.080000000002</v>
      </c>
      <c r="J426" s="168">
        <v>8</v>
      </c>
      <c r="K426" s="161">
        <f>+LOOKUP(Tabla167[[#This Row],[Código Institucional]],Entradas!A$2:A$1993,Entradas!C$2:C$1993)</f>
        <v>0</v>
      </c>
      <c r="L426" s="169">
        <f>+LOOKUP(Tabla167[[#This Row],[Código Institucional]],Salidas!A$2:A$1159,Salidas!C$2:C$1159)</f>
        <v>0</v>
      </c>
      <c r="M426" s="170">
        <f>+Tabla167[[#This Row],[Existencia Diciembre 2021]]+Tabla167[[#This Row],[Entradas]]-Tabla167[[#This Row],[Salidas]]</f>
        <v>8</v>
      </c>
    </row>
    <row r="427" spans="2:13" s="46" customFormat="1" ht="15.75" x14ac:dyDescent="0.25">
      <c r="B427" s="163">
        <v>44483</v>
      </c>
      <c r="C427" s="163">
        <v>44483</v>
      </c>
      <c r="D427" s="164" t="s">
        <v>717</v>
      </c>
      <c r="E427" s="174" t="s">
        <v>899</v>
      </c>
      <c r="F427" s="175" t="s">
        <v>900</v>
      </c>
      <c r="G427" s="165" t="s">
        <v>174</v>
      </c>
      <c r="H427" s="167">
        <v>136.87</v>
      </c>
      <c r="I427" s="159">
        <f>+Tabla167[[#This Row],[Costo Unitario en RD$]]*Tabla167[[#This Row],[Existencia actual]]</f>
        <v>2053.0500000000002</v>
      </c>
      <c r="J427" s="168">
        <v>15</v>
      </c>
      <c r="K427" s="161">
        <f>+LOOKUP(Tabla167[[#This Row],[Código Institucional]],Entradas!A$2:A$1993,Entradas!C$2:C$1993)</f>
        <v>0</v>
      </c>
      <c r="L427" s="169">
        <f>+LOOKUP(Tabla167[[#This Row],[Código Institucional]],Salidas!A$2:A$1159,Salidas!C$2:C$1159)</f>
        <v>0</v>
      </c>
      <c r="M427" s="170">
        <f>+Tabla167[[#This Row],[Existencia Diciembre 2021]]+Tabla167[[#This Row],[Entradas]]-Tabla167[[#This Row],[Salidas]]</f>
        <v>15</v>
      </c>
    </row>
    <row r="428" spans="2:13" s="46" customFormat="1" ht="15.75" x14ac:dyDescent="0.25">
      <c r="B428" s="163">
        <v>44483</v>
      </c>
      <c r="C428" s="163">
        <v>44483</v>
      </c>
      <c r="D428" s="164" t="s">
        <v>717</v>
      </c>
      <c r="E428" s="174" t="s">
        <v>901</v>
      </c>
      <c r="F428" s="175" t="s">
        <v>902</v>
      </c>
      <c r="G428" s="165" t="s">
        <v>174</v>
      </c>
      <c r="H428" s="167">
        <v>5705.95</v>
      </c>
      <c r="I428" s="159">
        <f>+Tabla167[[#This Row],[Costo Unitario en RD$]]*Tabla167[[#This Row],[Existencia actual]]</f>
        <v>11411.9</v>
      </c>
      <c r="J428" s="168">
        <v>2</v>
      </c>
      <c r="K428" s="161">
        <f>+LOOKUP(Tabla167[[#This Row],[Código Institucional]],Entradas!A$2:A$1993,Entradas!C$2:C$1993)</f>
        <v>0</v>
      </c>
      <c r="L428" s="169">
        <f>+LOOKUP(Tabla167[[#This Row],[Código Institucional]],Salidas!A$2:A$1159,Salidas!C$2:C$1159)</f>
        <v>0</v>
      </c>
      <c r="M428" s="170">
        <f>+Tabla167[[#This Row],[Existencia Diciembre 2021]]+Tabla167[[#This Row],[Entradas]]-Tabla167[[#This Row],[Salidas]]</f>
        <v>2</v>
      </c>
    </row>
    <row r="429" spans="2:13" s="46" customFormat="1" ht="15.75" x14ac:dyDescent="0.25">
      <c r="B429" s="163">
        <v>44524</v>
      </c>
      <c r="C429" s="163">
        <v>44524</v>
      </c>
      <c r="D429" s="164" t="s">
        <v>717</v>
      </c>
      <c r="E429" s="174" t="s">
        <v>903</v>
      </c>
      <c r="F429" s="175" t="s">
        <v>904</v>
      </c>
      <c r="G429" s="165" t="s">
        <v>174</v>
      </c>
      <c r="H429" s="167">
        <v>1350</v>
      </c>
      <c r="I429" s="159">
        <f>+Tabla167[[#This Row],[Costo Unitario en RD$]]*Tabla167[[#This Row],[Existencia actual]]</f>
        <v>67500</v>
      </c>
      <c r="J429" s="168">
        <v>50</v>
      </c>
      <c r="K429" s="161">
        <f>+LOOKUP(Tabla167[[#This Row],[Código Institucional]],Entradas!A$2:A$1993,Entradas!C$2:C$1993)</f>
        <v>0</v>
      </c>
      <c r="L429" s="169">
        <f>+LOOKUP(Tabla167[[#This Row],[Código Institucional]],Salidas!A$2:A$1159,Salidas!C$2:C$1159)</f>
        <v>0</v>
      </c>
      <c r="M429" s="170">
        <f>+Tabla167[[#This Row],[Existencia Diciembre 2021]]+Tabla167[[#This Row],[Entradas]]-Tabla167[[#This Row],[Salidas]]</f>
        <v>50</v>
      </c>
    </row>
    <row r="430" spans="2:13" s="46" customFormat="1" ht="15.75" x14ac:dyDescent="0.25">
      <c r="B430" s="163">
        <v>44509</v>
      </c>
      <c r="C430" s="163">
        <v>44509</v>
      </c>
      <c r="D430" s="164" t="s">
        <v>717</v>
      </c>
      <c r="E430" s="174" t="s">
        <v>905</v>
      </c>
      <c r="F430" s="175" t="s">
        <v>906</v>
      </c>
      <c r="G430" s="165" t="s">
        <v>174</v>
      </c>
      <c r="H430" s="167">
        <v>35.99</v>
      </c>
      <c r="I430" s="159">
        <f>+Tabla167[[#This Row],[Costo Unitario en RD$]]*Tabla167[[#This Row],[Existencia actual]]</f>
        <v>3203.11</v>
      </c>
      <c r="J430" s="168">
        <v>104</v>
      </c>
      <c r="K430" s="161">
        <f>+LOOKUP(Tabla167[[#This Row],[Código Institucional]],Entradas!A$2:A$1993,Entradas!C$2:C$1993)</f>
        <v>0</v>
      </c>
      <c r="L430" s="169">
        <f>+LOOKUP(Tabla167[[#This Row],[Código Institucional]],Salidas!A$2:A$1159,Salidas!C$2:C$1159)</f>
        <v>15</v>
      </c>
      <c r="M430" s="170">
        <f>+Tabla167[[#This Row],[Existencia Diciembre 2021]]+Tabla167[[#This Row],[Entradas]]-Tabla167[[#This Row],[Salidas]]</f>
        <v>89</v>
      </c>
    </row>
    <row r="431" spans="2:13" s="46" customFormat="1" ht="15.75" x14ac:dyDescent="0.25">
      <c r="B431" s="163">
        <v>44414</v>
      </c>
      <c r="C431" s="163">
        <v>44414</v>
      </c>
      <c r="D431" s="164" t="s">
        <v>717</v>
      </c>
      <c r="E431" s="174" t="s">
        <v>907</v>
      </c>
      <c r="F431" s="175" t="s">
        <v>908</v>
      </c>
      <c r="G431" s="165"/>
      <c r="H431" s="167">
        <v>1500</v>
      </c>
      <c r="I431" s="159">
        <f>+Tabla167[[#This Row],[Costo Unitario en RD$]]*Tabla167[[#This Row],[Existencia actual]]</f>
        <v>6000</v>
      </c>
      <c r="J431" s="168">
        <v>4</v>
      </c>
      <c r="K431" s="161">
        <f>+LOOKUP(Tabla167[[#This Row],[Código Institucional]],Entradas!A$2:A$1993,Entradas!C$2:C$1993)</f>
        <v>0</v>
      </c>
      <c r="L431" s="169">
        <f>+LOOKUP(Tabla167[[#This Row],[Código Institucional]],Salidas!A$2:A$1159,Salidas!C$2:C$1159)</f>
        <v>0</v>
      </c>
      <c r="M431" s="170">
        <f>+Tabla167[[#This Row],[Existencia Diciembre 2021]]+Tabla167[[#This Row],[Entradas]]-Tabla167[[#This Row],[Salidas]]</f>
        <v>4</v>
      </c>
    </row>
    <row r="432" spans="2:13" s="46" customFormat="1" ht="15.75" x14ac:dyDescent="0.25">
      <c r="B432" s="163">
        <v>44414</v>
      </c>
      <c r="C432" s="163">
        <v>44414</v>
      </c>
      <c r="D432" s="164" t="s">
        <v>717</v>
      </c>
      <c r="E432" s="174" t="s">
        <v>909</v>
      </c>
      <c r="F432" s="175" t="s">
        <v>910</v>
      </c>
      <c r="G432" s="165"/>
      <c r="H432" s="167"/>
      <c r="I432" s="159">
        <f>+Tabla167[[#This Row],[Costo Unitario en RD$]]*Tabla167[[#This Row],[Existencia actual]]</f>
        <v>0</v>
      </c>
      <c r="J432" s="168">
        <v>44</v>
      </c>
      <c r="K432" s="161">
        <f>+LOOKUP(Tabla167[[#This Row],[Código Institucional]],Entradas!A$2:A$1993,Entradas!C$2:C$1993)</f>
        <v>0</v>
      </c>
      <c r="L432" s="169">
        <f>+LOOKUP(Tabla167[[#This Row],[Código Institucional]],Salidas!A$2:A$1159,Salidas!C$2:C$1159)</f>
        <v>20</v>
      </c>
      <c r="M432" s="170">
        <f>+Tabla167[[#This Row],[Existencia Diciembre 2021]]+Tabla167[[#This Row],[Entradas]]-Tabla167[[#This Row],[Salidas]]</f>
        <v>24</v>
      </c>
    </row>
    <row r="433" spans="2:13" s="46" customFormat="1" ht="15.75" x14ac:dyDescent="0.25">
      <c r="B433" s="163">
        <v>44414</v>
      </c>
      <c r="C433" s="163">
        <v>44414</v>
      </c>
      <c r="D433" s="164" t="s">
        <v>717</v>
      </c>
      <c r="E433" s="174" t="s">
        <v>911</v>
      </c>
      <c r="F433" s="175" t="s">
        <v>912</v>
      </c>
      <c r="G433" s="165"/>
      <c r="H433" s="167"/>
      <c r="I433" s="159">
        <f>+Tabla167[[#This Row],[Costo Unitario en RD$]]*Tabla167[[#This Row],[Existencia actual]]</f>
        <v>0</v>
      </c>
      <c r="J433" s="168">
        <v>85</v>
      </c>
      <c r="K433" s="161">
        <f>+LOOKUP(Tabla167[[#This Row],[Código Institucional]],Entradas!A$2:A$1993,Entradas!C$2:C$1993)</f>
        <v>0</v>
      </c>
      <c r="L433" s="169">
        <f>+LOOKUP(Tabla167[[#This Row],[Código Institucional]],Salidas!A$2:A$1159,Salidas!C$2:C$1159)</f>
        <v>0</v>
      </c>
      <c r="M433" s="170">
        <f>+Tabla167[[#This Row],[Existencia Diciembre 2021]]+Tabla167[[#This Row],[Entradas]]-Tabla167[[#This Row],[Salidas]]</f>
        <v>85</v>
      </c>
    </row>
    <row r="434" spans="2:13" s="46" customFormat="1" ht="15.75" x14ac:dyDescent="0.25">
      <c r="B434" s="163">
        <v>44519</v>
      </c>
      <c r="C434" s="163">
        <v>44519</v>
      </c>
      <c r="D434" s="164" t="s">
        <v>717</v>
      </c>
      <c r="E434" s="174" t="s">
        <v>913</v>
      </c>
      <c r="F434" s="175" t="s">
        <v>914</v>
      </c>
      <c r="G434" s="165" t="s">
        <v>174</v>
      </c>
      <c r="H434" s="167">
        <v>885</v>
      </c>
      <c r="I434" s="159">
        <f>+Tabla167[[#This Row],[Costo Unitario en RD$]]*Tabla167[[#This Row],[Existencia actual]]</f>
        <v>85845</v>
      </c>
      <c r="J434" s="168">
        <v>100</v>
      </c>
      <c r="K434" s="161">
        <f>+LOOKUP(Tabla167[[#This Row],[Código Institucional]],Entradas!A$2:A$1993,Entradas!C$2:C$1993)</f>
        <v>0</v>
      </c>
      <c r="L434" s="169">
        <f>+LOOKUP(Tabla167[[#This Row],[Código Institucional]],Salidas!A$2:A$1159,Salidas!C$2:C$1159)</f>
        <v>3</v>
      </c>
      <c r="M434" s="170">
        <f>+Tabla167[[#This Row],[Existencia Diciembre 2021]]+Tabla167[[#This Row],[Entradas]]-Tabla167[[#This Row],[Salidas]]</f>
        <v>97</v>
      </c>
    </row>
    <row r="435" spans="2:13" s="46" customFormat="1" ht="15.75" x14ac:dyDescent="0.25">
      <c r="B435" s="163">
        <v>44414</v>
      </c>
      <c r="C435" s="163">
        <v>44414</v>
      </c>
      <c r="D435" s="164" t="s">
        <v>717</v>
      </c>
      <c r="E435" s="174" t="s">
        <v>915</v>
      </c>
      <c r="F435" s="175" t="s">
        <v>916</v>
      </c>
      <c r="G435" s="165"/>
      <c r="H435" s="167">
        <v>900</v>
      </c>
      <c r="I435" s="159">
        <f>+Tabla167[[#This Row],[Costo Unitario en RD$]]*Tabla167[[#This Row],[Existencia actual]]</f>
        <v>62100</v>
      </c>
      <c r="J435" s="168">
        <v>70</v>
      </c>
      <c r="K435" s="161">
        <f>+LOOKUP(Tabla167[[#This Row],[Código Institucional]],Entradas!A$2:A$1993,Entradas!C$2:C$1993)</f>
        <v>0</v>
      </c>
      <c r="L435" s="169">
        <f>+LOOKUP(Tabla167[[#This Row],[Código Institucional]],Salidas!A$2:A$1159,Salidas!C$2:C$1159)</f>
        <v>1</v>
      </c>
      <c r="M435" s="170">
        <f>+Tabla167[[#This Row],[Existencia Diciembre 2021]]+Tabla167[[#This Row],[Entradas]]-Tabla167[[#This Row],[Salidas]]</f>
        <v>69</v>
      </c>
    </row>
    <row r="436" spans="2:13" s="46" customFormat="1" ht="15.75" x14ac:dyDescent="0.25">
      <c r="B436" s="163">
        <v>44475</v>
      </c>
      <c r="C436" s="163">
        <v>44475</v>
      </c>
      <c r="D436" s="164" t="s">
        <v>717</v>
      </c>
      <c r="E436" s="174" t="s">
        <v>917</v>
      </c>
      <c r="F436" s="175" t="s">
        <v>918</v>
      </c>
      <c r="G436" s="165" t="s">
        <v>174</v>
      </c>
      <c r="H436" s="167">
        <v>1667.33</v>
      </c>
      <c r="I436" s="159">
        <f>+Tabla167[[#This Row],[Costo Unitario en RD$]]*Tabla167[[#This Row],[Existencia actual]]</f>
        <v>0</v>
      </c>
      <c r="J436" s="168">
        <v>4</v>
      </c>
      <c r="K436" s="161">
        <f>+LOOKUP(Tabla167[[#This Row],[Código Institucional]],Entradas!A$2:A$1993,Entradas!C$2:C$1993)</f>
        <v>2</v>
      </c>
      <c r="L436" s="169">
        <f>+LOOKUP(Tabla167[[#This Row],[Código Institucional]],Salidas!A$2:A$1159,Salidas!C$2:C$1159)</f>
        <v>6</v>
      </c>
      <c r="M436" s="170">
        <f>+Tabla167[[#This Row],[Existencia Diciembre 2021]]+Tabla167[[#This Row],[Entradas]]-Tabla167[[#This Row],[Salidas]]</f>
        <v>0</v>
      </c>
    </row>
    <row r="437" spans="2:13" s="46" customFormat="1" ht="15.75" x14ac:dyDescent="0.25">
      <c r="B437" s="163">
        <v>44488</v>
      </c>
      <c r="C437" s="163">
        <v>44488</v>
      </c>
      <c r="D437" s="164" t="s">
        <v>717</v>
      </c>
      <c r="E437" s="174" t="s">
        <v>919</v>
      </c>
      <c r="F437" s="175" t="s">
        <v>920</v>
      </c>
      <c r="G437" s="165" t="s">
        <v>174</v>
      </c>
      <c r="H437" s="167">
        <v>396.82</v>
      </c>
      <c r="I437" s="159">
        <f>+Tabla167[[#This Row],[Costo Unitario en RD$]]*Tabla167[[#This Row],[Existencia actual]]</f>
        <v>396.82</v>
      </c>
      <c r="J437" s="168">
        <v>1</v>
      </c>
      <c r="K437" s="161">
        <f>+LOOKUP(Tabla167[[#This Row],[Código Institucional]],Entradas!A$2:A$1993,Entradas!C$2:C$1993)</f>
        <v>0</v>
      </c>
      <c r="L437" s="169">
        <f>+LOOKUP(Tabla167[[#This Row],[Código Institucional]],Salidas!A$2:A$1159,Salidas!C$2:C$1159)</f>
        <v>0</v>
      </c>
      <c r="M437" s="170">
        <f>+Tabla167[[#This Row],[Existencia Diciembre 2021]]+Tabla167[[#This Row],[Entradas]]-Tabla167[[#This Row],[Salidas]]</f>
        <v>1</v>
      </c>
    </row>
    <row r="438" spans="2:13" s="46" customFormat="1" ht="15.75" x14ac:dyDescent="0.25">
      <c r="B438" s="163">
        <v>44530</v>
      </c>
      <c r="C438" s="163">
        <v>44530</v>
      </c>
      <c r="D438" s="164" t="s">
        <v>717</v>
      </c>
      <c r="E438" s="174" t="s">
        <v>921</v>
      </c>
      <c r="F438" s="175" t="s">
        <v>922</v>
      </c>
      <c r="G438" s="165" t="s">
        <v>174</v>
      </c>
      <c r="H438" s="167">
        <v>6136</v>
      </c>
      <c r="I438" s="159">
        <f>+Tabla167[[#This Row],[Costo Unitario en RD$]]*Tabla167[[#This Row],[Existencia actual]]</f>
        <v>595192</v>
      </c>
      <c r="J438" s="168">
        <v>100</v>
      </c>
      <c r="K438" s="161">
        <f>+LOOKUP(Tabla167[[#This Row],[Código Institucional]],Entradas!A$2:A$1993,Entradas!C$2:C$1993)</f>
        <v>0</v>
      </c>
      <c r="L438" s="169">
        <f>+LOOKUP(Tabla167[[#This Row],[Código Institucional]],Salidas!A$2:A$1159,Salidas!C$2:C$1159)</f>
        <v>3</v>
      </c>
      <c r="M438" s="170">
        <f>+Tabla167[[#This Row],[Existencia Diciembre 2021]]+Tabla167[[#This Row],[Entradas]]-Tabla167[[#This Row],[Salidas]]</f>
        <v>97</v>
      </c>
    </row>
    <row r="439" spans="2:13" s="46" customFormat="1" ht="15.75" x14ac:dyDescent="0.25">
      <c r="B439" s="163">
        <v>44518</v>
      </c>
      <c r="C439" s="163">
        <v>44518</v>
      </c>
      <c r="D439" s="164" t="s">
        <v>717</v>
      </c>
      <c r="E439" s="174" t="s">
        <v>923</v>
      </c>
      <c r="F439" s="175" t="s">
        <v>924</v>
      </c>
      <c r="G439" s="165" t="s">
        <v>174</v>
      </c>
      <c r="H439" s="167">
        <v>1520.01</v>
      </c>
      <c r="I439" s="159">
        <f>+Tabla167[[#This Row],[Costo Unitario en RD$]]*Tabla167[[#This Row],[Existencia actual]]</f>
        <v>115520.76</v>
      </c>
      <c r="J439" s="168">
        <v>100</v>
      </c>
      <c r="K439" s="161">
        <f>+LOOKUP(Tabla167[[#This Row],[Código Institucional]],Entradas!A$2:A$1993,Entradas!C$2:C$1993)</f>
        <v>0</v>
      </c>
      <c r="L439" s="169">
        <f>+LOOKUP(Tabla167[[#This Row],[Código Institucional]],Salidas!A$2:A$1159,Salidas!C$2:C$1159)</f>
        <v>24</v>
      </c>
      <c r="M439" s="170">
        <f>+Tabla167[[#This Row],[Existencia Diciembre 2021]]+Tabla167[[#This Row],[Entradas]]-Tabla167[[#This Row],[Salidas]]</f>
        <v>76</v>
      </c>
    </row>
    <row r="440" spans="2:13" s="46" customFormat="1" ht="15.75" x14ac:dyDescent="0.25">
      <c r="B440" s="163">
        <v>44519</v>
      </c>
      <c r="C440" s="163">
        <v>44519</v>
      </c>
      <c r="D440" s="164" t="s">
        <v>717</v>
      </c>
      <c r="E440" s="174" t="s">
        <v>925</v>
      </c>
      <c r="F440" s="175" t="s">
        <v>926</v>
      </c>
      <c r="G440" s="165" t="s">
        <v>174</v>
      </c>
      <c r="H440" s="167">
        <v>13200</v>
      </c>
      <c r="I440" s="159">
        <f>+Tabla167[[#This Row],[Costo Unitario en RD$]]*Tabla167[[#This Row],[Existencia actual]]</f>
        <v>0</v>
      </c>
      <c r="J440" s="168">
        <v>9</v>
      </c>
      <c r="K440" s="161">
        <f>+LOOKUP(Tabla167[[#This Row],[Código Institucional]],Entradas!A$2:A$1993,Entradas!C$2:C$1993)</f>
        <v>5</v>
      </c>
      <c r="L440" s="169">
        <f>+LOOKUP(Tabla167[[#This Row],[Código Institucional]],Salidas!A$2:A$1159,Salidas!C$2:C$1159)</f>
        <v>14</v>
      </c>
      <c r="M440" s="170">
        <f>+Tabla167[[#This Row],[Existencia Diciembre 2021]]+Tabla167[[#This Row],[Entradas]]-Tabla167[[#This Row],[Salidas]]</f>
        <v>0</v>
      </c>
    </row>
    <row r="441" spans="2:13" s="46" customFormat="1" ht="15.75" x14ac:dyDescent="0.25">
      <c r="B441" s="163">
        <v>44510</v>
      </c>
      <c r="C441" s="163">
        <v>44510</v>
      </c>
      <c r="D441" s="164" t="s">
        <v>717</v>
      </c>
      <c r="E441" s="174" t="s">
        <v>927</v>
      </c>
      <c r="F441" s="175" t="s">
        <v>928</v>
      </c>
      <c r="G441" s="165" t="s">
        <v>174</v>
      </c>
      <c r="H441" s="167">
        <v>11200</v>
      </c>
      <c r="I441" s="159">
        <f>+Tabla167[[#This Row],[Costo Unitario en RD$]]*Tabla167[[#This Row],[Existencia actual]]</f>
        <v>0</v>
      </c>
      <c r="J441" s="168">
        <v>3</v>
      </c>
      <c r="K441" s="161">
        <f>+LOOKUP(Tabla167[[#This Row],[Código Institucional]],Entradas!A$2:A$1993,Entradas!C$2:C$1993)</f>
        <v>3</v>
      </c>
      <c r="L441" s="169">
        <f>+LOOKUP(Tabla167[[#This Row],[Código Institucional]],Salidas!A$2:A$1159,Salidas!C$2:C$1159)</f>
        <v>6</v>
      </c>
      <c r="M441" s="170">
        <f>+Tabla167[[#This Row],[Existencia Diciembre 2021]]+Tabla167[[#This Row],[Entradas]]-Tabla167[[#This Row],[Salidas]]</f>
        <v>0</v>
      </c>
    </row>
    <row r="442" spans="2:13" s="46" customFormat="1" ht="15.75" x14ac:dyDescent="0.25">
      <c r="B442" s="163">
        <v>44510</v>
      </c>
      <c r="C442" s="163">
        <v>44510</v>
      </c>
      <c r="D442" s="164" t="s">
        <v>717</v>
      </c>
      <c r="E442" s="174" t="s">
        <v>929</v>
      </c>
      <c r="F442" s="175" t="s">
        <v>930</v>
      </c>
      <c r="G442" s="165" t="s">
        <v>174</v>
      </c>
      <c r="H442" s="167">
        <v>9680</v>
      </c>
      <c r="I442" s="159">
        <f>+Tabla167[[#This Row],[Costo Unitario en RD$]]*Tabla167[[#This Row],[Existencia actual]]</f>
        <v>67760</v>
      </c>
      <c r="J442" s="168">
        <v>8</v>
      </c>
      <c r="K442" s="161">
        <f>+LOOKUP(Tabla167[[#This Row],[Código Institucional]],Entradas!A$2:A$1993,Entradas!C$2:C$1993)</f>
        <v>0</v>
      </c>
      <c r="L442" s="169">
        <f>+LOOKUP(Tabla167[[#This Row],[Código Institucional]],Salidas!A$2:A$1159,Salidas!C$2:C$1159)</f>
        <v>1</v>
      </c>
      <c r="M442" s="170">
        <f>+Tabla167[[#This Row],[Existencia Diciembre 2021]]+Tabla167[[#This Row],[Entradas]]-Tabla167[[#This Row],[Salidas]]</f>
        <v>7</v>
      </c>
    </row>
    <row r="443" spans="2:13" s="46" customFormat="1" ht="15.75" x14ac:dyDescent="0.25">
      <c r="B443" s="163">
        <v>44524</v>
      </c>
      <c r="C443" s="163">
        <v>44524</v>
      </c>
      <c r="D443" s="164" t="s">
        <v>717</v>
      </c>
      <c r="E443" s="174" t="s">
        <v>931</v>
      </c>
      <c r="F443" s="175" t="s">
        <v>932</v>
      </c>
      <c r="G443" s="165" t="s">
        <v>174</v>
      </c>
      <c r="H443" s="167">
        <v>11200</v>
      </c>
      <c r="I443" s="159">
        <f>+Tabla167[[#This Row],[Costo Unitario en RD$]]*Tabla167[[#This Row],[Existencia actual]]</f>
        <v>56000</v>
      </c>
      <c r="J443" s="168">
        <v>8</v>
      </c>
      <c r="K443" s="161">
        <f>+LOOKUP(Tabla167[[#This Row],[Código Institucional]],Entradas!A$2:A$1993,Entradas!C$2:C$1993)</f>
        <v>0</v>
      </c>
      <c r="L443" s="169">
        <f>+LOOKUP(Tabla167[[#This Row],[Código Institucional]],Salidas!A$2:A$1159,Salidas!C$2:C$1159)</f>
        <v>3</v>
      </c>
      <c r="M443" s="170">
        <f>+Tabla167[[#This Row],[Existencia Diciembre 2021]]+Tabla167[[#This Row],[Entradas]]-Tabla167[[#This Row],[Salidas]]</f>
        <v>5</v>
      </c>
    </row>
    <row r="444" spans="2:13" s="46" customFormat="1" ht="15.75" x14ac:dyDescent="0.25">
      <c r="B444" s="163">
        <v>44510</v>
      </c>
      <c r="C444" s="163">
        <v>44510</v>
      </c>
      <c r="D444" s="164" t="s">
        <v>717</v>
      </c>
      <c r="E444" s="174" t="s">
        <v>933</v>
      </c>
      <c r="F444" s="175" t="s">
        <v>934</v>
      </c>
      <c r="G444" s="165"/>
      <c r="H444" s="167">
        <v>9360</v>
      </c>
      <c r="I444" s="159">
        <f>+Tabla167[[#This Row],[Costo Unitario en RD$]]*Tabla167[[#This Row],[Existencia actual]]</f>
        <v>0</v>
      </c>
      <c r="J444" s="168">
        <v>20</v>
      </c>
      <c r="K444" s="161">
        <f>+LOOKUP(Tabla167[[#This Row],[Código Institucional]],Entradas!A$2:A$1993,Entradas!C$2:C$1993)</f>
        <v>2</v>
      </c>
      <c r="L444" s="169">
        <f>+LOOKUP(Tabla167[[#This Row],[Código Institucional]],Salidas!A$2:A$1159,Salidas!C$2:C$1159)</f>
        <v>22</v>
      </c>
      <c r="M444" s="170">
        <f>+Tabla167[[#This Row],[Existencia Diciembre 2021]]+Tabla167[[#This Row],[Entradas]]-Tabla167[[#This Row],[Salidas]]</f>
        <v>0</v>
      </c>
    </row>
    <row r="445" spans="2:13" s="46" customFormat="1" ht="15.75" x14ac:dyDescent="0.25">
      <c r="B445" s="163">
        <v>44510</v>
      </c>
      <c r="C445" s="163">
        <v>44510</v>
      </c>
      <c r="D445" s="164" t="s">
        <v>717</v>
      </c>
      <c r="E445" s="174" t="s">
        <v>935</v>
      </c>
      <c r="F445" s="175" t="s">
        <v>936</v>
      </c>
      <c r="G445" s="165" t="s">
        <v>174</v>
      </c>
      <c r="H445" s="167">
        <v>7280</v>
      </c>
      <c r="I445" s="159">
        <f>+Tabla167[[#This Row],[Costo Unitario en RD$]]*Tabla167[[#This Row],[Existencia actual]]</f>
        <v>58240</v>
      </c>
      <c r="J445" s="168">
        <v>8</v>
      </c>
      <c r="K445" s="161">
        <f>+LOOKUP(Tabla167[[#This Row],[Código Institucional]],Entradas!A$2:A$1993,Entradas!C$2:C$1993)</f>
        <v>0</v>
      </c>
      <c r="L445" s="169">
        <f>+LOOKUP(Tabla167[[#This Row],[Código Institucional]],Salidas!A$2:A$1159,Salidas!C$2:C$1159)</f>
        <v>0</v>
      </c>
      <c r="M445" s="170">
        <f>+Tabla167[[#This Row],[Existencia Diciembre 2021]]+Tabla167[[#This Row],[Entradas]]-Tabla167[[#This Row],[Salidas]]</f>
        <v>8</v>
      </c>
    </row>
    <row r="446" spans="2:13" s="46" customFormat="1" ht="15.75" x14ac:dyDescent="0.25">
      <c r="B446" s="163">
        <v>44510</v>
      </c>
      <c r="C446" s="163">
        <v>44510</v>
      </c>
      <c r="D446" s="164" t="s">
        <v>717</v>
      </c>
      <c r="E446" s="174" t="s">
        <v>937</v>
      </c>
      <c r="F446" s="175" t="s">
        <v>938</v>
      </c>
      <c r="G446" s="165" t="s">
        <v>174</v>
      </c>
      <c r="H446" s="167">
        <v>7720</v>
      </c>
      <c r="I446" s="159">
        <f>+Tabla167[[#This Row],[Costo Unitario en RD$]]*Tabla167[[#This Row],[Existencia actual]]</f>
        <v>38600</v>
      </c>
      <c r="J446" s="168">
        <v>10</v>
      </c>
      <c r="K446" s="161">
        <f>+LOOKUP(Tabla167[[#This Row],[Código Institucional]],Entradas!A$2:A$1993,Entradas!C$2:C$1993)</f>
        <v>0</v>
      </c>
      <c r="L446" s="169">
        <f>+LOOKUP(Tabla167[[#This Row],[Código Institucional]],Salidas!A$2:A$1159,Salidas!C$2:C$1159)</f>
        <v>5</v>
      </c>
      <c r="M446" s="170">
        <f>+Tabla167[[#This Row],[Existencia Diciembre 2021]]+Tabla167[[#This Row],[Entradas]]-Tabla167[[#This Row],[Salidas]]</f>
        <v>5</v>
      </c>
    </row>
    <row r="447" spans="2:13" s="46" customFormat="1" ht="15.75" x14ac:dyDescent="0.25">
      <c r="B447" s="163">
        <v>44596</v>
      </c>
      <c r="C447" s="163">
        <v>44596</v>
      </c>
      <c r="D447" s="164" t="s">
        <v>717</v>
      </c>
      <c r="E447" s="179" t="s">
        <v>940</v>
      </c>
      <c r="F447" s="182" t="s">
        <v>959</v>
      </c>
      <c r="G447" s="165" t="s">
        <v>174</v>
      </c>
      <c r="H447" s="167">
        <v>14455.83</v>
      </c>
      <c r="I447" s="159">
        <f>+Tabla167[[#This Row],[Costo Unitario en RD$]]*Tabla167[[#This Row],[Existencia actual]]</f>
        <v>14455.83</v>
      </c>
      <c r="J447" s="168">
        <v>0</v>
      </c>
      <c r="K447" s="161">
        <f>+LOOKUP(Tabla167[[#This Row],[Código Institucional]],Entradas!A$2:A$1993,Entradas!C$2:C$1993)</f>
        <v>1</v>
      </c>
      <c r="L447" s="169">
        <f>+LOOKUP(Tabla167[[#This Row],[Código Institucional]],Salidas!A$2:A$1159,Salidas!C$2:C$1159)</f>
        <v>0</v>
      </c>
      <c r="M447" s="170">
        <f>+Tabla167[[#This Row],[Existencia Diciembre 2021]]+Tabla167[[#This Row],[Entradas]]-Tabla167[[#This Row],[Salidas]]</f>
        <v>1</v>
      </c>
    </row>
    <row r="448" spans="2:13" s="46" customFormat="1" ht="15.75" x14ac:dyDescent="0.25">
      <c r="B448" s="163">
        <v>44596</v>
      </c>
      <c r="C448" s="163">
        <v>44596</v>
      </c>
      <c r="D448" s="164" t="s">
        <v>717</v>
      </c>
      <c r="E448" s="179" t="s">
        <v>941</v>
      </c>
      <c r="F448" s="182" t="s">
        <v>960</v>
      </c>
      <c r="G448" s="165" t="s">
        <v>174</v>
      </c>
      <c r="H448" s="167">
        <v>9947.4</v>
      </c>
      <c r="I448" s="159">
        <f>+Tabla167[[#This Row],[Costo Unitario en RD$]]*Tabla167[[#This Row],[Existencia actual]]</f>
        <v>9947.4</v>
      </c>
      <c r="J448" s="168">
        <v>0</v>
      </c>
      <c r="K448" s="161">
        <f>+LOOKUP(Tabla167[[#This Row],[Código Institucional]],Entradas!A$2:A$1993,Entradas!C$2:C$1993)</f>
        <v>1</v>
      </c>
      <c r="L448" s="169">
        <f>+LOOKUP(Tabla167[[#This Row],[Código Institucional]],Salidas!A$2:A$1159,Salidas!C$2:C$1159)</f>
        <v>0</v>
      </c>
      <c r="M448" s="170">
        <f>+Tabla167[[#This Row],[Existencia Diciembre 2021]]+Tabla167[[#This Row],[Entradas]]-Tabla167[[#This Row],[Salidas]]</f>
        <v>1</v>
      </c>
    </row>
    <row r="449" spans="2:13" s="46" customFormat="1" ht="15.75" x14ac:dyDescent="0.25">
      <c r="B449" s="163">
        <v>44596</v>
      </c>
      <c r="C449" s="163">
        <v>44596</v>
      </c>
      <c r="D449" s="164" t="s">
        <v>717</v>
      </c>
      <c r="E449" s="179" t="s">
        <v>942</v>
      </c>
      <c r="F449" s="182" t="s">
        <v>961</v>
      </c>
      <c r="G449" s="165" t="s">
        <v>174</v>
      </c>
      <c r="H449" s="167">
        <v>9947.4</v>
      </c>
      <c r="I449" s="159">
        <f>+Tabla167[[#This Row],[Costo Unitario en RD$]]*Tabla167[[#This Row],[Existencia actual]]</f>
        <v>9947.4</v>
      </c>
      <c r="J449" s="168">
        <v>0</v>
      </c>
      <c r="K449" s="161">
        <f>+LOOKUP(Tabla167[[#This Row],[Código Institucional]],Entradas!A$2:A$1993,Entradas!C$2:C$1993)</f>
        <v>1</v>
      </c>
      <c r="L449" s="169">
        <f>+LOOKUP(Tabla167[[#This Row],[Código Institucional]],Salidas!A$2:A$1159,Salidas!C$2:C$1159)</f>
        <v>0</v>
      </c>
      <c r="M449" s="170">
        <f>+Tabla167[[#This Row],[Existencia Diciembre 2021]]+Tabla167[[#This Row],[Entradas]]-Tabla167[[#This Row],[Salidas]]</f>
        <v>1</v>
      </c>
    </row>
    <row r="450" spans="2:13" ht="31.5" x14ac:dyDescent="0.25">
      <c r="B450" s="163">
        <v>44596</v>
      </c>
      <c r="C450" s="163">
        <v>44596</v>
      </c>
      <c r="D450" s="164" t="s">
        <v>717</v>
      </c>
      <c r="E450" s="179" t="s">
        <v>943</v>
      </c>
      <c r="F450" s="182" t="s">
        <v>962</v>
      </c>
      <c r="G450" s="165" t="s">
        <v>174</v>
      </c>
      <c r="H450" s="167">
        <v>9947.4</v>
      </c>
      <c r="I450" s="159">
        <f>+Tabla167[[#This Row],[Costo Unitario en RD$]]*Tabla167[[#This Row],[Existencia actual]]</f>
        <v>9947.4</v>
      </c>
      <c r="J450" s="168">
        <v>0</v>
      </c>
      <c r="K450" s="161">
        <f>+LOOKUP(Tabla167[[#This Row],[Código Institucional]],Entradas!A$2:A$1993,Entradas!C$2:C$1993)</f>
        <v>1</v>
      </c>
      <c r="L450" s="169">
        <f>+LOOKUP(Tabla167[[#This Row],[Código Institucional]],Salidas!A$2:A$1159,Salidas!C$2:C$1159)</f>
        <v>0</v>
      </c>
      <c r="M450" s="170">
        <f>+Tabla167[[#This Row],[Existencia Diciembre 2021]]+Tabla167[[#This Row],[Entradas]]-Tabla167[[#This Row],[Salidas]]</f>
        <v>1</v>
      </c>
    </row>
    <row r="451" spans="2:13" ht="31.5" x14ac:dyDescent="0.25">
      <c r="B451" s="163">
        <v>44596</v>
      </c>
      <c r="C451" s="163">
        <v>44596</v>
      </c>
      <c r="D451" s="164" t="s">
        <v>717</v>
      </c>
      <c r="E451" s="179" t="s">
        <v>944</v>
      </c>
      <c r="F451" s="182" t="s">
        <v>963</v>
      </c>
      <c r="G451" s="165" t="s">
        <v>174</v>
      </c>
      <c r="H451" s="167">
        <v>9947.4</v>
      </c>
      <c r="I451" s="159">
        <f>+Tabla167[[#This Row],[Costo Unitario en RD$]]*Tabla167[[#This Row],[Existencia actual]]</f>
        <v>9947.4</v>
      </c>
      <c r="J451" s="168">
        <v>0</v>
      </c>
      <c r="K451" s="161">
        <f>+LOOKUP(Tabla167[[#This Row],[Código Institucional]],Entradas!A$2:A$1993,Entradas!C$2:C$1993)</f>
        <v>1</v>
      </c>
      <c r="L451" s="169">
        <f>+LOOKUP(Tabla167[[#This Row],[Código Institucional]],Salidas!A$2:A$1159,Salidas!C$2:C$1159)</f>
        <v>0</v>
      </c>
      <c r="M451" s="170">
        <f>+Tabla167[[#This Row],[Existencia Diciembre 2021]]+Tabla167[[#This Row],[Entradas]]-Tabla167[[#This Row],[Salidas]]</f>
        <v>1</v>
      </c>
    </row>
    <row r="452" spans="2:13" ht="15.75" x14ac:dyDescent="0.25">
      <c r="B452" s="163">
        <v>44596</v>
      </c>
      <c r="C452" s="163">
        <v>44596</v>
      </c>
      <c r="D452" s="164" t="s">
        <v>717</v>
      </c>
      <c r="E452" s="179" t="s">
        <v>945</v>
      </c>
      <c r="F452" s="182" t="s">
        <v>964</v>
      </c>
      <c r="G452" s="165" t="s">
        <v>174</v>
      </c>
      <c r="H452" s="167">
        <v>29901.200000000001</v>
      </c>
      <c r="I452" s="159">
        <f>+Tabla167[[#This Row],[Costo Unitario en RD$]]*Tabla167[[#This Row],[Existencia actual]]</f>
        <v>29901.200000000001</v>
      </c>
      <c r="J452" s="168">
        <v>0</v>
      </c>
      <c r="K452" s="161">
        <f>+LOOKUP(Tabla167[[#This Row],[Código Institucional]],Entradas!A$2:A$1993,Entradas!C$2:C$1993)</f>
        <v>1</v>
      </c>
      <c r="L452" s="169">
        <f>+LOOKUP(Tabla167[[#This Row],[Código Institucional]],Salidas!A$2:A$1159,Salidas!C$2:C$1159)</f>
        <v>0</v>
      </c>
      <c r="M452" s="170">
        <f>+Tabla167[[#This Row],[Existencia Diciembre 2021]]+Tabla167[[#This Row],[Entradas]]-Tabla167[[#This Row],[Salidas]]</f>
        <v>1</v>
      </c>
    </row>
    <row r="453" spans="2:13" ht="15.75" x14ac:dyDescent="0.25">
      <c r="B453" s="163">
        <v>44596</v>
      </c>
      <c r="C453" s="163">
        <v>44596</v>
      </c>
      <c r="D453" s="164" t="s">
        <v>717</v>
      </c>
      <c r="E453" s="179" t="s">
        <v>946</v>
      </c>
      <c r="F453" s="182" t="s">
        <v>965</v>
      </c>
      <c r="G453" s="165" t="s">
        <v>174</v>
      </c>
      <c r="H453" s="167">
        <v>29901.200000000001</v>
      </c>
      <c r="I453" s="159">
        <f>+Tabla167[[#This Row],[Costo Unitario en RD$]]*Tabla167[[#This Row],[Existencia actual]]</f>
        <v>29901.200000000001</v>
      </c>
      <c r="J453" s="168">
        <v>0</v>
      </c>
      <c r="K453" s="161">
        <f>+LOOKUP(Tabla167[[#This Row],[Código Institucional]],Entradas!A$2:A$1993,Entradas!C$2:C$1993)</f>
        <v>1</v>
      </c>
      <c r="L453" s="169">
        <f>+LOOKUP(Tabla167[[#This Row],[Código Institucional]],Salidas!A$2:A$1159,Salidas!C$2:C$1159)</f>
        <v>0</v>
      </c>
      <c r="M453" s="170">
        <f>+Tabla167[[#This Row],[Existencia Diciembre 2021]]+Tabla167[[#This Row],[Entradas]]-Tabla167[[#This Row],[Salidas]]</f>
        <v>1</v>
      </c>
    </row>
    <row r="454" spans="2:13" ht="15" customHeight="1" x14ac:dyDescent="0.25">
      <c r="B454" s="163">
        <v>44593</v>
      </c>
      <c r="C454" s="163">
        <v>44593</v>
      </c>
      <c r="D454" s="164" t="s">
        <v>717</v>
      </c>
      <c r="E454" s="179" t="s">
        <v>947</v>
      </c>
      <c r="F454" s="182" t="s">
        <v>966</v>
      </c>
      <c r="G454" s="165" t="s">
        <v>174</v>
      </c>
      <c r="H454" s="167">
        <v>119</v>
      </c>
      <c r="I454" s="159">
        <f>+Tabla167[[#This Row],[Costo Unitario en RD$]]*Tabla167[[#This Row],[Existencia actual]]</f>
        <v>0</v>
      </c>
      <c r="J454" s="168">
        <v>0</v>
      </c>
      <c r="K454" s="161">
        <f>+LOOKUP(Tabla167[[#This Row],[Código Institucional]],Entradas!A$2:A$1993,Entradas!C$2:C$1993)</f>
        <v>1</v>
      </c>
      <c r="L454" s="169">
        <f>+LOOKUP(Tabla167[[#This Row],[Código Institucional]],Salidas!A$2:A$1159,Salidas!C$2:C$1159)</f>
        <v>1</v>
      </c>
      <c r="M454" s="170">
        <f>+Tabla167[[#This Row],[Existencia Diciembre 2021]]+Tabla167[[#This Row],[Entradas]]-Tabla167[[#This Row],[Salidas]]</f>
        <v>0</v>
      </c>
    </row>
    <row r="455" spans="2:13" ht="15" customHeight="1" x14ac:dyDescent="0.25">
      <c r="B455" s="163">
        <v>44593</v>
      </c>
      <c r="C455" s="163">
        <v>44593</v>
      </c>
      <c r="D455" s="164" t="s">
        <v>717</v>
      </c>
      <c r="E455" s="179" t="s">
        <v>948</v>
      </c>
      <c r="F455" s="182" t="s">
        <v>967</v>
      </c>
      <c r="G455" s="165" t="s">
        <v>174</v>
      </c>
      <c r="H455" s="167">
        <v>161</v>
      </c>
      <c r="I455" s="159">
        <f>+Tabla167[[#This Row],[Costo Unitario en RD$]]*Tabla167[[#This Row],[Existencia actual]]</f>
        <v>161</v>
      </c>
      <c r="J455" s="168">
        <v>0</v>
      </c>
      <c r="K455" s="161">
        <f>+LOOKUP(Tabla167[[#This Row],[Código Institucional]],Entradas!A$2:A$1993,Entradas!C$2:C$1993)</f>
        <v>2</v>
      </c>
      <c r="L455" s="169">
        <f>+LOOKUP(Tabla167[[#This Row],[Código Institucional]],Salidas!A$2:A$1159,Salidas!C$2:C$1159)</f>
        <v>1</v>
      </c>
      <c r="M455" s="170">
        <f>+Tabla167[[#This Row],[Existencia Diciembre 2021]]+Tabla167[[#This Row],[Entradas]]-Tabla167[[#This Row],[Salidas]]</f>
        <v>1</v>
      </c>
    </row>
    <row r="456" spans="2:13" ht="15" customHeight="1" x14ac:dyDescent="0.25">
      <c r="B456" s="163">
        <v>44593</v>
      </c>
      <c r="C456" s="163">
        <v>44593</v>
      </c>
      <c r="D456" s="164" t="s">
        <v>717</v>
      </c>
      <c r="E456" s="179" t="s">
        <v>949</v>
      </c>
      <c r="F456" s="182" t="s">
        <v>968</v>
      </c>
      <c r="G456" s="165" t="s">
        <v>174</v>
      </c>
      <c r="H456" s="167">
        <v>19.82</v>
      </c>
      <c r="I456" s="159">
        <f>+Tabla167[[#This Row],[Costo Unitario en RD$]]*Tabla167[[#This Row],[Existencia actual]]</f>
        <v>396.4</v>
      </c>
      <c r="J456" s="168">
        <v>0</v>
      </c>
      <c r="K456" s="161">
        <f>+LOOKUP(Tabla167[[#This Row],[Código Institucional]],Entradas!A$2:A$1993,Entradas!C$2:C$1993)</f>
        <v>20</v>
      </c>
      <c r="L456" s="169">
        <f>+LOOKUP(Tabla167[[#This Row],[Código Institucional]],Salidas!A$2:A$1159,Salidas!C$2:C$1159)</f>
        <v>0</v>
      </c>
      <c r="M456" s="170">
        <f>+Tabla167[[#This Row],[Existencia Diciembre 2021]]+Tabla167[[#This Row],[Entradas]]-Tabla167[[#This Row],[Salidas]]</f>
        <v>20</v>
      </c>
    </row>
    <row r="457" spans="2:13" ht="15.75" x14ac:dyDescent="0.25">
      <c r="B457" s="163">
        <v>44593</v>
      </c>
      <c r="C457" s="163">
        <v>44593</v>
      </c>
      <c r="D457" s="164" t="s">
        <v>717</v>
      </c>
      <c r="E457" s="179" t="s">
        <v>950</v>
      </c>
      <c r="F457" s="182" t="s">
        <v>969</v>
      </c>
      <c r="G457" s="165" t="s">
        <v>174</v>
      </c>
      <c r="H457" s="167">
        <v>47.57</v>
      </c>
      <c r="I457" s="159">
        <f>+Tabla167[[#This Row],[Costo Unitario en RD$]]*Tabla167[[#This Row],[Existencia actual]]</f>
        <v>665.98</v>
      </c>
      <c r="J457" s="168">
        <v>0</v>
      </c>
      <c r="K457" s="161">
        <f>+LOOKUP(Tabla167[[#This Row],[Código Institucional]],Entradas!A$2:A$1993,Entradas!C$2:C$1993)</f>
        <v>20</v>
      </c>
      <c r="L457" s="169">
        <f>+LOOKUP(Tabla167[[#This Row],[Código Institucional]],Salidas!A$2:A$1159,Salidas!C$2:C$1159)</f>
        <v>6</v>
      </c>
      <c r="M457" s="170">
        <f>+Tabla167[[#This Row],[Existencia Diciembre 2021]]+Tabla167[[#This Row],[Entradas]]-Tabla167[[#This Row],[Salidas]]</f>
        <v>14</v>
      </c>
    </row>
    <row r="458" spans="2:13" ht="15.75" x14ac:dyDescent="0.25">
      <c r="B458" s="163">
        <v>44593</v>
      </c>
      <c r="C458" s="163">
        <v>44593</v>
      </c>
      <c r="D458" s="164" t="s">
        <v>717</v>
      </c>
      <c r="E458" s="179" t="s">
        <v>951</v>
      </c>
      <c r="F458" s="182" t="s">
        <v>970</v>
      </c>
      <c r="G458" s="165" t="s">
        <v>174</v>
      </c>
      <c r="H458" s="167">
        <v>8085</v>
      </c>
      <c r="I458" s="159">
        <f>+Tabla167[[#This Row],[Costo Unitario en RD$]]*Tabla167[[#This Row],[Existencia actual]]</f>
        <v>16170</v>
      </c>
      <c r="J458" s="168">
        <v>0</v>
      </c>
      <c r="K458" s="161">
        <f>+LOOKUP(Tabla167[[#This Row],[Código Institucional]],Entradas!A$2:A$1993,Entradas!C$2:C$1993)</f>
        <v>2</v>
      </c>
      <c r="L458" s="169">
        <f>+LOOKUP(Tabla167[[#This Row],[Código Institucional]],Salidas!A$2:A$1159,Salidas!C$2:C$1159)</f>
        <v>0</v>
      </c>
      <c r="M458" s="170">
        <f>+Tabla167[[#This Row],[Existencia Diciembre 2021]]+Tabla167[[#This Row],[Entradas]]-Tabla167[[#This Row],[Salidas]]</f>
        <v>2</v>
      </c>
    </row>
    <row r="459" spans="2:13" ht="15.75" x14ac:dyDescent="0.25">
      <c r="B459" s="163">
        <v>44593</v>
      </c>
      <c r="C459" s="163">
        <v>44593</v>
      </c>
      <c r="D459" s="164" t="s">
        <v>717</v>
      </c>
      <c r="E459" s="179" t="s">
        <v>952</v>
      </c>
      <c r="F459" s="182" t="s">
        <v>971</v>
      </c>
      <c r="G459" s="165"/>
      <c r="H459" s="167">
        <v>212.8</v>
      </c>
      <c r="I459" s="159">
        <f>+Tabla167[[#This Row],[Costo Unitario en RD$]]*Tabla167[[#This Row],[Existencia actual]]</f>
        <v>425.6</v>
      </c>
      <c r="J459" s="168">
        <v>0</v>
      </c>
      <c r="K459" s="161">
        <f>+LOOKUP(Tabla167[[#This Row],[Código Institucional]],Entradas!A$2:A$1993,Entradas!C$2:C$1993)</f>
        <v>2</v>
      </c>
      <c r="L459" s="169">
        <f>+LOOKUP(Tabla167[[#This Row],[Código Institucional]],Salidas!A$2:A$1159,Salidas!C$2:C$1159)</f>
        <v>0</v>
      </c>
      <c r="M459" s="170">
        <f>+Tabla167[[#This Row],[Existencia Diciembre 2021]]+Tabla167[[#This Row],[Entradas]]-Tabla167[[#This Row],[Salidas]]</f>
        <v>2</v>
      </c>
    </row>
    <row r="460" spans="2:13" ht="15.75" x14ac:dyDescent="0.25">
      <c r="B460" s="163">
        <v>44645</v>
      </c>
      <c r="C460" s="163">
        <v>44645</v>
      </c>
      <c r="D460" s="164" t="s">
        <v>717</v>
      </c>
      <c r="E460" s="165" t="s">
        <v>953</v>
      </c>
      <c r="F460" s="166" t="s">
        <v>972</v>
      </c>
      <c r="G460" s="165" t="s">
        <v>718</v>
      </c>
      <c r="H460" s="167">
        <v>1809.12</v>
      </c>
      <c r="I460" s="159">
        <f>+Tabla167[[#This Row],[Costo Unitario en RD$]]*Tabla167[[#This Row],[Existencia actual]]</f>
        <v>367251.36</v>
      </c>
      <c r="J460" s="168">
        <v>0</v>
      </c>
      <c r="K460" s="161">
        <f>+LOOKUP(Tabla167[[#This Row],[Código Institucional]],Entradas!A$2:A$1993,Entradas!C$2:C$1993)</f>
        <v>203</v>
      </c>
      <c r="L460" s="169">
        <f>+LOOKUP(Tabla167[[#This Row],[Código Institucional]],Salidas!A$2:A$1159,Salidas!C$2:C$1159)</f>
        <v>0</v>
      </c>
      <c r="M460" s="170">
        <f>+Tabla167[[#This Row],[Existencia Diciembre 2021]]+Tabla167[[#This Row],[Entradas]]-Tabla167[[#This Row],[Salidas]]</f>
        <v>203</v>
      </c>
    </row>
    <row r="461" spans="2:13" ht="15.75" x14ac:dyDescent="0.25">
      <c r="B461" s="163">
        <v>44623</v>
      </c>
      <c r="C461" s="163">
        <v>44623</v>
      </c>
      <c r="D461" s="164" t="s">
        <v>717</v>
      </c>
      <c r="E461" s="62" t="s">
        <v>954</v>
      </c>
      <c r="F461" s="56" t="s">
        <v>973</v>
      </c>
      <c r="G461" s="165" t="s">
        <v>174</v>
      </c>
      <c r="H461" s="167">
        <v>12968.2</v>
      </c>
      <c r="I461" s="159">
        <f>+Tabla167[[#This Row],[Costo Unitario en RD$]]*Tabla167[[#This Row],[Existencia actual]]</f>
        <v>64841</v>
      </c>
      <c r="J461" s="168">
        <v>0</v>
      </c>
      <c r="K461" s="161">
        <f>+LOOKUP(Tabla167[[#This Row],[Código Institucional]],Entradas!A$2:A$1993,Entradas!C$2:C$1993)</f>
        <v>8</v>
      </c>
      <c r="L461" s="169">
        <f>+LOOKUP(Tabla167[[#This Row],[Código Institucional]],Salidas!A$2:A$1159,Salidas!C$2:C$1159)</f>
        <v>3</v>
      </c>
      <c r="M461" s="170">
        <f>+Tabla167[[#This Row],[Existencia Diciembre 2021]]+Tabla167[[#This Row],[Entradas]]-Tabla167[[#This Row],[Salidas]]</f>
        <v>5</v>
      </c>
    </row>
    <row r="462" spans="2:13" ht="15.75" x14ac:dyDescent="0.25">
      <c r="B462" s="163">
        <v>44607</v>
      </c>
      <c r="C462" s="163">
        <v>44607</v>
      </c>
      <c r="D462" s="164" t="s">
        <v>717</v>
      </c>
      <c r="E462" s="183" t="s">
        <v>955</v>
      </c>
      <c r="F462" s="184" t="s">
        <v>974</v>
      </c>
      <c r="G462" s="165" t="s">
        <v>174</v>
      </c>
      <c r="H462" s="167">
        <v>40640.379999999997</v>
      </c>
      <c r="I462" s="159">
        <f>+Tabla167[[#This Row],[Costo Unitario en RD$]]*Tabla167[[#This Row],[Existencia actual]]</f>
        <v>325123.03999999998</v>
      </c>
      <c r="J462" s="168">
        <v>0</v>
      </c>
      <c r="K462" s="161">
        <f>+LOOKUP(Tabla167[[#This Row],[Código Institucional]],Entradas!A$2:A$1993,Entradas!C$2:C$1993)</f>
        <v>10</v>
      </c>
      <c r="L462" s="169">
        <f>+LOOKUP(Tabla167[[#This Row],[Código Institucional]],Salidas!A$2:A$1159,Salidas!C$2:C$1159)</f>
        <v>2</v>
      </c>
      <c r="M462" s="170">
        <f>+Tabla167[[#This Row],[Existencia Diciembre 2021]]+Tabla167[[#This Row],[Entradas]]-Tabla167[[#This Row],[Salidas]]</f>
        <v>8</v>
      </c>
    </row>
    <row r="463" spans="2:13" ht="15.75" x14ac:dyDescent="0.25">
      <c r="B463" s="163">
        <v>44607</v>
      </c>
      <c r="C463" s="163">
        <v>44607</v>
      </c>
      <c r="D463" s="164" t="s">
        <v>717</v>
      </c>
      <c r="E463" s="183" t="s">
        <v>956</v>
      </c>
      <c r="F463" s="184" t="s">
        <v>975</v>
      </c>
      <c r="G463" s="165" t="s">
        <v>174</v>
      </c>
      <c r="H463" s="167">
        <v>58994</v>
      </c>
      <c r="I463" s="159">
        <f>+Tabla167[[#This Row],[Costo Unitario en RD$]]*Tabla167[[#This Row],[Existencia actual]]</f>
        <v>1179880</v>
      </c>
      <c r="J463" s="168">
        <v>0</v>
      </c>
      <c r="K463" s="161">
        <f>+LOOKUP(Tabla167[[#This Row],[Código Institucional]],Entradas!A$2:A$1993,Entradas!C$2:C$1993)</f>
        <v>20</v>
      </c>
      <c r="L463" s="169">
        <f>+LOOKUP(Tabla167[[#This Row],[Código Institucional]],Salidas!A$2:A$1159,Salidas!C$2:C$1159)</f>
        <v>0</v>
      </c>
      <c r="M463" s="170">
        <f>+Tabla167[[#This Row],[Existencia Diciembre 2021]]+Tabla167[[#This Row],[Entradas]]-Tabla167[[#This Row],[Salidas]]</f>
        <v>20</v>
      </c>
    </row>
    <row r="464" spans="2:13" ht="15.75" x14ac:dyDescent="0.25">
      <c r="B464" s="163">
        <v>44607</v>
      </c>
      <c r="C464" s="163">
        <v>44607</v>
      </c>
      <c r="D464" s="164" t="s">
        <v>717</v>
      </c>
      <c r="E464" s="183" t="s">
        <v>957</v>
      </c>
      <c r="F464" s="184" t="s">
        <v>976</v>
      </c>
      <c r="G464" s="165" t="s">
        <v>174</v>
      </c>
      <c r="H464" s="167">
        <v>72103.899999999994</v>
      </c>
      <c r="I464" s="159">
        <f>+Tabla167[[#This Row],[Costo Unitario en RD$]]*Tabla167[[#This Row],[Existencia actual]]</f>
        <v>3533091.0999999996</v>
      </c>
      <c r="J464" s="168">
        <v>0</v>
      </c>
      <c r="K464" s="161">
        <f>+LOOKUP(Tabla167[[#This Row],[Código Institucional]],Entradas!A$2:A$1993,Entradas!C$2:C$1993)</f>
        <v>50</v>
      </c>
      <c r="L464" s="169">
        <f>+LOOKUP(Tabla167[[#This Row],[Código Institucional]],Salidas!A$2:A$1159,Salidas!C$2:C$1159)</f>
        <v>1</v>
      </c>
      <c r="M464" s="170">
        <f>+Tabla167[[#This Row],[Existencia Diciembre 2021]]+Tabla167[[#This Row],[Entradas]]-Tabla167[[#This Row],[Salidas]]</f>
        <v>49</v>
      </c>
    </row>
    <row r="465" spans="2:13" ht="15.75" x14ac:dyDescent="0.25">
      <c r="B465" s="163">
        <v>44607</v>
      </c>
      <c r="C465" s="163">
        <v>44607</v>
      </c>
      <c r="D465" s="164"/>
      <c r="E465" s="185" t="s">
        <v>958</v>
      </c>
      <c r="F465" s="196" t="s">
        <v>977</v>
      </c>
      <c r="G465" s="165" t="s">
        <v>174</v>
      </c>
      <c r="H465" s="167">
        <v>51988.58</v>
      </c>
      <c r="I465" s="159">
        <f>+Tabla167[[#This Row],[Costo Unitario en RD$]]*Tabla167[[#This Row],[Existencia actual]]</f>
        <v>5198858</v>
      </c>
      <c r="J465" s="168">
        <v>0</v>
      </c>
      <c r="K465" s="161">
        <f>+LOOKUP(Tabla167[[#This Row],[Código Institucional]],Entradas!A$2:A$1993,Entradas!C$2:C$1993)</f>
        <v>100</v>
      </c>
      <c r="L465" s="169">
        <f>+LOOKUP(Tabla167[[#This Row],[Código Institucional]],Salidas!A$2:A$1159,Salidas!C$2:C$1159)</f>
        <v>0</v>
      </c>
      <c r="M465" s="170">
        <f>+Tabla167[[#This Row],[Existencia Diciembre 2021]]+Tabla167[[#This Row],[Entradas]]-Tabla167[[#This Row],[Salidas]]</f>
        <v>100</v>
      </c>
    </row>
    <row r="466" spans="2:13" ht="31.5" x14ac:dyDescent="0.25">
      <c r="B466" s="163">
        <v>44609</v>
      </c>
      <c r="C466" s="163">
        <v>44609</v>
      </c>
      <c r="D466" s="164" t="s">
        <v>717</v>
      </c>
      <c r="E466" s="197" t="s">
        <v>978</v>
      </c>
      <c r="F466" s="198" t="s">
        <v>979</v>
      </c>
      <c r="G466" s="165" t="s">
        <v>982</v>
      </c>
      <c r="H466" s="167">
        <v>1117.46</v>
      </c>
      <c r="I466" s="159">
        <f>+Tabla167[[#This Row],[Costo Unitario en RD$]]*Tabla167[[#This Row],[Existencia actual]]</f>
        <v>2010310.54</v>
      </c>
      <c r="J466" s="168">
        <v>0</v>
      </c>
      <c r="K466" s="161">
        <f>+LOOKUP(Tabla167[[#This Row],[Código Institucional]],Entradas!A$2:A$1993,Entradas!C$2:C$1993)</f>
        <v>1799</v>
      </c>
      <c r="L466" s="169"/>
      <c r="M466" s="170">
        <f>+Tabla167[[#This Row],[Existencia Diciembre 2021]]+Tabla167[[#This Row],[Entradas]]-Tabla167[[#This Row],[Salidas]]</f>
        <v>1799</v>
      </c>
    </row>
    <row r="467" spans="2:13" ht="31.5" x14ac:dyDescent="0.25">
      <c r="B467" s="163">
        <v>44609</v>
      </c>
      <c r="C467" s="163">
        <v>44609</v>
      </c>
      <c r="D467" s="164" t="s">
        <v>717</v>
      </c>
      <c r="E467" s="197" t="s">
        <v>980</v>
      </c>
      <c r="F467" s="199" t="s">
        <v>981</v>
      </c>
      <c r="G467" s="165" t="s">
        <v>982</v>
      </c>
      <c r="H467" s="167">
        <v>1636.13</v>
      </c>
      <c r="I467" s="159">
        <f>+Tabla167[[#This Row],[Costo Unitario en RD$]]*Tabla167[[#This Row],[Existencia actual]]</f>
        <v>2945034</v>
      </c>
      <c r="J467" s="168">
        <v>0</v>
      </c>
      <c r="K467" s="161">
        <f>+LOOKUP(Tabla167[[#This Row],[Código Institucional]],Entradas!A$2:A$1993,Entradas!C$2:C$1993)</f>
        <v>1800</v>
      </c>
      <c r="L467" s="169"/>
      <c r="M467" s="170">
        <f>+Tabla167[[#This Row],[Existencia Diciembre 2021]]+Tabla167[[#This Row],[Entradas]]-Tabla167[[#This Row],[Salidas]]</f>
        <v>1800</v>
      </c>
    </row>
    <row r="468" spans="2:13" ht="15.75" x14ac:dyDescent="0.25">
      <c r="B468" s="163">
        <v>44643</v>
      </c>
      <c r="C468" s="163">
        <v>44643</v>
      </c>
      <c r="D468" s="164" t="s">
        <v>717</v>
      </c>
      <c r="E468" s="62" t="s">
        <v>983</v>
      </c>
      <c r="F468" s="55" t="s">
        <v>984</v>
      </c>
      <c r="G468" s="165" t="s">
        <v>174</v>
      </c>
      <c r="H468" s="167">
        <v>295.16000000000003</v>
      </c>
      <c r="I468" s="159">
        <f>+Tabla167[[#This Row],[Costo Unitario en RD$]]*Tabla167[[#This Row],[Existencia actual]]</f>
        <v>59032.000000000007</v>
      </c>
      <c r="J468" s="168">
        <v>0</v>
      </c>
      <c r="K468" s="161">
        <f>+LOOKUP(Tabla167[[#This Row],[Código Institucional]],Entradas!A$2:A$1993,Entradas!C$2:C$1993)</f>
        <v>200</v>
      </c>
      <c r="L468" s="169">
        <f>+LOOKUP(Tabla167[[#This Row],[Código Institucional]],Salidas!A$2:A$1159,Salidas!C$2:C$1159)</f>
        <v>0</v>
      </c>
      <c r="M468" s="170">
        <f>+Tabla167[[#This Row],[Existencia Diciembre 2021]]+Tabla167[[#This Row],[Entradas]]-Tabla167[[#This Row],[Salidas]]</f>
        <v>200</v>
      </c>
    </row>
    <row r="469" spans="2:13" ht="15.75" x14ac:dyDescent="0.25">
      <c r="B469" s="163">
        <v>44643</v>
      </c>
      <c r="C469" s="163">
        <v>44643</v>
      </c>
      <c r="D469" s="164" t="s">
        <v>717</v>
      </c>
      <c r="E469" s="62" t="s">
        <v>985</v>
      </c>
      <c r="F469" s="55" t="s">
        <v>986</v>
      </c>
      <c r="G469" s="165" t="s">
        <v>174</v>
      </c>
      <c r="H469" s="167">
        <v>4025.05</v>
      </c>
      <c r="I469" s="159">
        <f>+Tabla167[[#This Row],[Costo Unitario en RD$]]*Tabla167[[#This Row],[Existencia actual]]</f>
        <v>100626.25</v>
      </c>
      <c r="J469" s="168">
        <v>0</v>
      </c>
      <c r="K469" s="161">
        <f>+LOOKUP(Tabla167[[#This Row],[Código Institucional]],Entradas!A$2:A$1993,Entradas!C$2:C$1993)</f>
        <v>25</v>
      </c>
      <c r="L469" s="169">
        <f>+LOOKUP(Tabla167[[#This Row],[Código Institucional]],Salidas!A$2:A$1159,Salidas!C$2:C$1159)</f>
        <v>0</v>
      </c>
      <c r="M469" s="170">
        <f>+Tabla167[[#This Row],[Existencia Diciembre 2021]]+Tabla167[[#This Row],[Entradas]]-Tabla167[[#This Row],[Salidas]]</f>
        <v>25</v>
      </c>
    </row>
    <row r="470" spans="2:13" ht="15.75" x14ac:dyDescent="0.25">
      <c r="B470" s="163">
        <v>44643</v>
      </c>
      <c r="C470" s="163">
        <v>44643</v>
      </c>
      <c r="D470" s="164" t="s">
        <v>717</v>
      </c>
      <c r="E470" s="62" t="s">
        <v>987</v>
      </c>
      <c r="F470" s="56" t="s">
        <v>988</v>
      </c>
      <c r="G470" s="165" t="s">
        <v>174</v>
      </c>
      <c r="H470" s="167">
        <v>9996.81</v>
      </c>
      <c r="I470" s="159">
        <f>+Tabla167[[#This Row],[Costo Unitario en RD$]]*Tabla167[[#This Row],[Existencia actual]]</f>
        <v>249920.25</v>
      </c>
      <c r="J470" s="168">
        <v>0</v>
      </c>
      <c r="K470" s="161">
        <f>+LOOKUP(Tabla167[[#This Row],[Código Institucional]],Entradas!A$2:A$1993,Entradas!C$2:C$1993)</f>
        <v>25</v>
      </c>
      <c r="L470" s="169">
        <f>+LOOKUP(Tabla167[[#This Row],[Código Institucional]],Salidas!A$2:A$1159,Salidas!C$2:C$1159)</f>
        <v>0</v>
      </c>
      <c r="M470" s="170">
        <f>+Tabla167[[#This Row],[Existencia Diciembre 2021]]+Tabla167[[#This Row],[Entradas]]-Tabla167[[#This Row],[Salidas]]</f>
        <v>25</v>
      </c>
    </row>
    <row r="471" spans="2:13" ht="15.75" x14ac:dyDescent="0.25">
      <c r="B471" s="163">
        <v>44645</v>
      </c>
      <c r="C471" s="163">
        <v>44645</v>
      </c>
      <c r="D471" s="164" t="s">
        <v>717</v>
      </c>
      <c r="E471" s="62" t="s">
        <v>989</v>
      </c>
      <c r="F471" s="55" t="s">
        <v>990</v>
      </c>
      <c r="G471" s="165" t="s">
        <v>174</v>
      </c>
      <c r="H471" s="167">
        <v>1529.27</v>
      </c>
      <c r="I471" s="159">
        <f>+Tabla167[[#This Row],[Costo Unitario en RD$]]*Tabla167[[#This Row],[Existencia actual]]</f>
        <v>305854</v>
      </c>
      <c r="J471" s="168">
        <v>0</v>
      </c>
      <c r="K471" s="161">
        <f>+LOOKUP(Tabla167[[#This Row],[Código Institucional]],Entradas!A$2:A$1993,Entradas!C$2:C$1993)</f>
        <v>200</v>
      </c>
      <c r="L471" s="169">
        <f>+LOOKUP(Tabla167[[#This Row],[Código Institucional]],Salidas!A$2:A$1159,Salidas!C$2:C$1159)</f>
        <v>0</v>
      </c>
      <c r="M471" s="170">
        <f>+Tabla167[[#This Row],[Existencia Diciembre 2021]]+Tabla167[[#This Row],[Entradas]]-Tabla167[[#This Row],[Salidas]]</f>
        <v>200</v>
      </c>
    </row>
    <row r="472" spans="2:13" ht="15.75" x14ac:dyDescent="0.25">
      <c r="B472" s="163">
        <v>44645</v>
      </c>
      <c r="C472" s="163">
        <v>44645</v>
      </c>
      <c r="D472" s="164" t="s">
        <v>717</v>
      </c>
      <c r="E472" s="62" t="s">
        <v>991</v>
      </c>
      <c r="F472" s="55" t="s">
        <v>992</v>
      </c>
      <c r="G472" s="165" t="s">
        <v>174</v>
      </c>
      <c r="H472" s="167">
        <v>1529.27</v>
      </c>
      <c r="I472" s="159">
        <f>+Tabla167[[#This Row],[Costo Unitario en RD$]]*Tabla167[[#This Row],[Existencia actual]]</f>
        <v>45878.1</v>
      </c>
      <c r="J472" s="168">
        <v>0</v>
      </c>
      <c r="K472" s="161">
        <f>+LOOKUP(Tabla167[[#This Row],[Código Institucional]],Entradas!A$2:A$1993,Entradas!C$2:C$1993)</f>
        <v>30</v>
      </c>
      <c r="L472" s="169">
        <f>+LOOKUP(Tabla167[[#This Row],[Código Institucional]],Salidas!A$2:A$1159,Salidas!C$2:C$1159)</f>
        <v>0</v>
      </c>
      <c r="M472" s="170">
        <f>+Tabla167[[#This Row],[Existencia Diciembre 2021]]+Tabla167[[#This Row],[Entradas]]-Tabla167[[#This Row],[Salidas]]</f>
        <v>30</v>
      </c>
    </row>
    <row r="473" spans="2:13" ht="15.75" x14ac:dyDescent="0.25">
      <c r="B473" s="163">
        <v>44645</v>
      </c>
      <c r="C473" s="163">
        <v>44645</v>
      </c>
      <c r="D473" s="164" t="s">
        <v>717</v>
      </c>
      <c r="E473" s="62" t="s">
        <v>993</v>
      </c>
      <c r="F473" s="55" t="s">
        <v>1003</v>
      </c>
      <c r="G473" s="165" t="s">
        <v>174</v>
      </c>
      <c r="H473" s="167">
        <v>758.02</v>
      </c>
      <c r="I473" s="159">
        <f>+Tabla167[[#This Row],[Costo Unitario en RD$]]*Tabla167[[#This Row],[Existencia actual]]</f>
        <v>22740.6</v>
      </c>
      <c r="J473" s="168">
        <v>0</v>
      </c>
      <c r="K473" s="161">
        <f>+LOOKUP(Tabla167[[#This Row],[Código Institucional]],Entradas!A$2:A$1993,Entradas!C$2:C$1993)</f>
        <v>30</v>
      </c>
      <c r="L473" s="169">
        <f>+LOOKUP(Tabla167[[#This Row],[Código Institucional]],Salidas!A$2:A$1159,Salidas!C$2:C$1159)</f>
        <v>0</v>
      </c>
      <c r="M473" s="170">
        <f>+Tabla167[[#This Row],[Existencia Diciembre 2021]]+Tabla167[[#This Row],[Entradas]]-Tabla167[[#This Row],[Salidas]]</f>
        <v>30</v>
      </c>
    </row>
    <row r="474" spans="2:13" ht="15.75" x14ac:dyDescent="0.25">
      <c r="B474" s="163">
        <v>44645</v>
      </c>
      <c r="C474" s="163">
        <v>44645</v>
      </c>
      <c r="D474" s="164" t="s">
        <v>717</v>
      </c>
      <c r="E474" s="186" t="s">
        <v>994</v>
      </c>
      <c r="F474" s="187" t="s">
        <v>1004</v>
      </c>
      <c r="G474" s="165" t="s">
        <v>174</v>
      </c>
      <c r="H474" s="167">
        <v>2423.9</v>
      </c>
      <c r="I474" s="159">
        <f>+Tabla167[[#This Row],[Costo Unitario en RD$]]*Tabla167[[#This Row],[Existencia actual]]</f>
        <v>60597.5</v>
      </c>
      <c r="J474" s="168">
        <v>0</v>
      </c>
      <c r="K474" s="161">
        <f>+LOOKUP(Tabla167[[#This Row],[Código Institucional]],Entradas!A$2:A$1993,Entradas!C$2:C$1993)</f>
        <v>25</v>
      </c>
      <c r="L474" s="169">
        <f>+LOOKUP(Tabla167[[#This Row],[Código Institucional]],Salidas!A$2:A$1159,Salidas!C$2:C$1159)</f>
        <v>0</v>
      </c>
      <c r="M474" s="170">
        <f>+Tabla167[[#This Row],[Existencia Diciembre 2021]]+Tabla167[[#This Row],[Entradas]]-Tabla167[[#This Row],[Salidas]]</f>
        <v>25</v>
      </c>
    </row>
    <row r="475" spans="2:13" ht="15.75" x14ac:dyDescent="0.25">
      <c r="B475" s="163">
        <v>44645</v>
      </c>
      <c r="C475" s="163">
        <v>44645</v>
      </c>
      <c r="D475" s="164" t="s">
        <v>717</v>
      </c>
      <c r="E475" s="62" t="s">
        <v>995</v>
      </c>
      <c r="F475" s="55" t="s">
        <v>1005</v>
      </c>
      <c r="G475" s="165" t="s">
        <v>174</v>
      </c>
      <c r="H475" s="167">
        <v>153.15</v>
      </c>
      <c r="I475" s="159">
        <f>+Tabla167[[#This Row],[Costo Unitario en RD$]]*Tabla167[[#This Row],[Existencia actual]]</f>
        <v>7657.5</v>
      </c>
      <c r="J475" s="168">
        <v>0</v>
      </c>
      <c r="K475" s="161">
        <f>+LOOKUP(Tabla167[[#This Row],[Código Institucional]],Entradas!A$2:A$1993,Entradas!C$2:C$1993)</f>
        <v>50</v>
      </c>
      <c r="L475" s="169">
        <f>+LOOKUP(Tabla167[[#This Row],[Código Institucional]],Salidas!A$2:A$1159,Salidas!C$2:C$1159)</f>
        <v>0</v>
      </c>
      <c r="M475" s="170">
        <f>+Tabla167[[#This Row],[Existencia Diciembre 2021]]+Tabla167[[#This Row],[Entradas]]-Tabla167[[#This Row],[Salidas]]</f>
        <v>50</v>
      </c>
    </row>
    <row r="476" spans="2:13" ht="15.75" x14ac:dyDescent="0.25">
      <c r="B476" s="163">
        <v>44645</v>
      </c>
      <c r="C476" s="163">
        <v>44645</v>
      </c>
      <c r="D476" s="164" t="s">
        <v>717</v>
      </c>
      <c r="E476" s="62" t="s">
        <v>996</v>
      </c>
      <c r="F476" s="55" t="s">
        <v>1006</v>
      </c>
      <c r="G476" s="165" t="s">
        <v>174</v>
      </c>
      <c r="H476" s="167">
        <v>104.67</v>
      </c>
      <c r="I476" s="159">
        <f>+Tabla167[[#This Row],[Costo Unitario en RD$]]*Tabla167[[#This Row],[Existencia actual]]</f>
        <v>9943.65</v>
      </c>
      <c r="J476" s="168">
        <v>0</v>
      </c>
      <c r="K476" s="161">
        <f>+LOOKUP(Tabla167[[#This Row],[Código Institucional]],Entradas!A$2:A$1993,Entradas!C$2:C$1993)</f>
        <v>100</v>
      </c>
      <c r="L476" s="169">
        <f>+LOOKUP(Tabla167[[#This Row],[Código Institucional]],Salidas!A$2:A$1159,Salidas!C$2:C$1159)</f>
        <v>5</v>
      </c>
      <c r="M476" s="170">
        <f>+Tabla167[[#This Row],[Existencia Diciembre 2021]]+Tabla167[[#This Row],[Entradas]]-Tabla167[[#This Row],[Salidas]]</f>
        <v>95</v>
      </c>
    </row>
    <row r="477" spans="2:13" ht="15.75" x14ac:dyDescent="0.25">
      <c r="B477" s="163">
        <v>44645</v>
      </c>
      <c r="C477" s="163">
        <v>44645</v>
      </c>
      <c r="D477" s="164" t="s">
        <v>717</v>
      </c>
      <c r="E477" s="62" t="s">
        <v>997</v>
      </c>
      <c r="F477" s="55" t="s">
        <v>1007</v>
      </c>
      <c r="G477" s="165" t="s">
        <v>174</v>
      </c>
      <c r="H477" s="167">
        <v>148.74</v>
      </c>
      <c r="I477" s="159">
        <f>+Tabla167[[#This Row],[Costo Unitario en RD$]]*Tabla167[[#This Row],[Existencia actual]]</f>
        <v>14130.300000000001</v>
      </c>
      <c r="J477" s="168">
        <v>0</v>
      </c>
      <c r="K477" s="161">
        <f>+LOOKUP(Tabla167[[#This Row],[Código Institucional]],Entradas!A$2:A$1993,Entradas!C$2:C$1993)</f>
        <v>100</v>
      </c>
      <c r="L477" s="169">
        <f>+LOOKUP(Tabla167[[#This Row],[Código Institucional]],Salidas!A$2:A$1159,Salidas!C$2:C$1159)</f>
        <v>5</v>
      </c>
      <c r="M477" s="170">
        <f>+Tabla167[[#This Row],[Existencia Diciembre 2021]]+Tabla167[[#This Row],[Entradas]]-Tabla167[[#This Row],[Salidas]]</f>
        <v>95</v>
      </c>
    </row>
    <row r="478" spans="2:13" ht="15.75" x14ac:dyDescent="0.25">
      <c r="B478" s="163">
        <v>44645</v>
      </c>
      <c r="C478" s="163">
        <v>44645</v>
      </c>
      <c r="D478" s="164" t="s">
        <v>717</v>
      </c>
      <c r="E478" s="62" t="s">
        <v>998</v>
      </c>
      <c r="F478" s="55" t="s">
        <v>1008</v>
      </c>
      <c r="G478" s="165" t="s">
        <v>174</v>
      </c>
      <c r="H478" s="167">
        <v>983.88</v>
      </c>
      <c r="I478" s="159">
        <f>+Tabla167[[#This Row],[Costo Unitario en RD$]]*Tabla167[[#This Row],[Existencia actual]]</f>
        <v>1967.76</v>
      </c>
      <c r="J478" s="168">
        <v>0</v>
      </c>
      <c r="K478" s="161">
        <f>+LOOKUP(Tabla167[[#This Row],[Código Institucional]],Entradas!A$2:A$1993,Entradas!C$2:C$1993)</f>
        <v>2</v>
      </c>
      <c r="L478" s="169">
        <f>+LOOKUP(Tabla167[[#This Row],[Código Institucional]],Salidas!A$2:A$1159,Salidas!C$2:C$1159)</f>
        <v>0</v>
      </c>
      <c r="M478" s="170">
        <f>+Tabla167[[#This Row],[Existencia Diciembre 2021]]+Tabla167[[#This Row],[Entradas]]-Tabla167[[#This Row],[Salidas]]</f>
        <v>2</v>
      </c>
    </row>
    <row r="479" spans="2:13" ht="15.75" x14ac:dyDescent="0.25">
      <c r="B479" s="163">
        <v>44645</v>
      </c>
      <c r="C479" s="163">
        <v>44645</v>
      </c>
      <c r="D479" s="164" t="s">
        <v>717</v>
      </c>
      <c r="E479" s="62" t="s">
        <v>999</v>
      </c>
      <c r="F479" s="55" t="s">
        <v>1009</v>
      </c>
      <c r="G479" s="165" t="s">
        <v>174</v>
      </c>
      <c r="H479" s="167">
        <v>71.61</v>
      </c>
      <c r="I479" s="159">
        <f>+Tabla167[[#This Row],[Costo Unitario en RD$]]*Tabla167[[#This Row],[Existencia actual]]</f>
        <v>3580.5</v>
      </c>
      <c r="J479" s="168">
        <v>0</v>
      </c>
      <c r="K479" s="161">
        <f>+LOOKUP(Tabla167[[#This Row],[Código Institucional]],Entradas!A$2:A$1993,Entradas!C$2:C$1993)</f>
        <v>50</v>
      </c>
      <c r="L479" s="169">
        <f>+LOOKUP(Tabla167[[#This Row],[Código Institucional]],Salidas!A$2:A$1159,Salidas!C$2:C$1159)</f>
        <v>0</v>
      </c>
      <c r="M479" s="170">
        <f>+Tabla167[[#This Row],[Existencia Diciembre 2021]]+Tabla167[[#This Row],[Entradas]]-Tabla167[[#This Row],[Salidas]]</f>
        <v>50</v>
      </c>
    </row>
    <row r="480" spans="2:13" ht="15.75" x14ac:dyDescent="0.25">
      <c r="B480" s="163">
        <v>44637</v>
      </c>
      <c r="C480" s="163">
        <v>44637</v>
      </c>
      <c r="D480" s="164" t="s">
        <v>717</v>
      </c>
      <c r="E480" s="62" t="s">
        <v>1000</v>
      </c>
      <c r="F480" s="55" t="s">
        <v>1010</v>
      </c>
      <c r="G480" s="165" t="s">
        <v>174</v>
      </c>
      <c r="H480" s="167">
        <v>8494.17</v>
      </c>
      <c r="I480" s="159">
        <f>+Tabla167[[#This Row],[Costo Unitario en RD$]]*Tabla167[[#This Row],[Existencia actual]]</f>
        <v>42470.85</v>
      </c>
      <c r="J480" s="168">
        <v>0</v>
      </c>
      <c r="K480" s="161">
        <f>+LOOKUP(Tabla167[[#This Row],[Código Institucional]],Entradas!A$2:A$1993,Entradas!C$2:C$1993)</f>
        <v>5</v>
      </c>
      <c r="L480" s="169">
        <f>+LOOKUP(Tabla167[[#This Row],[Código Institucional]],Salidas!A$2:A$1159,Salidas!C$2:C$1159)</f>
        <v>0</v>
      </c>
      <c r="M480" s="170">
        <f>+Tabla167[[#This Row],[Existencia Diciembre 2021]]+Tabla167[[#This Row],[Entradas]]-Tabla167[[#This Row],[Salidas]]</f>
        <v>5</v>
      </c>
    </row>
    <row r="481" spans="2:13" ht="16.5" thickBot="1" x14ac:dyDescent="0.3">
      <c r="B481" s="163">
        <v>44637</v>
      </c>
      <c r="C481" s="163">
        <v>44637</v>
      </c>
      <c r="D481" s="164" t="s">
        <v>717</v>
      </c>
      <c r="E481" s="62" t="s">
        <v>1001</v>
      </c>
      <c r="F481" s="55" t="s">
        <v>1011</v>
      </c>
      <c r="G481" s="165"/>
      <c r="H481" s="167">
        <v>3205.97</v>
      </c>
      <c r="I481" s="159">
        <f>+Tabla167[[#This Row],[Costo Unitario en RD$]]*Tabla167[[#This Row],[Existencia actual]]</f>
        <v>16029.849999999999</v>
      </c>
      <c r="J481" s="168">
        <v>0</v>
      </c>
      <c r="K481" s="161">
        <f>+LOOKUP(Tabla167[[#This Row],[Código Institucional]],Entradas!A$2:A$1993,Entradas!C$2:C$1993)</f>
        <v>5</v>
      </c>
      <c r="L481" s="169">
        <f>+LOOKUP(Tabla167[[#This Row],[Código Institucional]],Salidas!A$2:A$1159,Salidas!C$2:C$1159)</f>
        <v>0</v>
      </c>
      <c r="M481" s="170">
        <f>+Tabla167[[#This Row],[Existencia Diciembre 2021]]+Tabla167[[#This Row],[Entradas]]-Tabla167[[#This Row],[Salidas]]</f>
        <v>5</v>
      </c>
    </row>
    <row r="482" spans="2:13" ht="19.5" thickBot="1" x14ac:dyDescent="0.35">
      <c r="B482" s="81"/>
      <c r="C482" s="81"/>
      <c r="D482" s="82"/>
      <c r="E482" s="82"/>
      <c r="F482" s="203" t="s">
        <v>761</v>
      </c>
      <c r="G482" s="204"/>
      <c r="H482" s="205"/>
      <c r="I482" s="206">
        <f>SUM(I10:I481)</f>
        <v>32625327.930000007</v>
      </c>
      <c r="J482" s="116"/>
      <c r="K482" s="85"/>
      <c r="L482" s="86"/>
      <c r="M482" s="87"/>
    </row>
    <row r="483" spans="2:13" ht="15.75" thickTop="1" x14ac:dyDescent="0.25">
      <c r="B483" s="81"/>
      <c r="C483" s="81"/>
      <c r="D483" s="82"/>
      <c r="E483" s="82"/>
      <c r="F483" s="83"/>
      <c r="G483" s="83"/>
      <c r="H483" s="84"/>
      <c r="I483" s="84"/>
      <c r="J483" s="116"/>
      <c r="K483" s="85"/>
      <c r="L483" s="86"/>
      <c r="M483" s="87"/>
    </row>
    <row r="484" spans="2:13" x14ac:dyDescent="0.25">
      <c r="B484" s="81"/>
      <c r="C484" s="81"/>
      <c r="D484" s="82"/>
      <c r="E484" s="82"/>
      <c r="F484" s="83"/>
      <c r="G484" s="83"/>
      <c r="H484" s="84"/>
      <c r="I484" s="84"/>
      <c r="J484" s="116"/>
      <c r="K484" s="85"/>
      <c r="L484" s="86"/>
      <c r="M484" s="87"/>
    </row>
    <row r="485" spans="2:13" x14ac:dyDescent="0.25">
      <c r="B485" s="81"/>
      <c r="C485" s="81"/>
      <c r="D485" s="82"/>
      <c r="E485" s="82"/>
      <c r="F485" s="83"/>
      <c r="G485" s="83"/>
      <c r="H485" s="84"/>
      <c r="I485" s="84"/>
      <c r="J485" s="116"/>
      <c r="K485" s="85"/>
      <c r="L485" s="86"/>
      <c r="M485" s="87"/>
    </row>
    <row r="486" spans="2:13" x14ac:dyDescent="0.25">
      <c r="B486" s="81"/>
      <c r="C486" s="81"/>
      <c r="D486" s="82"/>
      <c r="E486" s="82"/>
      <c r="F486" s="83"/>
      <c r="G486" s="82"/>
      <c r="H486" s="84"/>
      <c r="I486" s="84"/>
      <c r="J486" s="116"/>
      <c r="K486" s="85"/>
      <c r="L486" s="85"/>
      <c r="M486" s="85"/>
    </row>
    <row r="487" spans="2:13" x14ac:dyDescent="0.25">
      <c r="B487" s="210"/>
      <c r="C487" s="210"/>
      <c r="D487" s="210"/>
      <c r="E487" s="210"/>
      <c r="F487" s="83"/>
      <c r="G487" s="82"/>
      <c r="H487" s="84"/>
      <c r="I487" s="84"/>
      <c r="J487" s="116"/>
      <c r="K487" s="85"/>
      <c r="L487" s="86"/>
      <c r="M487" s="87"/>
    </row>
    <row r="488" spans="2:13" x14ac:dyDescent="0.25">
      <c r="B488" s="211" t="s">
        <v>1014</v>
      </c>
      <c r="C488" s="211"/>
      <c r="D488" s="211"/>
      <c r="E488" s="211"/>
      <c r="F488" s="83"/>
      <c r="G488" s="82"/>
      <c r="H488" s="17"/>
      <c r="I488" s="17"/>
      <c r="J488" s="117"/>
      <c r="K488" s="85"/>
      <c r="L488" s="86"/>
      <c r="M488" s="87"/>
    </row>
    <row r="489" spans="2:13" x14ac:dyDescent="0.25">
      <c r="B489" s="212" t="s">
        <v>1015</v>
      </c>
      <c r="C489" s="212"/>
      <c r="D489" s="212"/>
      <c r="E489" s="212"/>
      <c r="F489" s="83"/>
      <c r="G489" s="82"/>
      <c r="H489" s="215" t="s">
        <v>1016</v>
      </c>
      <c r="I489" s="215"/>
      <c r="J489" s="215"/>
      <c r="K489" s="85"/>
      <c r="L489" s="86"/>
      <c r="M489" s="87"/>
    </row>
    <row r="490" spans="2:13" x14ac:dyDescent="0.25">
      <c r="B490" s="213" t="s">
        <v>7</v>
      </c>
      <c r="C490" s="213"/>
      <c r="D490" s="213"/>
      <c r="E490" s="213"/>
      <c r="F490" s="83"/>
      <c r="G490" s="82"/>
      <c r="H490" s="207" t="s">
        <v>762</v>
      </c>
      <c r="I490" s="207"/>
      <c r="J490" s="207"/>
      <c r="K490" s="85"/>
      <c r="L490" s="86"/>
      <c r="M490" s="87"/>
    </row>
    <row r="491" spans="2:13" x14ac:dyDescent="0.25">
      <c r="B491" s="81"/>
      <c r="C491" s="81"/>
      <c r="D491" s="82"/>
      <c r="E491" s="82"/>
      <c r="F491" s="83"/>
      <c r="G491" s="82"/>
      <c r="H491" s="208" t="s">
        <v>8</v>
      </c>
      <c r="I491" s="208"/>
      <c r="J491" s="208"/>
      <c r="K491" s="85"/>
      <c r="L491" s="86"/>
      <c r="M491" s="87"/>
    </row>
    <row r="492" spans="2:13" x14ac:dyDescent="0.25">
      <c r="B492" s="81"/>
      <c r="C492" s="81"/>
      <c r="D492" s="82"/>
      <c r="E492" s="82"/>
      <c r="F492" s="83"/>
      <c r="G492" s="82"/>
      <c r="H492" s="84"/>
      <c r="I492" s="84"/>
      <c r="J492" s="116"/>
      <c r="K492" s="85"/>
      <c r="L492" s="86"/>
      <c r="M492" s="87"/>
    </row>
    <row r="493" spans="2:13" x14ac:dyDescent="0.25">
      <c r="B493" s="81"/>
      <c r="C493" s="81"/>
      <c r="D493" s="82"/>
      <c r="E493" s="82"/>
      <c r="F493" s="20"/>
      <c r="G493" s="18"/>
      <c r="H493" s="84"/>
      <c r="I493" s="84"/>
      <c r="J493" s="116"/>
      <c r="K493" s="85"/>
      <c r="L493" s="86"/>
      <c r="M493" s="87"/>
    </row>
    <row r="494" spans="2:13" x14ac:dyDescent="0.25">
      <c r="B494" s="81"/>
      <c r="C494" s="81"/>
      <c r="D494" s="82"/>
      <c r="E494" s="82"/>
      <c r="F494" s="215" t="s">
        <v>763</v>
      </c>
      <c r="G494" s="215"/>
      <c r="H494" s="84"/>
      <c r="I494" s="84"/>
      <c r="J494" s="116"/>
      <c r="K494" s="85"/>
      <c r="L494" s="86"/>
      <c r="M494" s="87"/>
    </row>
    <row r="495" spans="2:13" x14ac:dyDescent="0.25">
      <c r="B495" s="81"/>
      <c r="C495" s="81"/>
      <c r="D495" s="82"/>
      <c r="E495" s="82"/>
      <c r="F495" s="207" t="s">
        <v>10</v>
      </c>
      <c r="G495" s="207"/>
      <c r="H495" s="84"/>
      <c r="I495" s="84"/>
      <c r="J495" s="116"/>
      <c r="K495" s="85"/>
      <c r="L495" s="86"/>
      <c r="M495" s="87"/>
    </row>
    <row r="496" spans="2:13" x14ac:dyDescent="0.25">
      <c r="B496" s="81"/>
      <c r="C496" s="81"/>
      <c r="D496" s="82"/>
      <c r="E496" s="82"/>
      <c r="F496" s="208" t="s">
        <v>9</v>
      </c>
      <c r="G496" s="208"/>
      <c r="H496" s="84"/>
      <c r="I496" s="84"/>
      <c r="J496" s="116"/>
      <c r="K496" s="85"/>
      <c r="L496" s="86"/>
      <c r="M496" s="87"/>
    </row>
    <row r="497" spans="2:13" x14ac:dyDescent="0.25">
      <c r="B497" s="81"/>
      <c r="C497" s="81"/>
      <c r="D497" s="82"/>
      <c r="E497" s="82"/>
      <c r="F497" s="83"/>
      <c r="G497" s="82"/>
      <c r="H497" s="84"/>
      <c r="I497" s="84"/>
      <c r="J497" s="116"/>
      <c r="K497" s="85"/>
      <c r="L497" s="86"/>
      <c r="M497" s="87"/>
    </row>
    <row r="498" spans="2:13" x14ac:dyDescent="0.25">
      <c r="J498" s="118"/>
    </row>
    <row r="499" spans="2:13" x14ac:dyDescent="0.25">
      <c r="J499" s="118"/>
    </row>
    <row r="500" spans="2:13" x14ac:dyDescent="0.25">
      <c r="J500" s="118"/>
    </row>
    <row r="501" spans="2:13" x14ac:dyDescent="0.25">
      <c r="J501" s="118"/>
    </row>
    <row r="502" spans="2:13" x14ac:dyDescent="0.25">
      <c r="J502" s="118"/>
    </row>
    <row r="503" spans="2:13" x14ac:dyDescent="0.25">
      <c r="J503" s="118"/>
    </row>
    <row r="504" spans="2:13" x14ac:dyDescent="0.25">
      <c r="J504" s="118"/>
    </row>
    <row r="505" spans="2:13" x14ac:dyDescent="0.25">
      <c r="J505" s="118"/>
    </row>
    <row r="506" spans="2:13" x14ac:dyDescent="0.25">
      <c r="J506" s="118"/>
    </row>
    <row r="507" spans="2:13" x14ac:dyDescent="0.25">
      <c r="J507" s="118"/>
    </row>
    <row r="508" spans="2:13" x14ac:dyDescent="0.25">
      <c r="J508" s="118"/>
    </row>
    <row r="509" spans="2:13" x14ac:dyDescent="0.25">
      <c r="J509" s="118"/>
    </row>
    <row r="510" spans="2:13" x14ac:dyDescent="0.25">
      <c r="J510" s="118"/>
    </row>
    <row r="511" spans="2:13" x14ac:dyDescent="0.25">
      <c r="J511" s="118"/>
    </row>
    <row r="512" spans="2:13" x14ac:dyDescent="0.25">
      <c r="J512" s="118"/>
    </row>
    <row r="513" spans="10:10" x14ac:dyDescent="0.25">
      <c r="J513" s="118"/>
    </row>
    <row r="514" spans="10:10" x14ac:dyDescent="0.25">
      <c r="J514" s="118"/>
    </row>
    <row r="515" spans="10:10" x14ac:dyDescent="0.25">
      <c r="J515" s="118"/>
    </row>
    <row r="516" spans="10:10" x14ac:dyDescent="0.25">
      <c r="J516" s="118"/>
    </row>
    <row r="517" spans="10:10" x14ac:dyDescent="0.25">
      <c r="J517" s="118"/>
    </row>
    <row r="518" spans="10:10" x14ac:dyDescent="0.25">
      <c r="J518" s="118"/>
    </row>
    <row r="519" spans="10:10" x14ac:dyDescent="0.25">
      <c r="J519" s="118"/>
    </row>
    <row r="520" spans="10:10" x14ac:dyDescent="0.25">
      <c r="J520" s="118"/>
    </row>
    <row r="521" spans="10:10" x14ac:dyDescent="0.25">
      <c r="J521" s="118"/>
    </row>
    <row r="522" spans="10:10" x14ac:dyDescent="0.25">
      <c r="J522" s="118"/>
    </row>
    <row r="523" spans="10:10" x14ac:dyDescent="0.25">
      <c r="J523" s="118"/>
    </row>
    <row r="524" spans="10:10" x14ac:dyDescent="0.25">
      <c r="J524" s="118"/>
    </row>
    <row r="525" spans="10:10" x14ac:dyDescent="0.25">
      <c r="J525" s="118"/>
    </row>
    <row r="526" spans="10:10" x14ac:dyDescent="0.25">
      <c r="J526" s="118"/>
    </row>
    <row r="527" spans="10:10" x14ac:dyDescent="0.25">
      <c r="J527" s="118"/>
    </row>
    <row r="528" spans="10:10" x14ac:dyDescent="0.25">
      <c r="J528" s="118"/>
    </row>
    <row r="529" spans="10:10" x14ac:dyDescent="0.25">
      <c r="J529" s="118"/>
    </row>
    <row r="530" spans="10:10" x14ac:dyDescent="0.25">
      <c r="J530" s="118"/>
    </row>
    <row r="531" spans="10:10" x14ac:dyDescent="0.25">
      <c r="J531" s="118"/>
    </row>
    <row r="532" spans="10:10" x14ac:dyDescent="0.25">
      <c r="J532" s="118"/>
    </row>
    <row r="533" spans="10:10" x14ac:dyDescent="0.25">
      <c r="J533" s="118"/>
    </row>
    <row r="534" spans="10:10" x14ac:dyDescent="0.25">
      <c r="J534" s="118"/>
    </row>
    <row r="535" spans="10:10" x14ac:dyDescent="0.25">
      <c r="J535" s="118"/>
    </row>
    <row r="536" spans="10:10" x14ac:dyDescent="0.25">
      <c r="J536" s="118"/>
    </row>
    <row r="537" spans="10:10" x14ac:dyDescent="0.25">
      <c r="J537" s="118"/>
    </row>
    <row r="538" spans="10:10" x14ac:dyDescent="0.25">
      <c r="J538" s="118"/>
    </row>
    <row r="539" spans="10:10" x14ac:dyDescent="0.25">
      <c r="J539" s="118"/>
    </row>
    <row r="540" spans="10:10" x14ac:dyDescent="0.25">
      <c r="J540" s="118"/>
    </row>
    <row r="541" spans="10:10" x14ac:dyDescent="0.25">
      <c r="J541" s="118"/>
    </row>
    <row r="542" spans="10:10" x14ac:dyDescent="0.25">
      <c r="J542" s="118"/>
    </row>
    <row r="543" spans="10:10" x14ac:dyDescent="0.25">
      <c r="J543" s="118"/>
    </row>
    <row r="544" spans="10:10" x14ac:dyDescent="0.25">
      <c r="J544" s="118"/>
    </row>
    <row r="545" spans="10:10" x14ac:dyDescent="0.25">
      <c r="J545" s="118"/>
    </row>
    <row r="546" spans="10:10" x14ac:dyDescent="0.25">
      <c r="J546" s="118"/>
    </row>
    <row r="547" spans="10:10" x14ac:dyDescent="0.25">
      <c r="J547" s="118"/>
    </row>
    <row r="548" spans="10:10" x14ac:dyDescent="0.25">
      <c r="J548" s="118"/>
    </row>
    <row r="549" spans="10:10" x14ac:dyDescent="0.25">
      <c r="J549" s="118"/>
    </row>
    <row r="550" spans="10:10" x14ac:dyDescent="0.25">
      <c r="J550" s="118"/>
    </row>
    <row r="551" spans="10:10" x14ac:dyDescent="0.25">
      <c r="J551" s="118"/>
    </row>
    <row r="552" spans="10:10" x14ac:dyDescent="0.25">
      <c r="J552" s="118"/>
    </row>
    <row r="553" spans="10:10" x14ac:dyDescent="0.25">
      <c r="J553" s="118"/>
    </row>
    <row r="554" spans="10:10" x14ac:dyDescent="0.25">
      <c r="J554" s="118"/>
    </row>
    <row r="555" spans="10:10" x14ac:dyDescent="0.25">
      <c r="J555" s="118"/>
    </row>
    <row r="556" spans="10:10" x14ac:dyDescent="0.25">
      <c r="J556" s="118"/>
    </row>
    <row r="557" spans="10:10" x14ac:dyDescent="0.25">
      <c r="J557" s="118"/>
    </row>
    <row r="558" spans="10:10" x14ac:dyDescent="0.25">
      <c r="J558" s="118"/>
    </row>
    <row r="559" spans="10:10" x14ac:dyDescent="0.25">
      <c r="J559" s="118"/>
    </row>
    <row r="560" spans="10:10" x14ac:dyDescent="0.25">
      <c r="J560" s="118"/>
    </row>
    <row r="561" spans="10:10" x14ac:dyDescent="0.25">
      <c r="J561" s="118"/>
    </row>
    <row r="562" spans="10:10" x14ac:dyDescent="0.25">
      <c r="J562" s="118"/>
    </row>
    <row r="563" spans="10:10" x14ac:dyDescent="0.25">
      <c r="J563" s="118"/>
    </row>
    <row r="564" spans="10:10" x14ac:dyDescent="0.25">
      <c r="J564" s="118"/>
    </row>
    <row r="565" spans="10:10" x14ac:dyDescent="0.25">
      <c r="J565" s="118"/>
    </row>
    <row r="566" spans="10:10" x14ac:dyDescent="0.25">
      <c r="J566" s="118"/>
    </row>
    <row r="567" spans="10:10" x14ac:dyDescent="0.25">
      <c r="J567" s="118"/>
    </row>
    <row r="568" spans="10:10" x14ac:dyDescent="0.25">
      <c r="J568" s="118"/>
    </row>
    <row r="569" spans="10:10" x14ac:dyDescent="0.25">
      <c r="J569" s="118"/>
    </row>
    <row r="570" spans="10:10" x14ac:dyDescent="0.25">
      <c r="J570" s="118"/>
    </row>
    <row r="571" spans="10:10" x14ac:dyDescent="0.25">
      <c r="J571" s="118"/>
    </row>
    <row r="572" spans="10:10" x14ac:dyDescent="0.25">
      <c r="J572" s="118"/>
    </row>
    <row r="573" spans="10:10" x14ac:dyDescent="0.25">
      <c r="J573" s="118"/>
    </row>
    <row r="574" spans="10:10" x14ac:dyDescent="0.25">
      <c r="J574" s="118"/>
    </row>
    <row r="575" spans="10:10" x14ac:dyDescent="0.25">
      <c r="J575" s="118"/>
    </row>
    <row r="576" spans="10:10" x14ac:dyDescent="0.25">
      <c r="J576" s="118"/>
    </row>
    <row r="577" spans="10:10" x14ac:dyDescent="0.25">
      <c r="J577" s="118"/>
    </row>
    <row r="578" spans="10:10" x14ac:dyDescent="0.25">
      <c r="J578" s="118"/>
    </row>
    <row r="579" spans="10:10" x14ac:dyDescent="0.25">
      <c r="J579" s="118"/>
    </row>
    <row r="580" spans="10:10" x14ac:dyDescent="0.25">
      <c r="J580" s="118"/>
    </row>
    <row r="581" spans="10:10" x14ac:dyDescent="0.25">
      <c r="J581" s="118"/>
    </row>
    <row r="582" spans="10:10" x14ac:dyDescent="0.25">
      <c r="J582" s="118"/>
    </row>
    <row r="583" spans="10:10" x14ac:dyDescent="0.25">
      <c r="J583" s="118"/>
    </row>
    <row r="584" spans="10:10" x14ac:dyDescent="0.25">
      <c r="J584" s="118"/>
    </row>
    <row r="585" spans="10:10" x14ac:dyDescent="0.25">
      <c r="J585" s="118"/>
    </row>
    <row r="586" spans="10:10" x14ac:dyDescent="0.25">
      <c r="J586" s="118"/>
    </row>
    <row r="587" spans="10:10" x14ac:dyDescent="0.25">
      <c r="J587" s="118"/>
    </row>
    <row r="588" spans="10:10" x14ac:dyDescent="0.25">
      <c r="J588" s="118"/>
    </row>
    <row r="589" spans="10:10" x14ac:dyDescent="0.25">
      <c r="J589" s="118"/>
    </row>
    <row r="590" spans="10:10" x14ac:dyDescent="0.25">
      <c r="J590" s="118"/>
    </row>
    <row r="591" spans="10:10" x14ac:dyDescent="0.25">
      <c r="J591" s="118"/>
    </row>
    <row r="592" spans="10:10" x14ac:dyDescent="0.25">
      <c r="J592" s="118"/>
    </row>
    <row r="593" spans="10:10" x14ac:dyDescent="0.25">
      <c r="J593" s="118"/>
    </row>
    <row r="594" spans="10:10" x14ac:dyDescent="0.25">
      <c r="J594" s="118"/>
    </row>
    <row r="595" spans="10:10" x14ac:dyDescent="0.25">
      <c r="J595" s="118"/>
    </row>
    <row r="596" spans="10:10" x14ac:dyDescent="0.25">
      <c r="J596" s="118"/>
    </row>
    <row r="597" spans="10:10" x14ac:dyDescent="0.25">
      <c r="J597" s="118"/>
    </row>
    <row r="598" spans="10:10" x14ac:dyDescent="0.25">
      <c r="J598" s="118"/>
    </row>
    <row r="599" spans="10:10" x14ac:dyDescent="0.25">
      <c r="J599" s="118"/>
    </row>
    <row r="600" spans="10:10" x14ac:dyDescent="0.25">
      <c r="J600" s="118"/>
    </row>
    <row r="601" spans="10:10" x14ac:dyDescent="0.25">
      <c r="J601" s="118"/>
    </row>
    <row r="602" spans="10:10" x14ac:dyDescent="0.25">
      <c r="J602" s="118"/>
    </row>
    <row r="603" spans="10:10" x14ac:dyDescent="0.25">
      <c r="J603" s="118"/>
    </row>
    <row r="604" spans="10:10" x14ac:dyDescent="0.25">
      <c r="J604" s="118"/>
    </row>
    <row r="605" spans="10:10" x14ac:dyDescent="0.25">
      <c r="J605" s="118"/>
    </row>
    <row r="606" spans="10:10" x14ac:dyDescent="0.25">
      <c r="J606" s="118"/>
    </row>
    <row r="607" spans="10:10" x14ac:dyDescent="0.25">
      <c r="J607" s="118"/>
    </row>
    <row r="608" spans="10:10" x14ac:dyDescent="0.25">
      <c r="J608" s="118"/>
    </row>
    <row r="609" spans="10:10" x14ac:dyDescent="0.25">
      <c r="J609" s="118"/>
    </row>
    <row r="610" spans="10:10" x14ac:dyDescent="0.25">
      <c r="J610" s="118"/>
    </row>
    <row r="611" spans="10:10" x14ac:dyDescent="0.25">
      <c r="J611" s="118"/>
    </row>
    <row r="612" spans="10:10" x14ac:dyDescent="0.25">
      <c r="J612" s="118"/>
    </row>
    <row r="613" spans="10:10" x14ac:dyDescent="0.25">
      <c r="J613" s="118"/>
    </row>
    <row r="614" spans="10:10" x14ac:dyDescent="0.25">
      <c r="J614" s="118"/>
    </row>
    <row r="615" spans="10:10" x14ac:dyDescent="0.25">
      <c r="J615" s="118"/>
    </row>
    <row r="616" spans="10:10" x14ac:dyDescent="0.25">
      <c r="J616" s="118"/>
    </row>
    <row r="617" spans="10:10" x14ac:dyDescent="0.25">
      <c r="J617" s="118"/>
    </row>
    <row r="618" spans="10:10" x14ac:dyDescent="0.25">
      <c r="J618" s="118"/>
    </row>
    <row r="619" spans="10:10" x14ac:dyDescent="0.25">
      <c r="J619" s="118"/>
    </row>
    <row r="620" spans="10:10" x14ac:dyDescent="0.25">
      <c r="J620" s="118"/>
    </row>
    <row r="621" spans="10:10" x14ac:dyDescent="0.25">
      <c r="J621" s="118"/>
    </row>
    <row r="622" spans="10:10" x14ac:dyDescent="0.25">
      <c r="J622" s="118"/>
    </row>
    <row r="623" spans="10:10" x14ac:dyDescent="0.25">
      <c r="J623" s="118"/>
    </row>
    <row r="624" spans="10:10" x14ac:dyDescent="0.25">
      <c r="J624" s="118"/>
    </row>
    <row r="625" spans="10:10" x14ac:dyDescent="0.25">
      <c r="J625" s="118"/>
    </row>
    <row r="626" spans="10:10" x14ac:dyDescent="0.25">
      <c r="J626" s="118"/>
    </row>
    <row r="627" spans="10:10" x14ac:dyDescent="0.25">
      <c r="J627" s="118"/>
    </row>
    <row r="628" spans="10:10" x14ac:dyDescent="0.25">
      <c r="J628" s="118"/>
    </row>
    <row r="629" spans="10:10" x14ac:dyDescent="0.25">
      <c r="J629" s="118"/>
    </row>
    <row r="630" spans="10:10" x14ac:dyDescent="0.25">
      <c r="J630" s="118"/>
    </row>
    <row r="631" spans="10:10" x14ac:dyDescent="0.25">
      <c r="J631" s="118"/>
    </row>
    <row r="632" spans="10:10" x14ac:dyDescent="0.25">
      <c r="J632" s="118"/>
    </row>
    <row r="633" spans="10:10" x14ac:dyDescent="0.25">
      <c r="J633" s="118"/>
    </row>
    <row r="634" spans="10:10" x14ac:dyDescent="0.25">
      <c r="J634" s="118"/>
    </row>
    <row r="635" spans="10:10" x14ac:dyDescent="0.25">
      <c r="J635" s="118"/>
    </row>
    <row r="636" spans="10:10" x14ac:dyDescent="0.25">
      <c r="J636" s="118"/>
    </row>
    <row r="637" spans="10:10" x14ac:dyDescent="0.25">
      <c r="J637" s="118"/>
    </row>
    <row r="638" spans="10:10" x14ac:dyDescent="0.25">
      <c r="J638" s="118"/>
    </row>
    <row r="639" spans="10:10" x14ac:dyDescent="0.25">
      <c r="J639" s="118"/>
    </row>
    <row r="640" spans="10:10" x14ac:dyDescent="0.25">
      <c r="J640" s="118"/>
    </row>
    <row r="641" spans="10:10" x14ac:dyDescent="0.25">
      <c r="J641" s="118"/>
    </row>
    <row r="642" spans="10:10" x14ac:dyDescent="0.25">
      <c r="J642" s="118"/>
    </row>
    <row r="643" spans="10:10" x14ac:dyDescent="0.25">
      <c r="J643" s="118"/>
    </row>
    <row r="644" spans="10:10" x14ac:dyDescent="0.25">
      <c r="J644" s="118"/>
    </row>
    <row r="645" spans="10:10" x14ac:dyDescent="0.25">
      <c r="J645" s="118"/>
    </row>
    <row r="646" spans="10:10" x14ac:dyDescent="0.25">
      <c r="J646" s="118"/>
    </row>
    <row r="647" spans="10:10" x14ac:dyDescent="0.25">
      <c r="J647" s="118"/>
    </row>
    <row r="648" spans="10:10" x14ac:dyDescent="0.25">
      <c r="J648" s="118"/>
    </row>
    <row r="649" spans="10:10" x14ac:dyDescent="0.25">
      <c r="J649" s="118"/>
    </row>
    <row r="650" spans="10:10" x14ac:dyDescent="0.25">
      <c r="J650" s="118"/>
    </row>
    <row r="651" spans="10:10" x14ac:dyDescent="0.25">
      <c r="J651" s="118"/>
    </row>
    <row r="652" spans="10:10" x14ac:dyDescent="0.25">
      <c r="J652" s="118"/>
    </row>
    <row r="653" spans="10:10" x14ac:dyDescent="0.25">
      <c r="J653" s="118"/>
    </row>
    <row r="654" spans="10:10" x14ac:dyDescent="0.25">
      <c r="J654" s="118"/>
    </row>
    <row r="655" spans="10:10" x14ac:dyDescent="0.25">
      <c r="J655" s="118"/>
    </row>
    <row r="656" spans="10:10" x14ac:dyDescent="0.25">
      <c r="J656" s="118"/>
    </row>
    <row r="657" spans="10:10" x14ac:dyDescent="0.25">
      <c r="J657" s="118"/>
    </row>
    <row r="658" spans="10:10" x14ac:dyDescent="0.25">
      <c r="J658" s="118"/>
    </row>
    <row r="659" spans="10:10" x14ac:dyDescent="0.25">
      <c r="J659" s="118"/>
    </row>
    <row r="660" spans="10:10" x14ac:dyDescent="0.25">
      <c r="J660" s="118"/>
    </row>
    <row r="661" spans="10:10" x14ac:dyDescent="0.25">
      <c r="J661" s="118"/>
    </row>
    <row r="662" spans="10:10" x14ac:dyDescent="0.25">
      <c r="J662" s="118"/>
    </row>
    <row r="663" spans="10:10" x14ac:dyDescent="0.25">
      <c r="J663" s="118"/>
    </row>
    <row r="664" spans="10:10" x14ac:dyDescent="0.25">
      <c r="J664" s="118"/>
    </row>
    <row r="665" spans="10:10" x14ac:dyDescent="0.25">
      <c r="J665" s="118"/>
    </row>
    <row r="666" spans="10:10" x14ac:dyDescent="0.25">
      <c r="J666" s="118"/>
    </row>
    <row r="667" spans="10:10" x14ac:dyDescent="0.25">
      <c r="J667" s="118"/>
    </row>
    <row r="668" spans="10:10" x14ac:dyDescent="0.25">
      <c r="J668" s="118"/>
    </row>
    <row r="669" spans="10:10" x14ac:dyDescent="0.25">
      <c r="J669" s="118"/>
    </row>
    <row r="670" spans="10:10" x14ac:dyDescent="0.25">
      <c r="J670" s="118"/>
    </row>
    <row r="671" spans="10:10" x14ac:dyDescent="0.25">
      <c r="J671" s="118"/>
    </row>
    <row r="672" spans="10:10" x14ac:dyDescent="0.25">
      <c r="J672" s="118"/>
    </row>
    <row r="673" spans="10:10" x14ac:dyDescent="0.25">
      <c r="J673" s="118"/>
    </row>
    <row r="674" spans="10:10" x14ac:dyDescent="0.25">
      <c r="J674" s="118"/>
    </row>
    <row r="675" spans="10:10" x14ac:dyDescent="0.25">
      <c r="J675" s="118"/>
    </row>
    <row r="676" spans="10:10" x14ac:dyDescent="0.25">
      <c r="J676" s="118"/>
    </row>
    <row r="677" spans="10:10" x14ac:dyDescent="0.25">
      <c r="J677" s="118"/>
    </row>
    <row r="678" spans="10:10" x14ac:dyDescent="0.25">
      <c r="J678" s="118"/>
    </row>
    <row r="679" spans="10:10" x14ac:dyDescent="0.25">
      <c r="J679" s="118"/>
    </row>
    <row r="680" spans="10:10" x14ac:dyDescent="0.25">
      <c r="J680" s="118"/>
    </row>
    <row r="681" spans="10:10" x14ac:dyDescent="0.25">
      <c r="J681" s="118"/>
    </row>
    <row r="682" spans="10:10" x14ac:dyDescent="0.25">
      <c r="J682" s="118"/>
    </row>
    <row r="683" spans="10:10" x14ac:dyDescent="0.25">
      <c r="J683" s="118"/>
    </row>
    <row r="684" spans="10:10" x14ac:dyDescent="0.25">
      <c r="J684" s="118"/>
    </row>
    <row r="685" spans="10:10" x14ac:dyDescent="0.25">
      <c r="J685" s="118"/>
    </row>
    <row r="686" spans="10:10" x14ac:dyDescent="0.25">
      <c r="J686" s="118"/>
    </row>
    <row r="687" spans="10:10" x14ac:dyDescent="0.25">
      <c r="J687" s="118"/>
    </row>
    <row r="688" spans="10:10" x14ac:dyDescent="0.25">
      <c r="J688" s="118"/>
    </row>
    <row r="689" spans="10:10" x14ac:dyDescent="0.25">
      <c r="J689" s="118"/>
    </row>
  </sheetData>
  <mergeCells count="13">
    <mergeCell ref="F495:G495"/>
    <mergeCell ref="F496:G496"/>
    <mergeCell ref="B5:J5"/>
    <mergeCell ref="B6:J6"/>
    <mergeCell ref="B487:E487"/>
    <mergeCell ref="B488:E488"/>
    <mergeCell ref="B489:E489"/>
    <mergeCell ref="B490:E490"/>
    <mergeCell ref="G8:J8"/>
    <mergeCell ref="H489:J489"/>
    <mergeCell ref="H490:J490"/>
    <mergeCell ref="H491:J491"/>
    <mergeCell ref="F494:G494"/>
  </mergeCells>
  <conditionalFormatting sqref="F486 H486">
    <cfRule type="duplicateValues" dxfId="850" priority="77"/>
  </conditionalFormatting>
  <conditionalFormatting sqref="E226">
    <cfRule type="duplicateValues" dxfId="849" priority="48"/>
  </conditionalFormatting>
  <conditionalFormatting sqref="E227:E323 E10:E225">
    <cfRule type="duplicateValues" dxfId="848" priority="49"/>
  </conditionalFormatting>
  <conditionalFormatting sqref="E227:E323">
    <cfRule type="duplicateValues" dxfId="847" priority="50"/>
  </conditionalFormatting>
  <conditionalFormatting sqref="E324:E325">
    <cfRule type="duplicateValues" dxfId="846" priority="46"/>
  </conditionalFormatting>
  <conditionalFormatting sqref="E324:E325">
    <cfRule type="duplicateValues" dxfId="845" priority="47"/>
  </conditionalFormatting>
  <conditionalFormatting sqref="E326:E331">
    <cfRule type="duplicateValues" dxfId="844" priority="44"/>
  </conditionalFormatting>
  <conditionalFormatting sqref="E326:E331">
    <cfRule type="duplicateValues" dxfId="843" priority="45"/>
  </conditionalFormatting>
  <conditionalFormatting sqref="E332">
    <cfRule type="duplicateValues" dxfId="842" priority="42"/>
  </conditionalFormatting>
  <conditionalFormatting sqref="E332">
    <cfRule type="duplicateValues" dxfId="841" priority="43"/>
  </conditionalFormatting>
  <conditionalFormatting sqref="E333:E335">
    <cfRule type="duplicateValues" dxfId="840" priority="40"/>
  </conditionalFormatting>
  <conditionalFormatting sqref="E333:E335">
    <cfRule type="duplicateValues" dxfId="839" priority="41"/>
  </conditionalFormatting>
  <conditionalFormatting sqref="E336">
    <cfRule type="duplicateValues" dxfId="838" priority="38"/>
  </conditionalFormatting>
  <conditionalFormatting sqref="E336">
    <cfRule type="duplicateValues" dxfId="837" priority="39"/>
  </conditionalFormatting>
  <conditionalFormatting sqref="E337:E341">
    <cfRule type="duplicateValues" dxfId="836" priority="37"/>
  </conditionalFormatting>
  <conditionalFormatting sqref="E362">
    <cfRule type="duplicateValues" dxfId="835" priority="35"/>
  </conditionalFormatting>
  <conditionalFormatting sqref="E362">
    <cfRule type="duplicateValues" dxfId="834" priority="36"/>
  </conditionalFormatting>
  <conditionalFormatting sqref="E363">
    <cfRule type="duplicateValues" dxfId="833" priority="33"/>
  </conditionalFormatting>
  <conditionalFormatting sqref="E363">
    <cfRule type="duplicateValues" dxfId="832" priority="34"/>
  </conditionalFormatting>
  <conditionalFormatting sqref="E379">
    <cfRule type="duplicateValues" dxfId="831" priority="32"/>
  </conditionalFormatting>
  <conditionalFormatting sqref="E380">
    <cfRule type="duplicateValues" dxfId="830" priority="31"/>
  </conditionalFormatting>
  <conditionalFormatting sqref="E381">
    <cfRule type="duplicateValues" dxfId="829" priority="30"/>
  </conditionalFormatting>
  <conditionalFormatting sqref="E382">
    <cfRule type="duplicateValues" dxfId="828" priority="29"/>
  </conditionalFormatting>
  <conditionalFormatting sqref="E383">
    <cfRule type="duplicateValues" dxfId="827" priority="28"/>
  </conditionalFormatting>
  <conditionalFormatting sqref="E385">
    <cfRule type="duplicateValues" dxfId="826" priority="27"/>
  </conditionalFormatting>
  <conditionalFormatting sqref="E386">
    <cfRule type="duplicateValues" dxfId="825" priority="25"/>
  </conditionalFormatting>
  <conditionalFormatting sqref="E386">
    <cfRule type="duplicateValues" dxfId="824" priority="26"/>
  </conditionalFormatting>
  <conditionalFormatting sqref="E387">
    <cfRule type="duplicateValues" dxfId="823" priority="23"/>
  </conditionalFormatting>
  <conditionalFormatting sqref="E387">
    <cfRule type="duplicateValues" dxfId="822" priority="24"/>
  </conditionalFormatting>
  <conditionalFormatting sqref="E388">
    <cfRule type="duplicateValues" dxfId="821" priority="22"/>
  </conditionalFormatting>
  <conditionalFormatting sqref="E391:E419 E421:E422 E424:E425 E427:E428 E430:E431 E433:E434 E436:E446">
    <cfRule type="duplicateValues" dxfId="820" priority="21"/>
  </conditionalFormatting>
  <conditionalFormatting sqref="E389">
    <cfRule type="duplicateValues" dxfId="819" priority="19"/>
  </conditionalFormatting>
  <conditionalFormatting sqref="E389">
    <cfRule type="duplicateValues" dxfId="818" priority="20"/>
  </conditionalFormatting>
  <conditionalFormatting sqref="E390">
    <cfRule type="duplicateValues" dxfId="817" priority="17"/>
  </conditionalFormatting>
  <conditionalFormatting sqref="E390">
    <cfRule type="duplicateValues" dxfId="816" priority="18"/>
  </conditionalFormatting>
  <conditionalFormatting sqref="E420 E423 E426 E429 E432 E435">
    <cfRule type="duplicateValues" dxfId="815" priority="15"/>
  </conditionalFormatting>
  <conditionalFormatting sqref="E420">
    <cfRule type="duplicateValues" dxfId="814" priority="16"/>
  </conditionalFormatting>
  <conditionalFormatting sqref="E388">
    <cfRule type="duplicateValues" dxfId="813" priority="51"/>
  </conditionalFormatting>
  <conditionalFormatting sqref="E391:E419">
    <cfRule type="duplicateValues" dxfId="812" priority="52"/>
  </conditionalFormatting>
  <conditionalFormatting sqref="E337:E361 E364:E378">
    <cfRule type="duplicateValues" dxfId="811" priority="53"/>
  </conditionalFormatting>
  <conditionalFormatting sqref="E342:E361 E364:E378">
    <cfRule type="duplicateValues" dxfId="810" priority="54"/>
  </conditionalFormatting>
  <conditionalFormatting sqref="E342:E361">
    <cfRule type="duplicateValues" dxfId="809" priority="55"/>
  </conditionalFormatting>
  <conditionalFormatting sqref="E385">
    <cfRule type="duplicateValues" dxfId="808" priority="56"/>
  </conditionalFormatting>
  <conditionalFormatting sqref="E447 E450 E453 E456 E459">
    <cfRule type="duplicateValues" dxfId="807" priority="14"/>
  </conditionalFormatting>
  <conditionalFormatting sqref="E448:E449 E451:E452 E454:E455 E457:E458 E460">
    <cfRule type="duplicateValues" dxfId="806" priority="13"/>
  </conditionalFormatting>
  <conditionalFormatting sqref="E465">
    <cfRule type="duplicateValues" dxfId="805" priority="12"/>
  </conditionalFormatting>
  <conditionalFormatting sqref="E461">
    <cfRule type="duplicateValues" dxfId="804" priority="11"/>
  </conditionalFormatting>
  <conditionalFormatting sqref="E462">
    <cfRule type="duplicateValues" dxfId="803" priority="10"/>
  </conditionalFormatting>
  <conditionalFormatting sqref="E463">
    <cfRule type="duplicateValues" dxfId="802" priority="9"/>
  </conditionalFormatting>
  <conditionalFormatting sqref="E464">
    <cfRule type="duplicateValues" dxfId="801" priority="8"/>
  </conditionalFormatting>
  <conditionalFormatting sqref="E466">
    <cfRule type="duplicateValues" dxfId="800" priority="7"/>
  </conditionalFormatting>
  <conditionalFormatting sqref="E467">
    <cfRule type="duplicateValues" dxfId="799" priority="6"/>
  </conditionalFormatting>
  <conditionalFormatting sqref="E468:E469">
    <cfRule type="duplicateValues" dxfId="798" priority="5"/>
  </conditionalFormatting>
  <conditionalFormatting sqref="E470 E473 E476 E479">
    <cfRule type="duplicateValues" dxfId="797" priority="4"/>
  </conditionalFormatting>
  <conditionalFormatting sqref="E471 E474 E477 E480">
    <cfRule type="duplicateValues" dxfId="796" priority="3"/>
  </conditionalFormatting>
  <conditionalFormatting sqref="E384">
    <cfRule type="duplicateValues" dxfId="795" priority="1"/>
  </conditionalFormatting>
  <conditionalFormatting sqref="E9">
    <cfRule type="duplicateValues" dxfId="794" priority="186"/>
  </conditionalFormatting>
  <conditionalFormatting sqref="E472 E475 E478 E481">
    <cfRule type="duplicateValues" dxfId="793" priority="188"/>
  </conditionalFormatting>
  <pageMargins left="0.23622047244094491" right="0.23622047244094491" top="0.23622047244094491" bottom="0.70866141732283472" header="0.15748031496062992" footer="0.51181102362204722"/>
  <pageSetup scale="74" fitToHeight="0" orientation="landscape" r:id="rId1"/>
  <headerFooter>
    <oddFooter>&amp;C&amp;"Arial Black,Normal"Página &amp;P de 14&amp;R&amp;"Arial Black,Normal"&amp;F</oddFoot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608"/>
  <sheetViews>
    <sheetView topLeftCell="A435" zoomScale="80" zoomScaleNormal="80" workbookViewId="0">
      <selection activeCell="A452" sqref="A2:B452"/>
    </sheetView>
  </sheetViews>
  <sheetFormatPr baseColWidth="10" defaultRowHeight="15" x14ac:dyDescent="0.25"/>
  <cols>
    <col min="1" max="1" width="13" customWidth="1"/>
    <col min="2" max="2" width="44.28515625" customWidth="1"/>
    <col min="3" max="3" width="11.42578125" style="2"/>
  </cols>
  <sheetData>
    <row r="1" spans="1:34" ht="47.25" x14ac:dyDescent="0.25">
      <c r="A1" s="23" t="s">
        <v>3</v>
      </c>
      <c r="B1" s="23" t="s">
        <v>4</v>
      </c>
      <c r="C1" s="26" t="s">
        <v>11</v>
      </c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5">
        <v>27</v>
      </c>
      <c r="AE1" s="25">
        <v>28</v>
      </c>
      <c r="AF1" s="25">
        <v>29</v>
      </c>
      <c r="AG1" s="25">
        <v>30</v>
      </c>
      <c r="AH1" s="27">
        <v>31</v>
      </c>
    </row>
    <row r="2" spans="1:34" ht="15.75" x14ac:dyDescent="0.25">
      <c r="A2" s="111"/>
      <c r="B2" s="55"/>
      <c r="C2" s="45">
        <f t="shared" ref="C2:C65" si="0">SUM(D2:AH2)</f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ht="15.75" x14ac:dyDescent="0.25">
      <c r="A3" s="111"/>
      <c r="B3" s="55"/>
      <c r="C3" s="45">
        <f t="shared" si="0"/>
        <v>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4" ht="15.75" x14ac:dyDescent="0.25">
      <c r="A4" s="111"/>
      <c r="B4" s="66"/>
      <c r="C4" s="45">
        <f t="shared" si="0"/>
        <v>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ht="15.75" x14ac:dyDescent="0.25">
      <c r="A5" s="111"/>
      <c r="B5" s="55"/>
      <c r="C5" s="45">
        <f t="shared" si="0"/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15.75" x14ac:dyDescent="0.25">
      <c r="A6" s="111"/>
      <c r="B6" s="55"/>
      <c r="C6" s="45">
        <f t="shared" si="0"/>
        <v>0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24"/>
    </row>
    <row r="7" spans="1:34" ht="15.75" x14ac:dyDescent="0.25">
      <c r="A7" s="61"/>
      <c r="B7" s="66"/>
      <c r="C7" s="45">
        <f t="shared" si="0"/>
        <v>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ht="15.75" x14ac:dyDescent="0.25">
      <c r="A8" s="61"/>
      <c r="B8" s="66"/>
      <c r="C8" s="45">
        <f t="shared" si="0"/>
        <v>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ht="15.75" x14ac:dyDescent="0.25">
      <c r="A9" s="61"/>
      <c r="B9" s="55"/>
      <c r="C9" s="45">
        <f t="shared" si="0"/>
        <v>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ht="15.75" x14ac:dyDescent="0.25">
      <c r="A10" s="61"/>
      <c r="B10" s="55"/>
      <c r="C10" s="45">
        <f t="shared" si="0"/>
        <v>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ht="15.75" x14ac:dyDescent="0.25">
      <c r="A11" s="61"/>
      <c r="B11" s="55"/>
      <c r="C11" s="45">
        <f t="shared" si="0"/>
        <v>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ht="15.75" x14ac:dyDescent="0.25">
      <c r="A12" s="61"/>
      <c r="B12" s="56"/>
      <c r="C12" s="45">
        <f t="shared" si="0"/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ht="15.75" x14ac:dyDescent="0.25">
      <c r="A13" s="61"/>
      <c r="B13" s="56"/>
      <c r="C13" s="45">
        <f t="shared" si="0"/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4" ht="15.75" x14ac:dyDescent="0.25">
      <c r="A14" s="61"/>
      <c r="B14" s="56"/>
      <c r="C14" s="45">
        <f t="shared" si="0"/>
        <v>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ht="15.75" x14ac:dyDescent="0.25">
      <c r="A15" s="61"/>
      <c r="B15" s="66"/>
      <c r="C15" s="45">
        <f t="shared" si="0"/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ht="15.75" x14ac:dyDescent="0.25">
      <c r="A16" s="61"/>
      <c r="B16" s="55"/>
      <c r="C16" s="45">
        <f t="shared" si="0"/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34" ht="15.75" x14ac:dyDescent="0.25">
      <c r="A17" s="61"/>
      <c r="B17" s="55"/>
      <c r="C17" s="45">
        <f t="shared" si="0"/>
        <v>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24"/>
      <c r="AH17" s="24"/>
    </row>
    <row r="18" spans="1:34" ht="15.75" x14ac:dyDescent="0.25">
      <c r="A18" s="61"/>
      <c r="B18" s="55"/>
      <c r="C18" s="45">
        <f t="shared" si="0"/>
        <v>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1:34" ht="15.75" x14ac:dyDescent="0.25">
      <c r="A19" s="61"/>
      <c r="B19" s="66"/>
      <c r="C19" s="45">
        <f t="shared" si="0"/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24"/>
    </row>
    <row r="20" spans="1:34" ht="15.75" x14ac:dyDescent="0.25">
      <c r="A20" s="61"/>
      <c r="B20" s="66"/>
      <c r="C20" s="45">
        <f t="shared" si="0"/>
        <v>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ht="15.75" x14ac:dyDescent="0.25">
      <c r="A21" s="61"/>
      <c r="B21" s="66"/>
      <c r="C21" s="45">
        <f t="shared" si="0"/>
        <v>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ht="15.75" x14ac:dyDescent="0.25">
      <c r="A22" s="61"/>
      <c r="B22" s="66"/>
      <c r="C22" s="45">
        <f t="shared" si="0"/>
        <v>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24"/>
      <c r="AH22" s="24"/>
    </row>
    <row r="23" spans="1:34" ht="15.75" x14ac:dyDescent="0.25">
      <c r="A23" s="61"/>
      <c r="B23" s="66"/>
      <c r="C23" s="45">
        <f t="shared" si="0"/>
        <v>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 ht="15.75" x14ac:dyDescent="0.25">
      <c r="A24" s="61"/>
      <c r="B24" s="55"/>
      <c r="C24" s="45">
        <f t="shared" si="0"/>
        <v>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spans="1:34" ht="15.75" x14ac:dyDescent="0.25">
      <c r="A25" s="61"/>
      <c r="B25" s="55"/>
      <c r="C25" s="45">
        <f t="shared" si="0"/>
        <v>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ht="15.75" x14ac:dyDescent="0.25">
      <c r="A26" s="61"/>
      <c r="B26" s="55"/>
      <c r="C26" s="45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24"/>
      <c r="AH26" s="24"/>
    </row>
    <row r="27" spans="1:34" ht="15.75" x14ac:dyDescent="0.25">
      <c r="A27" s="61"/>
      <c r="B27" s="55"/>
      <c r="C27" s="45">
        <f t="shared" si="0"/>
        <v>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ht="15.75" x14ac:dyDescent="0.25">
      <c r="A28" s="61"/>
      <c r="B28" s="55"/>
      <c r="C28" s="45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24"/>
      <c r="AH28" s="24"/>
    </row>
    <row r="29" spans="1:34" ht="15.75" x14ac:dyDescent="0.25">
      <c r="A29" s="61"/>
      <c r="B29" s="55"/>
      <c r="C29" s="45">
        <f t="shared" si="0"/>
        <v>0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</row>
    <row r="30" spans="1:34" ht="15.75" x14ac:dyDescent="0.25">
      <c r="A30" s="61"/>
      <c r="B30" s="55"/>
      <c r="C30" s="45">
        <f t="shared" si="0"/>
        <v>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ht="15.75" x14ac:dyDescent="0.25">
      <c r="A31" s="61"/>
      <c r="B31" s="55"/>
      <c r="C31" s="45">
        <f t="shared" si="0"/>
        <v>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ht="15.75" x14ac:dyDescent="0.25">
      <c r="A32" s="61"/>
      <c r="B32" s="55"/>
      <c r="C32" s="45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24"/>
      <c r="AH32" s="24"/>
    </row>
    <row r="33" spans="1:34" ht="15.75" x14ac:dyDescent="0.25">
      <c r="A33" s="61"/>
      <c r="B33" s="55"/>
      <c r="C33" s="45">
        <f t="shared" si="0"/>
        <v>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1:34" ht="15.75" x14ac:dyDescent="0.25">
      <c r="A34" s="61"/>
      <c r="B34" s="55"/>
      <c r="C34" s="45">
        <f t="shared" si="0"/>
        <v>0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:34" ht="15.75" x14ac:dyDescent="0.25">
      <c r="A35" s="61"/>
      <c r="B35" s="55"/>
      <c r="C35" s="45">
        <f t="shared" si="0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24"/>
      <c r="AG35" s="24"/>
      <c r="AH35" s="24"/>
    </row>
    <row r="36" spans="1:34" ht="15.75" x14ac:dyDescent="0.25">
      <c r="A36" s="61"/>
      <c r="B36" s="55"/>
      <c r="C36" s="45">
        <f t="shared" si="0"/>
        <v>0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</row>
    <row r="37" spans="1:34" ht="15.75" x14ac:dyDescent="0.25">
      <c r="A37" s="61"/>
      <c r="B37" s="66"/>
      <c r="C37" s="45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24"/>
      <c r="AH37" s="24"/>
    </row>
    <row r="38" spans="1:34" ht="15.75" x14ac:dyDescent="0.25">
      <c r="A38" s="61"/>
      <c r="B38" s="66"/>
      <c r="C38" s="45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24"/>
    </row>
    <row r="39" spans="1:34" ht="15.75" x14ac:dyDescent="0.25">
      <c r="A39" s="61"/>
      <c r="B39" s="66"/>
      <c r="C39" s="45">
        <f t="shared" si="0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</row>
    <row r="40" spans="1:34" ht="15.75" x14ac:dyDescent="0.25">
      <c r="A40" s="61"/>
      <c r="B40" s="55"/>
      <c r="C40" s="45">
        <f t="shared" si="0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</row>
    <row r="41" spans="1:34" ht="15.75" x14ac:dyDescent="0.25">
      <c r="A41" s="61"/>
      <c r="B41" s="55"/>
      <c r="C41" s="45">
        <f t="shared" si="0"/>
        <v>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</row>
    <row r="42" spans="1:34" ht="15.75" x14ac:dyDescent="0.25">
      <c r="A42" s="61"/>
      <c r="B42" s="55"/>
      <c r="C42" s="45">
        <f t="shared" si="0"/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</row>
    <row r="43" spans="1:34" ht="15.75" x14ac:dyDescent="0.25">
      <c r="A43" s="61"/>
      <c r="B43" s="55"/>
      <c r="C43" s="45">
        <f t="shared" si="0"/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1:34" ht="15.75" x14ac:dyDescent="0.25">
      <c r="A44" s="61"/>
      <c r="B44" s="55"/>
      <c r="C44" s="45">
        <f t="shared" si="0"/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34" ht="15.75" x14ac:dyDescent="0.25">
      <c r="A45" s="61"/>
      <c r="B45" s="55"/>
      <c r="C45" s="45">
        <f t="shared" si="0"/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</row>
    <row r="46" spans="1:34" ht="15.75" x14ac:dyDescent="0.25">
      <c r="A46" s="61"/>
      <c r="B46" s="55"/>
      <c r="C46" s="45">
        <f t="shared" si="0"/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</row>
    <row r="47" spans="1:34" ht="15.75" x14ac:dyDescent="0.25">
      <c r="A47" s="61"/>
      <c r="B47" s="55"/>
      <c r="C47" s="45">
        <f t="shared" si="0"/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15.75" x14ac:dyDescent="0.25">
      <c r="A48" s="61"/>
      <c r="B48" s="55"/>
      <c r="C48" s="45">
        <f t="shared" si="0"/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ht="15.75" x14ac:dyDescent="0.25">
      <c r="A49" s="61"/>
      <c r="B49" s="55"/>
      <c r="C49" s="45">
        <f t="shared" si="0"/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15.75" x14ac:dyDescent="0.25">
      <c r="A50" s="61"/>
      <c r="B50" s="55"/>
      <c r="C50" s="45">
        <f t="shared" si="0"/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</row>
    <row r="51" spans="1:34" ht="15.75" x14ac:dyDescent="0.25">
      <c r="A51" s="61"/>
      <c r="B51" s="55"/>
      <c r="C51" s="45">
        <f t="shared" si="0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</row>
    <row r="52" spans="1:34" ht="15.75" x14ac:dyDescent="0.25">
      <c r="A52" s="61"/>
      <c r="B52" s="55"/>
      <c r="C52" s="45">
        <f t="shared" si="0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</row>
    <row r="53" spans="1:34" ht="15.75" x14ac:dyDescent="0.25">
      <c r="A53" s="61"/>
      <c r="B53" s="55"/>
      <c r="C53" s="45">
        <f t="shared" si="0"/>
        <v>0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</row>
    <row r="54" spans="1:34" ht="15.75" x14ac:dyDescent="0.25">
      <c r="A54" s="61"/>
      <c r="B54" s="55"/>
      <c r="C54" s="45">
        <f t="shared" si="0"/>
        <v>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</row>
    <row r="55" spans="1:34" ht="15.75" x14ac:dyDescent="0.25">
      <c r="A55" s="61"/>
      <c r="B55" s="66"/>
      <c r="C55" s="45">
        <f t="shared" si="0"/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</row>
    <row r="56" spans="1:34" ht="15.75" x14ac:dyDescent="0.25">
      <c r="A56" s="61"/>
      <c r="B56" s="66"/>
      <c r="C56" s="45">
        <f t="shared" si="0"/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</row>
    <row r="57" spans="1:34" ht="15.75" x14ac:dyDescent="0.25">
      <c r="A57" s="61"/>
      <c r="B57" s="66"/>
      <c r="C57" s="45">
        <f t="shared" si="0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</row>
    <row r="58" spans="1:34" ht="15.75" x14ac:dyDescent="0.25">
      <c r="A58" s="61"/>
      <c r="B58" s="55"/>
      <c r="C58" s="45">
        <f t="shared" si="0"/>
        <v>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</row>
    <row r="59" spans="1:34" ht="15.75" x14ac:dyDescent="0.25">
      <c r="A59" s="61"/>
      <c r="B59" s="66"/>
      <c r="C59" s="45">
        <f t="shared" si="0"/>
        <v>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</row>
    <row r="60" spans="1:34" ht="15.75" x14ac:dyDescent="0.25">
      <c r="A60" s="61"/>
      <c r="B60" s="55"/>
      <c r="C60" s="45">
        <f t="shared" si="0"/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4" ht="15.75" x14ac:dyDescent="0.25">
      <c r="A61" s="61"/>
      <c r="B61" s="55"/>
      <c r="C61" s="45">
        <f t="shared" si="0"/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4" ht="15.75" x14ac:dyDescent="0.25">
      <c r="A62" s="61"/>
      <c r="B62" s="55"/>
      <c r="C62" s="45">
        <f t="shared" si="0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</row>
    <row r="63" spans="1:34" ht="15.75" x14ac:dyDescent="0.25">
      <c r="A63" s="61"/>
      <c r="B63" s="66"/>
      <c r="C63" s="45">
        <f t="shared" si="0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</row>
    <row r="64" spans="1:34" ht="15.75" x14ac:dyDescent="0.25">
      <c r="A64" s="61"/>
      <c r="B64" s="55"/>
      <c r="C64" s="45">
        <f t="shared" si="0"/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</row>
    <row r="65" spans="1:34" ht="15.75" x14ac:dyDescent="0.25">
      <c r="A65" s="61"/>
      <c r="B65" s="66"/>
      <c r="C65" s="45">
        <f t="shared" si="0"/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</row>
    <row r="66" spans="1:34" ht="15.75" x14ac:dyDescent="0.25">
      <c r="A66" s="61"/>
      <c r="B66" s="66"/>
      <c r="C66" s="45">
        <f t="shared" ref="C66:C129" si="1">SUM(D66:AH66)</f>
        <v>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</row>
    <row r="67" spans="1:34" ht="15.75" x14ac:dyDescent="0.25">
      <c r="A67" s="61"/>
      <c r="B67" s="66"/>
      <c r="C67" s="45">
        <f t="shared" si="1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</row>
    <row r="68" spans="1:34" ht="15.75" x14ac:dyDescent="0.25">
      <c r="A68" s="61"/>
      <c r="B68" s="55"/>
      <c r="C68" s="45">
        <f t="shared" si="1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</row>
    <row r="69" spans="1:34" ht="15.75" x14ac:dyDescent="0.25">
      <c r="A69" s="61"/>
      <c r="B69" s="55"/>
      <c r="C69" s="45">
        <f t="shared" si="1"/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</row>
    <row r="70" spans="1:34" ht="15.75" x14ac:dyDescent="0.25">
      <c r="A70" s="61"/>
      <c r="B70" s="66"/>
      <c r="C70" s="45">
        <f t="shared" si="1"/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</row>
    <row r="71" spans="1:34" ht="15.75" x14ac:dyDescent="0.25">
      <c r="A71" s="61"/>
      <c r="B71" s="55"/>
      <c r="C71" s="45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</row>
    <row r="72" spans="1:34" ht="15.75" x14ac:dyDescent="0.25">
      <c r="A72" s="61"/>
      <c r="B72" s="55"/>
      <c r="C72" s="45">
        <f t="shared" si="1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</row>
    <row r="73" spans="1:34" ht="15.75" x14ac:dyDescent="0.25">
      <c r="A73" s="61"/>
      <c r="B73" s="55"/>
      <c r="C73" s="45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</row>
    <row r="74" spans="1:34" ht="15.75" x14ac:dyDescent="0.25">
      <c r="A74" s="61"/>
      <c r="B74" s="55"/>
      <c r="C74" s="45">
        <f t="shared" si="1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</row>
    <row r="75" spans="1:34" ht="15.75" x14ac:dyDescent="0.25">
      <c r="A75" s="61"/>
      <c r="B75" s="66"/>
      <c r="C75" s="45">
        <f t="shared" si="1"/>
        <v>0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</row>
    <row r="76" spans="1:34" ht="15.75" x14ac:dyDescent="0.25">
      <c r="A76" s="61"/>
      <c r="B76" s="66"/>
      <c r="C76" s="45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</row>
    <row r="77" spans="1:34" ht="15.75" x14ac:dyDescent="0.25">
      <c r="A77" s="61"/>
      <c r="B77" s="55"/>
      <c r="C77" s="45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</row>
    <row r="78" spans="1:34" ht="15.75" x14ac:dyDescent="0.25">
      <c r="A78" s="61"/>
      <c r="B78" s="66"/>
      <c r="C78" s="45">
        <f t="shared" si="1"/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4" ht="15.75" x14ac:dyDescent="0.25">
      <c r="A79" s="61"/>
      <c r="B79" s="66"/>
      <c r="C79" s="45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</row>
    <row r="80" spans="1:34" ht="15.75" x14ac:dyDescent="0.25">
      <c r="A80" s="61"/>
      <c r="B80" s="66"/>
      <c r="C80" s="45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</row>
    <row r="81" spans="1:34" ht="15.75" x14ac:dyDescent="0.25">
      <c r="A81" s="61"/>
      <c r="B81" s="55"/>
      <c r="C81" s="45">
        <f t="shared" si="1"/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</row>
    <row r="82" spans="1:34" ht="15.75" x14ac:dyDescent="0.25">
      <c r="A82" s="61"/>
      <c r="B82" s="55"/>
      <c r="C82" s="45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</row>
    <row r="83" spans="1:34" ht="15.75" x14ac:dyDescent="0.25">
      <c r="A83" s="61"/>
      <c r="B83" s="55"/>
      <c r="C83" s="45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</row>
    <row r="84" spans="1:34" ht="15.75" x14ac:dyDescent="0.25">
      <c r="A84" s="61"/>
      <c r="B84" s="55"/>
      <c r="C84" s="45">
        <f t="shared" si="1"/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</row>
    <row r="85" spans="1:34" ht="15.75" x14ac:dyDescent="0.25">
      <c r="A85" s="61"/>
      <c r="B85" s="55"/>
      <c r="C85" s="45">
        <f t="shared" si="1"/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</row>
    <row r="86" spans="1:34" ht="15.75" x14ac:dyDescent="0.25">
      <c r="A86" s="61"/>
      <c r="B86" s="66"/>
      <c r="C86" s="45">
        <f t="shared" si="1"/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</row>
    <row r="87" spans="1:34" ht="15.75" x14ac:dyDescent="0.25">
      <c r="A87" s="61"/>
      <c r="B87" s="55"/>
      <c r="C87" s="45">
        <f t="shared" si="1"/>
        <v>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</row>
    <row r="88" spans="1:34" ht="15.75" x14ac:dyDescent="0.25">
      <c r="A88" s="61"/>
      <c r="B88" s="66"/>
      <c r="C88" s="45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</row>
    <row r="89" spans="1:34" ht="15.75" x14ac:dyDescent="0.25">
      <c r="A89" s="61"/>
      <c r="B89" s="55"/>
      <c r="C89" s="45">
        <f t="shared" si="1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</row>
    <row r="90" spans="1:34" ht="15.75" x14ac:dyDescent="0.25">
      <c r="A90" s="61"/>
      <c r="B90" s="55"/>
      <c r="C90" s="45">
        <f t="shared" si="1"/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</row>
    <row r="91" spans="1:34" ht="15.75" x14ac:dyDescent="0.25">
      <c r="A91" s="61"/>
      <c r="B91" s="55"/>
      <c r="C91" s="45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</row>
    <row r="92" spans="1:34" ht="15.75" x14ac:dyDescent="0.25">
      <c r="A92" s="61"/>
      <c r="B92" s="55"/>
      <c r="C92" s="45">
        <f t="shared" si="1"/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</row>
    <row r="93" spans="1:34" ht="15.75" x14ac:dyDescent="0.25">
      <c r="A93" s="61"/>
      <c r="B93" s="55"/>
      <c r="C93" s="45">
        <f t="shared" si="1"/>
        <v>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</row>
    <row r="94" spans="1:34" ht="15.75" x14ac:dyDescent="0.25">
      <c r="A94" s="61"/>
      <c r="B94" s="66"/>
      <c r="C94" s="45">
        <f t="shared" si="1"/>
        <v>0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</row>
    <row r="95" spans="1:34" ht="15.75" x14ac:dyDescent="0.25">
      <c r="A95" s="61"/>
      <c r="B95" s="66"/>
      <c r="C95" s="45">
        <f t="shared" si="1"/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</row>
    <row r="96" spans="1:34" ht="15.75" x14ac:dyDescent="0.25">
      <c r="A96" s="61"/>
      <c r="B96" s="66"/>
      <c r="C96" s="45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</row>
    <row r="97" spans="1:34" ht="15.75" x14ac:dyDescent="0.25">
      <c r="A97" s="61"/>
      <c r="B97" s="55"/>
      <c r="C97" s="45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</row>
    <row r="98" spans="1:34" ht="15.75" x14ac:dyDescent="0.25">
      <c r="A98" s="61"/>
      <c r="B98" s="55"/>
      <c r="C98" s="45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</row>
    <row r="99" spans="1:34" ht="15.75" x14ac:dyDescent="0.25">
      <c r="A99" s="61"/>
      <c r="B99" s="55"/>
      <c r="C99" s="45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</row>
    <row r="100" spans="1:34" ht="15.75" x14ac:dyDescent="0.25">
      <c r="A100" s="61"/>
      <c r="B100" s="55"/>
      <c r="C100" s="45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</row>
    <row r="101" spans="1:34" ht="15.75" x14ac:dyDescent="0.25">
      <c r="A101" s="61"/>
      <c r="B101" s="55"/>
      <c r="C101" s="45">
        <f t="shared" si="1"/>
        <v>0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</row>
    <row r="102" spans="1:34" ht="15.75" x14ac:dyDescent="0.25">
      <c r="A102" s="61"/>
      <c r="B102" s="66"/>
      <c r="C102" s="45">
        <f t="shared" si="1"/>
        <v>0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</row>
    <row r="103" spans="1:34" ht="15.75" x14ac:dyDescent="0.25">
      <c r="A103" s="61"/>
      <c r="B103" s="55"/>
      <c r="C103" s="45">
        <f t="shared" si="1"/>
        <v>0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</row>
    <row r="104" spans="1:34" ht="15.75" x14ac:dyDescent="0.25">
      <c r="A104" s="61"/>
      <c r="B104" s="55"/>
      <c r="C104" s="45">
        <f t="shared" si="1"/>
        <v>0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</row>
    <row r="105" spans="1:34" ht="15.75" x14ac:dyDescent="0.25">
      <c r="A105" s="61"/>
      <c r="B105" s="55"/>
      <c r="C105" s="45">
        <f t="shared" si="1"/>
        <v>0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</row>
    <row r="106" spans="1:34" ht="15.75" x14ac:dyDescent="0.25">
      <c r="A106" s="61"/>
      <c r="B106" s="55"/>
      <c r="C106" s="45">
        <f t="shared" si="1"/>
        <v>0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</row>
    <row r="107" spans="1:34" ht="15.75" x14ac:dyDescent="0.25">
      <c r="A107" s="61"/>
      <c r="B107" s="66"/>
      <c r="C107" s="45">
        <f t="shared" si="1"/>
        <v>0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</row>
    <row r="108" spans="1:34" ht="15.75" x14ac:dyDescent="0.25">
      <c r="A108" s="61"/>
      <c r="B108" s="55"/>
      <c r="C108" s="45">
        <f t="shared" si="1"/>
        <v>0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</row>
    <row r="109" spans="1:34" ht="15.75" x14ac:dyDescent="0.25">
      <c r="A109" s="61"/>
      <c r="B109" s="66"/>
      <c r="C109" s="45">
        <f t="shared" si="1"/>
        <v>0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</row>
    <row r="110" spans="1:34" ht="15.75" x14ac:dyDescent="0.25">
      <c r="A110" s="61"/>
      <c r="B110" s="55"/>
      <c r="C110" s="45">
        <f t="shared" si="1"/>
        <v>0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</row>
    <row r="111" spans="1:34" ht="15.75" x14ac:dyDescent="0.25">
      <c r="A111" s="61"/>
      <c r="B111" s="55"/>
      <c r="C111" s="45">
        <f t="shared" si="1"/>
        <v>0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</row>
    <row r="112" spans="1:34" ht="15.75" x14ac:dyDescent="0.25">
      <c r="A112" s="61"/>
      <c r="B112" s="55"/>
      <c r="C112" s="45">
        <f t="shared" si="1"/>
        <v>0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</row>
    <row r="113" spans="1:34" ht="15.75" x14ac:dyDescent="0.25">
      <c r="A113" s="61"/>
      <c r="B113" s="55"/>
      <c r="C113" s="45">
        <f t="shared" si="1"/>
        <v>0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</row>
    <row r="114" spans="1:34" ht="15.75" x14ac:dyDescent="0.25">
      <c r="A114" s="61"/>
      <c r="B114" s="66"/>
      <c r="C114" s="45">
        <f t="shared" si="1"/>
        <v>0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</row>
    <row r="115" spans="1:34" ht="15.75" x14ac:dyDescent="0.25">
      <c r="A115" s="61"/>
      <c r="B115" s="55"/>
      <c r="C115" s="45">
        <f t="shared" si="1"/>
        <v>0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</row>
    <row r="116" spans="1:34" ht="15.75" x14ac:dyDescent="0.25">
      <c r="A116" s="61"/>
      <c r="B116" s="66"/>
      <c r="C116" s="45">
        <f t="shared" si="1"/>
        <v>0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</row>
    <row r="117" spans="1:34" ht="15.75" x14ac:dyDescent="0.25">
      <c r="A117" s="61"/>
      <c r="B117" s="66"/>
      <c r="C117" s="45">
        <f t="shared" si="1"/>
        <v>0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</row>
    <row r="118" spans="1:34" ht="15.75" x14ac:dyDescent="0.25">
      <c r="A118" s="61"/>
      <c r="B118" s="66"/>
      <c r="C118" s="45">
        <f t="shared" si="1"/>
        <v>0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</row>
    <row r="119" spans="1:34" ht="15.75" x14ac:dyDescent="0.25">
      <c r="A119" s="61"/>
      <c r="B119" s="55"/>
      <c r="C119" s="45">
        <f t="shared" si="1"/>
        <v>0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</row>
    <row r="120" spans="1:34" ht="15.75" x14ac:dyDescent="0.25">
      <c r="A120" s="61"/>
      <c r="B120" s="55"/>
      <c r="C120" s="45">
        <f t="shared" si="1"/>
        <v>0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</row>
    <row r="121" spans="1:34" ht="15.75" x14ac:dyDescent="0.25">
      <c r="A121" s="61"/>
      <c r="B121" s="66"/>
      <c r="C121" s="45">
        <f t="shared" si="1"/>
        <v>0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</row>
    <row r="122" spans="1:34" ht="15.75" x14ac:dyDescent="0.25">
      <c r="A122" s="61"/>
      <c r="B122" s="66"/>
      <c r="C122" s="45">
        <f t="shared" si="1"/>
        <v>0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</row>
    <row r="123" spans="1:34" ht="15.75" x14ac:dyDescent="0.25">
      <c r="A123" s="61"/>
      <c r="B123" s="55"/>
      <c r="C123" s="45">
        <f t="shared" si="1"/>
        <v>0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</row>
    <row r="124" spans="1:34" ht="15.75" x14ac:dyDescent="0.25">
      <c r="A124" s="61"/>
      <c r="B124" s="55"/>
      <c r="C124" s="45">
        <f t="shared" si="1"/>
        <v>0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</row>
    <row r="125" spans="1:34" ht="15.75" x14ac:dyDescent="0.25">
      <c r="A125" s="61"/>
      <c r="B125" s="55"/>
      <c r="C125" s="45">
        <f t="shared" si="1"/>
        <v>0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</row>
    <row r="126" spans="1:34" ht="15.75" x14ac:dyDescent="0.25">
      <c r="A126" s="61"/>
      <c r="B126" s="55"/>
      <c r="C126" s="45">
        <f t="shared" si="1"/>
        <v>0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</row>
    <row r="127" spans="1:34" ht="15.75" x14ac:dyDescent="0.25">
      <c r="A127" s="61"/>
      <c r="B127" s="55"/>
      <c r="C127" s="45">
        <f t="shared" si="1"/>
        <v>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</row>
    <row r="128" spans="1:34" ht="15.75" x14ac:dyDescent="0.25">
      <c r="A128" s="61"/>
      <c r="B128" s="66"/>
      <c r="C128" s="45">
        <f t="shared" si="1"/>
        <v>0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</row>
    <row r="129" spans="1:34" ht="15.75" x14ac:dyDescent="0.25">
      <c r="A129" s="61"/>
      <c r="B129" s="66"/>
      <c r="C129" s="45">
        <f t="shared" si="1"/>
        <v>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</row>
    <row r="130" spans="1:34" ht="15.75" x14ac:dyDescent="0.25">
      <c r="A130" s="61"/>
      <c r="B130" s="55"/>
      <c r="C130" s="45">
        <f t="shared" ref="C130:C193" si="2">SUM(D130:AH130)</f>
        <v>0</v>
      </c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</row>
    <row r="131" spans="1:34" ht="15.75" x14ac:dyDescent="0.25">
      <c r="A131" s="61"/>
      <c r="B131" s="55"/>
      <c r="C131" s="45">
        <f t="shared" si="2"/>
        <v>0</v>
      </c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</row>
    <row r="132" spans="1:34" ht="15.75" x14ac:dyDescent="0.25">
      <c r="A132" s="61"/>
      <c r="B132" s="55"/>
      <c r="C132" s="45">
        <f t="shared" si="2"/>
        <v>0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</row>
    <row r="133" spans="1:34" ht="15.75" x14ac:dyDescent="0.25">
      <c r="A133" s="61"/>
      <c r="B133" s="55"/>
      <c r="C133" s="45">
        <f t="shared" si="2"/>
        <v>0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</row>
    <row r="134" spans="1:34" ht="15.75" x14ac:dyDescent="0.25">
      <c r="A134" s="61"/>
      <c r="B134" s="66"/>
      <c r="C134" s="45">
        <f t="shared" si="2"/>
        <v>0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</row>
    <row r="135" spans="1:34" ht="15.75" x14ac:dyDescent="0.25">
      <c r="A135" s="61"/>
      <c r="B135" s="55"/>
      <c r="C135" s="45">
        <f t="shared" si="2"/>
        <v>0</v>
      </c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</row>
    <row r="136" spans="1:34" ht="15.75" x14ac:dyDescent="0.25">
      <c r="A136" s="61"/>
      <c r="B136" s="66"/>
      <c r="C136" s="45">
        <f t="shared" si="2"/>
        <v>0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</row>
    <row r="137" spans="1:34" ht="15.75" x14ac:dyDescent="0.25">
      <c r="A137" s="61"/>
      <c r="B137" s="55"/>
      <c r="C137" s="45">
        <f t="shared" si="2"/>
        <v>0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</row>
    <row r="138" spans="1:34" ht="15.75" x14ac:dyDescent="0.25">
      <c r="A138" s="61"/>
      <c r="B138" s="66"/>
      <c r="C138" s="45">
        <f t="shared" si="2"/>
        <v>0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</row>
    <row r="139" spans="1:34" ht="15.75" x14ac:dyDescent="0.25">
      <c r="A139" s="61"/>
      <c r="B139" s="55"/>
      <c r="C139" s="45">
        <f t="shared" si="2"/>
        <v>0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</row>
    <row r="140" spans="1:34" ht="15.75" x14ac:dyDescent="0.25">
      <c r="A140" s="61"/>
      <c r="B140" s="55"/>
      <c r="C140" s="45">
        <f t="shared" si="2"/>
        <v>0</v>
      </c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</row>
    <row r="141" spans="1:34" ht="15.75" x14ac:dyDescent="0.25">
      <c r="A141" s="61"/>
      <c r="B141" s="55"/>
      <c r="C141" s="45">
        <f t="shared" si="2"/>
        <v>0</v>
      </c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</row>
    <row r="142" spans="1:34" ht="15.75" x14ac:dyDescent="0.25">
      <c r="A142" s="61"/>
      <c r="B142" s="55"/>
      <c r="C142" s="45">
        <f t="shared" si="2"/>
        <v>0</v>
      </c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</row>
    <row r="143" spans="1:34" ht="15.75" x14ac:dyDescent="0.25">
      <c r="A143" s="61"/>
      <c r="B143" s="66"/>
      <c r="C143" s="45">
        <f t="shared" si="2"/>
        <v>0</v>
      </c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</row>
    <row r="144" spans="1:34" ht="15.75" x14ac:dyDescent="0.25">
      <c r="A144" s="61"/>
      <c r="B144" s="55"/>
      <c r="C144" s="45">
        <f t="shared" si="2"/>
        <v>0</v>
      </c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</row>
    <row r="145" spans="1:34" ht="15.75" x14ac:dyDescent="0.25">
      <c r="A145" s="61"/>
      <c r="B145" s="55"/>
      <c r="C145" s="45">
        <f t="shared" si="2"/>
        <v>0</v>
      </c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</row>
    <row r="146" spans="1:34" ht="15.75" x14ac:dyDescent="0.25">
      <c r="A146" s="61"/>
      <c r="B146" s="55"/>
      <c r="C146" s="45">
        <f t="shared" si="2"/>
        <v>0</v>
      </c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</row>
    <row r="147" spans="1:34" ht="15.75" x14ac:dyDescent="0.25">
      <c r="A147" s="61"/>
      <c r="B147" s="66"/>
      <c r="C147" s="45">
        <f t="shared" si="2"/>
        <v>0</v>
      </c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</row>
    <row r="148" spans="1:34" ht="15.75" x14ac:dyDescent="0.25">
      <c r="A148" s="61"/>
      <c r="B148" s="66"/>
      <c r="C148" s="45">
        <f t="shared" si="2"/>
        <v>0</v>
      </c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</row>
    <row r="149" spans="1:34" ht="15.75" x14ac:dyDescent="0.25">
      <c r="A149" s="61"/>
      <c r="B149" s="66"/>
      <c r="C149" s="45">
        <f t="shared" si="2"/>
        <v>0</v>
      </c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</row>
    <row r="150" spans="1:34" ht="15.75" x14ac:dyDescent="0.25">
      <c r="A150" s="61"/>
      <c r="B150" s="55"/>
      <c r="C150" s="45">
        <f t="shared" si="2"/>
        <v>0</v>
      </c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</row>
    <row r="151" spans="1:34" ht="15.75" x14ac:dyDescent="0.25">
      <c r="A151" s="61"/>
      <c r="B151" s="66"/>
      <c r="C151" s="45">
        <f t="shared" si="2"/>
        <v>0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</row>
    <row r="152" spans="1:34" ht="15.75" x14ac:dyDescent="0.25">
      <c r="A152" s="61"/>
      <c r="B152" s="66"/>
      <c r="C152" s="45">
        <f t="shared" si="2"/>
        <v>0</v>
      </c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</row>
    <row r="153" spans="1:34" ht="15.75" x14ac:dyDescent="0.25">
      <c r="A153" s="61"/>
      <c r="B153" s="55"/>
      <c r="C153" s="45">
        <f t="shared" si="2"/>
        <v>0</v>
      </c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</row>
    <row r="154" spans="1:34" ht="15.75" x14ac:dyDescent="0.25">
      <c r="A154" s="61"/>
      <c r="B154" s="55"/>
      <c r="C154" s="45">
        <f t="shared" si="2"/>
        <v>0</v>
      </c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</row>
    <row r="155" spans="1:34" ht="15.75" x14ac:dyDescent="0.25">
      <c r="A155" s="61"/>
      <c r="B155" s="55"/>
      <c r="C155" s="45">
        <f t="shared" si="2"/>
        <v>0</v>
      </c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</row>
    <row r="156" spans="1:34" ht="15.75" x14ac:dyDescent="0.25">
      <c r="A156" s="61"/>
      <c r="B156" s="55"/>
      <c r="C156" s="45">
        <f t="shared" si="2"/>
        <v>0</v>
      </c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</row>
    <row r="157" spans="1:34" ht="15.75" x14ac:dyDescent="0.25">
      <c r="A157" s="61"/>
      <c r="B157" s="55"/>
      <c r="C157" s="45">
        <f t="shared" si="2"/>
        <v>0</v>
      </c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</row>
    <row r="158" spans="1:34" ht="15.75" x14ac:dyDescent="0.25">
      <c r="A158" s="61"/>
      <c r="B158" s="66"/>
      <c r="C158" s="45">
        <f t="shared" si="2"/>
        <v>0</v>
      </c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</row>
    <row r="159" spans="1:34" ht="15.75" x14ac:dyDescent="0.25">
      <c r="A159" s="61"/>
      <c r="B159" s="55"/>
      <c r="C159" s="45">
        <f t="shared" si="2"/>
        <v>0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</row>
    <row r="160" spans="1:34" ht="15.75" x14ac:dyDescent="0.25">
      <c r="A160" s="61"/>
      <c r="B160" s="55"/>
      <c r="C160" s="45">
        <f t="shared" si="2"/>
        <v>0</v>
      </c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</row>
    <row r="161" spans="1:34" ht="15.75" x14ac:dyDescent="0.25">
      <c r="A161" s="61"/>
      <c r="B161" s="55"/>
      <c r="C161" s="45">
        <f t="shared" si="2"/>
        <v>0</v>
      </c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</row>
    <row r="162" spans="1:34" ht="15.75" x14ac:dyDescent="0.25">
      <c r="A162" s="61"/>
      <c r="B162" s="55"/>
      <c r="C162" s="45">
        <f t="shared" si="2"/>
        <v>0</v>
      </c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</row>
    <row r="163" spans="1:34" ht="15.75" x14ac:dyDescent="0.25">
      <c r="A163" s="61"/>
      <c r="B163" s="55"/>
      <c r="C163" s="45">
        <f t="shared" si="2"/>
        <v>0</v>
      </c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</row>
    <row r="164" spans="1:34" ht="15.75" x14ac:dyDescent="0.25">
      <c r="A164" s="61"/>
      <c r="B164" s="55"/>
      <c r="C164" s="45">
        <f t="shared" si="2"/>
        <v>0</v>
      </c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</row>
    <row r="165" spans="1:34" ht="15.75" x14ac:dyDescent="0.25">
      <c r="A165" s="61"/>
      <c r="B165" s="55"/>
      <c r="C165" s="45">
        <f t="shared" si="2"/>
        <v>0</v>
      </c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</row>
    <row r="166" spans="1:34" ht="15.75" x14ac:dyDescent="0.25">
      <c r="A166" s="61"/>
      <c r="B166" s="66"/>
      <c r="C166" s="45">
        <f t="shared" si="2"/>
        <v>0</v>
      </c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</row>
    <row r="167" spans="1:34" ht="15.75" x14ac:dyDescent="0.25">
      <c r="A167" s="61"/>
      <c r="B167" s="55"/>
      <c r="C167" s="45">
        <f t="shared" si="2"/>
        <v>0</v>
      </c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</row>
    <row r="168" spans="1:34" ht="15.75" x14ac:dyDescent="0.25">
      <c r="A168" s="61"/>
      <c r="B168" s="55"/>
      <c r="C168" s="45">
        <f t="shared" si="2"/>
        <v>0</v>
      </c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</row>
    <row r="169" spans="1:34" ht="15.75" x14ac:dyDescent="0.25">
      <c r="A169" s="61"/>
      <c r="B169" s="55"/>
      <c r="C169" s="45">
        <f t="shared" si="2"/>
        <v>0</v>
      </c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</row>
    <row r="170" spans="1:34" ht="15.75" x14ac:dyDescent="0.25">
      <c r="A170" s="61"/>
      <c r="B170" s="55"/>
      <c r="C170" s="45">
        <f t="shared" si="2"/>
        <v>0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</row>
    <row r="171" spans="1:34" ht="15.75" x14ac:dyDescent="0.25">
      <c r="A171" s="61"/>
      <c r="B171" s="55"/>
      <c r="C171" s="45">
        <f t="shared" si="2"/>
        <v>0</v>
      </c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</row>
    <row r="172" spans="1:34" ht="15.75" x14ac:dyDescent="0.25">
      <c r="A172" s="61"/>
      <c r="B172" s="66"/>
      <c r="C172" s="45">
        <f t="shared" si="2"/>
        <v>0</v>
      </c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</row>
    <row r="173" spans="1:34" ht="15.75" x14ac:dyDescent="0.25">
      <c r="A173" s="61"/>
      <c r="B173" s="55"/>
      <c r="C173" s="45">
        <f t="shared" si="2"/>
        <v>0</v>
      </c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</row>
    <row r="174" spans="1:34" ht="15.75" x14ac:dyDescent="0.25">
      <c r="A174" s="61"/>
      <c r="B174" s="66"/>
      <c r="C174" s="45">
        <f t="shared" si="2"/>
        <v>0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</row>
    <row r="175" spans="1:34" ht="15.75" x14ac:dyDescent="0.25">
      <c r="A175" s="61"/>
      <c r="B175" s="55"/>
      <c r="C175" s="45">
        <f t="shared" si="2"/>
        <v>0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</row>
    <row r="176" spans="1:34" ht="15.75" x14ac:dyDescent="0.25">
      <c r="A176" s="61"/>
      <c r="B176" s="66"/>
      <c r="C176" s="45">
        <f t="shared" si="2"/>
        <v>0</v>
      </c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</row>
    <row r="177" spans="1:34" ht="15.75" x14ac:dyDescent="0.25">
      <c r="A177" s="61"/>
      <c r="B177" s="55"/>
      <c r="C177" s="45">
        <f t="shared" si="2"/>
        <v>0</v>
      </c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</row>
    <row r="178" spans="1:34" ht="15.75" x14ac:dyDescent="0.25">
      <c r="A178" s="61"/>
      <c r="B178" s="55"/>
      <c r="C178" s="45">
        <f t="shared" si="2"/>
        <v>0</v>
      </c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</row>
    <row r="179" spans="1:34" ht="15.75" x14ac:dyDescent="0.25">
      <c r="A179" s="61"/>
      <c r="B179" s="55"/>
      <c r="C179" s="45">
        <f t="shared" si="2"/>
        <v>0</v>
      </c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</row>
    <row r="180" spans="1:34" ht="15.75" x14ac:dyDescent="0.25">
      <c r="A180" s="61"/>
      <c r="B180" s="55"/>
      <c r="C180" s="45">
        <f t="shared" si="2"/>
        <v>0</v>
      </c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</row>
    <row r="181" spans="1:34" ht="15.75" x14ac:dyDescent="0.25">
      <c r="A181" s="61"/>
      <c r="B181" s="55"/>
      <c r="C181" s="45">
        <f t="shared" si="2"/>
        <v>0</v>
      </c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</row>
    <row r="182" spans="1:34" ht="15.75" x14ac:dyDescent="0.25">
      <c r="A182" s="61"/>
      <c r="B182" s="66"/>
      <c r="C182" s="45">
        <f t="shared" si="2"/>
        <v>0</v>
      </c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</row>
    <row r="183" spans="1:34" ht="15.75" x14ac:dyDescent="0.25">
      <c r="A183" s="61"/>
      <c r="B183" s="55"/>
      <c r="C183" s="45">
        <f t="shared" si="2"/>
        <v>0</v>
      </c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</row>
    <row r="184" spans="1:34" ht="15.75" x14ac:dyDescent="0.25">
      <c r="A184" s="61"/>
      <c r="B184" s="66"/>
      <c r="C184" s="45">
        <f t="shared" si="2"/>
        <v>0</v>
      </c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</row>
    <row r="185" spans="1:34" ht="15.75" x14ac:dyDescent="0.25">
      <c r="A185" s="61"/>
      <c r="B185" s="55"/>
      <c r="C185" s="45">
        <f t="shared" si="2"/>
        <v>0</v>
      </c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</row>
    <row r="186" spans="1:34" ht="15.75" x14ac:dyDescent="0.25">
      <c r="A186" s="61"/>
      <c r="B186" s="55"/>
      <c r="C186" s="45">
        <f t="shared" si="2"/>
        <v>0</v>
      </c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</row>
    <row r="187" spans="1:34" ht="15.75" x14ac:dyDescent="0.25">
      <c r="A187" s="61"/>
      <c r="B187" s="55"/>
      <c r="C187" s="45">
        <f t="shared" si="2"/>
        <v>0</v>
      </c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</row>
    <row r="188" spans="1:34" ht="15.75" x14ac:dyDescent="0.25">
      <c r="A188" s="61"/>
      <c r="B188" s="66"/>
      <c r="C188" s="45">
        <f t="shared" si="2"/>
        <v>0</v>
      </c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</row>
    <row r="189" spans="1:34" ht="15.75" x14ac:dyDescent="0.25">
      <c r="A189" s="61"/>
      <c r="B189" s="55"/>
      <c r="C189" s="45">
        <f t="shared" si="2"/>
        <v>0</v>
      </c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</row>
    <row r="190" spans="1:34" ht="15.75" x14ac:dyDescent="0.25">
      <c r="A190" s="61"/>
      <c r="B190" s="55"/>
      <c r="C190" s="45">
        <f t="shared" si="2"/>
        <v>0</v>
      </c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</row>
    <row r="191" spans="1:34" ht="15.75" x14ac:dyDescent="0.25">
      <c r="A191" s="61"/>
      <c r="B191" s="55"/>
      <c r="C191" s="45">
        <f t="shared" si="2"/>
        <v>0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</row>
    <row r="192" spans="1:34" ht="15.75" x14ac:dyDescent="0.25">
      <c r="A192" s="61"/>
      <c r="B192" s="55"/>
      <c r="C192" s="45">
        <f t="shared" si="2"/>
        <v>0</v>
      </c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</row>
    <row r="193" spans="1:34" ht="15.75" x14ac:dyDescent="0.25">
      <c r="A193" s="61"/>
      <c r="B193" s="66"/>
      <c r="C193" s="45">
        <f t="shared" si="2"/>
        <v>0</v>
      </c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</row>
    <row r="194" spans="1:34" ht="15.75" x14ac:dyDescent="0.25">
      <c r="A194" s="61"/>
      <c r="B194" s="66"/>
      <c r="C194" s="45">
        <f t="shared" ref="C194:C257" si="3">SUM(D194:AH194)</f>
        <v>0</v>
      </c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</row>
    <row r="195" spans="1:34" ht="15.75" x14ac:dyDescent="0.25">
      <c r="A195" s="61"/>
      <c r="B195" s="66"/>
      <c r="C195" s="45">
        <f t="shared" si="3"/>
        <v>0</v>
      </c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</row>
    <row r="196" spans="1:34" ht="15.75" x14ac:dyDescent="0.25">
      <c r="A196" s="61"/>
      <c r="B196" s="55"/>
      <c r="C196" s="45">
        <f t="shared" si="3"/>
        <v>0</v>
      </c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</row>
    <row r="197" spans="1:34" ht="15.75" x14ac:dyDescent="0.25">
      <c r="A197" s="61"/>
      <c r="B197" s="66"/>
      <c r="C197" s="45">
        <f t="shared" si="3"/>
        <v>0</v>
      </c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</row>
    <row r="198" spans="1:34" ht="15.75" x14ac:dyDescent="0.25">
      <c r="A198" s="61"/>
      <c r="B198" s="55"/>
      <c r="C198" s="45">
        <f t="shared" si="3"/>
        <v>0</v>
      </c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</row>
    <row r="199" spans="1:34" ht="15.75" x14ac:dyDescent="0.25">
      <c r="A199" s="61"/>
      <c r="B199" s="55"/>
      <c r="C199" s="45">
        <f t="shared" si="3"/>
        <v>0</v>
      </c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</row>
    <row r="200" spans="1:34" ht="15.75" x14ac:dyDescent="0.25">
      <c r="A200" s="61"/>
      <c r="B200" s="55"/>
      <c r="C200" s="45">
        <f t="shared" si="3"/>
        <v>0</v>
      </c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</row>
    <row r="201" spans="1:34" ht="15.75" x14ac:dyDescent="0.25">
      <c r="A201" s="61"/>
      <c r="B201" s="55"/>
      <c r="C201" s="45">
        <f t="shared" si="3"/>
        <v>0</v>
      </c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</row>
    <row r="202" spans="1:34" ht="15.75" x14ac:dyDescent="0.25">
      <c r="A202" s="61"/>
      <c r="B202" s="66"/>
      <c r="C202" s="45">
        <f t="shared" si="3"/>
        <v>0</v>
      </c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</row>
    <row r="203" spans="1:34" ht="15.75" x14ac:dyDescent="0.25">
      <c r="A203" s="61"/>
      <c r="B203" s="55"/>
      <c r="C203" s="45">
        <f t="shared" si="3"/>
        <v>0</v>
      </c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</row>
    <row r="204" spans="1:34" ht="15.75" x14ac:dyDescent="0.25">
      <c r="A204" s="61"/>
      <c r="B204" s="55"/>
      <c r="C204" s="45">
        <f t="shared" si="3"/>
        <v>0</v>
      </c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</row>
    <row r="205" spans="1:34" ht="15.75" x14ac:dyDescent="0.25">
      <c r="A205" s="61"/>
      <c r="B205" s="55"/>
      <c r="C205" s="45">
        <f t="shared" si="3"/>
        <v>0</v>
      </c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</row>
    <row r="206" spans="1:34" ht="15.75" x14ac:dyDescent="0.25">
      <c r="A206" s="61"/>
      <c r="B206" s="66"/>
      <c r="C206" s="45">
        <f t="shared" si="3"/>
        <v>0</v>
      </c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</row>
    <row r="207" spans="1:34" ht="15.75" x14ac:dyDescent="0.25">
      <c r="A207" s="61"/>
      <c r="B207" s="55"/>
      <c r="C207" s="45">
        <f t="shared" si="3"/>
        <v>0</v>
      </c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</row>
    <row r="208" spans="1:34" ht="15.75" x14ac:dyDescent="0.25">
      <c r="A208" s="61"/>
      <c r="B208" s="55"/>
      <c r="C208" s="45">
        <f t="shared" si="3"/>
        <v>0</v>
      </c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</row>
    <row r="209" spans="1:34" ht="15.75" x14ac:dyDescent="0.25">
      <c r="A209" s="61"/>
      <c r="B209" s="66"/>
      <c r="C209" s="45">
        <f t="shared" si="3"/>
        <v>0</v>
      </c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</row>
    <row r="210" spans="1:34" ht="15.75" x14ac:dyDescent="0.25">
      <c r="A210" s="61"/>
      <c r="B210" s="66"/>
      <c r="C210" s="45">
        <f t="shared" si="3"/>
        <v>0</v>
      </c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</row>
    <row r="211" spans="1:34" ht="15.75" x14ac:dyDescent="0.25">
      <c r="A211" s="61"/>
      <c r="B211" s="66"/>
      <c r="C211" s="45">
        <f t="shared" si="3"/>
        <v>0</v>
      </c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</row>
    <row r="212" spans="1:34" ht="15.75" x14ac:dyDescent="0.25">
      <c r="A212" s="61"/>
      <c r="B212" s="55"/>
      <c r="C212" s="45">
        <f t="shared" si="3"/>
        <v>0</v>
      </c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</row>
    <row r="213" spans="1:34" ht="15.75" x14ac:dyDescent="0.25">
      <c r="A213" s="61"/>
      <c r="B213" s="55"/>
      <c r="C213" s="45">
        <f t="shared" si="3"/>
        <v>0</v>
      </c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</row>
    <row r="214" spans="1:34" ht="15.75" x14ac:dyDescent="0.25">
      <c r="A214" s="61"/>
      <c r="B214" s="66"/>
      <c r="C214" s="45">
        <f t="shared" si="3"/>
        <v>0</v>
      </c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</row>
    <row r="215" spans="1:34" ht="15.75" x14ac:dyDescent="0.25">
      <c r="A215" s="61"/>
      <c r="B215" s="66"/>
      <c r="C215" s="45">
        <f t="shared" si="3"/>
        <v>0</v>
      </c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</row>
    <row r="216" spans="1:34" ht="15.75" x14ac:dyDescent="0.25">
      <c r="A216" s="61"/>
      <c r="B216" s="55"/>
      <c r="C216" s="45">
        <f t="shared" si="3"/>
        <v>0</v>
      </c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</row>
    <row r="217" spans="1:34" ht="15.75" x14ac:dyDescent="0.25">
      <c r="A217" s="61"/>
      <c r="B217" s="55"/>
      <c r="C217" s="45">
        <f t="shared" si="3"/>
        <v>0</v>
      </c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</row>
    <row r="218" spans="1:34" ht="15.75" x14ac:dyDescent="0.25">
      <c r="A218" s="61"/>
      <c r="B218" s="55"/>
      <c r="C218" s="45">
        <f t="shared" si="3"/>
        <v>0</v>
      </c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</row>
    <row r="219" spans="1:34" ht="15.75" x14ac:dyDescent="0.25">
      <c r="A219" s="61"/>
      <c r="B219" s="55"/>
      <c r="C219" s="45">
        <f t="shared" si="3"/>
        <v>0</v>
      </c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</row>
    <row r="220" spans="1:34" ht="15.75" x14ac:dyDescent="0.25">
      <c r="A220" s="61"/>
      <c r="B220" s="66"/>
      <c r="C220" s="45">
        <f t="shared" si="3"/>
        <v>0</v>
      </c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</row>
    <row r="221" spans="1:34" ht="15.75" x14ac:dyDescent="0.25">
      <c r="A221" s="61"/>
      <c r="B221" s="55"/>
      <c r="C221" s="45">
        <f t="shared" si="3"/>
        <v>0</v>
      </c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</row>
    <row r="222" spans="1:34" ht="15.75" x14ac:dyDescent="0.25">
      <c r="A222" s="61"/>
      <c r="B222" s="66"/>
      <c r="C222" s="45">
        <f t="shared" si="3"/>
        <v>0</v>
      </c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</row>
    <row r="223" spans="1:34" ht="15.75" x14ac:dyDescent="0.25">
      <c r="A223" s="61"/>
      <c r="B223" s="66"/>
      <c r="C223" s="45">
        <f t="shared" si="3"/>
        <v>0</v>
      </c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</row>
    <row r="224" spans="1:34" ht="15.75" x14ac:dyDescent="0.25">
      <c r="A224" s="61"/>
      <c r="B224" s="66"/>
      <c r="C224" s="45">
        <f t="shared" si="3"/>
        <v>0</v>
      </c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</row>
    <row r="225" spans="1:34" ht="15.75" x14ac:dyDescent="0.25">
      <c r="A225" s="61"/>
      <c r="B225" s="55"/>
      <c r="C225" s="45">
        <f t="shared" si="3"/>
        <v>0</v>
      </c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</row>
    <row r="226" spans="1:34" ht="15.75" x14ac:dyDescent="0.25">
      <c r="A226" s="61"/>
      <c r="B226" s="55"/>
      <c r="C226" s="45">
        <f t="shared" si="3"/>
        <v>0</v>
      </c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</row>
    <row r="227" spans="1:34" ht="15.75" x14ac:dyDescent="0.25">
      <c r="A227" s="61"/>
      <c r="B227" s="55"/>
      <c r="C227" s="45">
        <f t="shared" si="3"/>
        <v>0</v>
      </c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</row>
    <row r="228" spans="1:34" ht="15.75" x14ac:dyDescent="0.25">
      <c r="A228" s="61"/>
      <c r="B228" s="66"/>
      <c r="C228" s="45">
        <f t="shared" si="3"/>
        <v>0</v>
      </c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</row>
    <row r="229" spans="1:34" ht="15.75" x14ac:dyDescent="0.25">
      <c r="A229" s="61"/>
      <c r="B229" s="66"/>
      <c r="C229" s="45">
        <f t="shared" si="3"/>
        <v>0</v>
      </c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</row>
    <row r="230" spans="1:34" ht="15.75" x14ac:dyDescent="0.25">
      <c r="A230" s="61"/>
      <c r="B230" s="66"/>
      <c r="C230" s="45">
        <f t="shared" si="3"/>
        <v>0</v>
      </c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</row>
    <row r="231" spans="1:34" ht="15.75" x14ac:dyDescent="0.25">
      <c r="A231" s="61"/>
      <c r="B231" s="56"/>
      <c r="C231" s="45">
        <f t="shared" si="3"/>
        <v>0</v>
      </c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</row>
    <row r="232" spans="1:34" ht="15.75" x14ac:dyDescent="0.25">
      <c r="A232" s="61"/>
      <c r="B232" s="66"/>
      <c r="C232" s="45">
        <f t="shared" si="3"/>
        <v>0</v>
      </c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</row>
    <row r="233" spans="1:34" ht="15.75" x14ac:dyDescent="0.25">
      <c r="A233" s="61"/>
      <c r="B233" s="55"/>
      <c r="C233" s="45">
        <f t="shared" si="3"/>
        <v>0</v>
      </c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</row>
    <row r="234" spans="1:34" ht="15.75" x14ac:dyDescent="0.25">
      <c r="A234" s="61"/>
      <c r="B234" s="55"/>
      <c r="C234" s="45">
        <f t="shared" si="3"/>
        <v>0</v>
      </c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</row>
    <row r="235" spans="1:34" ht="15.75" x14ac:dyDescent="0.25">
      <c r="A235" s="61"/>
      <c r="B235" s="55"/>
      <c r="C235" s="45">
        <f t="shared" si="3"/>
        <v>0</v>
      </c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</row>
    <row r="236" spans="1:34" ht="15.75" x14ac:dyDescent="0.25">
      <c r="A236" s="61"/>
      <c r="B236" s="55"/>
      <c r="C236" s="45">
        <f t="shared" si="3"/>
        <v>0</v>
      </c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</row>
    <row r="237" spans="1:34" ht="15.75" x14ac:dyDescent="0.25">
      <c r="A237" s="61"/>
      <c r="B237" s="55"/>
      <c r="C237" s="45">
        <f t="shared" si="3"/>
        <v>0</v>
      </c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</row>
    <row r="238" spans="1:34" ht="15.75" x14ac:dyDescent="0.25">
      <c r="A238" s="61"/>
      <c r="B238" s="66"/>
      <c r="C238" s="45">
        <f t="shared" si="3"/>
        <v>0</v>
      </c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</row>
    <row r="239" spans="1:34" ht="15.75" x14ac:dyDescent="0.25">
      <c r="A239" s="61"/>
      <c r="B239" s="55"/>
      <c r="C239" s="45">
        <f t="shared" si="3"/>
        <v>0</v>
      </c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</row>
    <row r="240" spans="1:34" ht="15.75" x14ac:dyDescent="0.25">
      <c r="A240" s="61"/>
      <c r="B240" s="66"/>
      <c r="C240" s="45">
        <f t="shared" si="3"/>
        <v>0</v>
      </c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</row>
    <row r="241" spans="1:34" ht="15.75" x14ac:dyDescent="0.25">
      <c r="A241" s="61"/>
      <c r="B241" s="66"/>
      <c r="C241" s="45">
        <f t="shared" si="3"/>
        <v>0</v>
      </c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</row>
    <row r="242" spans="1:34" ht="15.75" x14ac:dyDescent="0.25">
      <c r="A242" s="61"/>
      <c r="B242" s="66"/>
      <c r="C242" s="45">
        <f t="shared" si="3"/>
        <v>0</v>
      </c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</row>
    <row r="243" spans="1:34" ht="15.75" x14ac:dyDescent="0.25">
      <c r="A243" s="61"/>
      <c r="B243" s="55"/>
      <c r="C243" s="45">
        <f t="shared" si="3"/>
        <v>0</v>
      </c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</row>
    <row r="244" spans="1:34" ht="15.75" x14ac:dyDescent="0.25">
      <c r="A244" s="61"/>
      <c r="B244" s="55"/>
      <c r="C244" s="45">
        <f t="shared" si="3"/>
        <v>0</v>
      </c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</row>
    <row r="245" spans="1:34" ht="15.75" x14ac:dyDescent="0.25">
      <c r="A245" s="61"/>
      <c r="B245" s="55"/>
      <c r="C245" s="45">
        <f t="shared" si="3"/>
        <v>0</v>
      </c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</row>
    <row r="246" spans="1:34" ht="15.75" x14ac:dyDescent="0.25">
      <c r="A246" s="61"/>
      <c r="B246" s="55"/>
      <c r="C246" s="45">
        <f t="shared" si="3"/>
        <v>0</v>
      </c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</row>
    <row r="247" spans="1:34" ht="15.75" x14ac:dyDescent="0.25">
      <c r="A247" s="61"/>
      <c r="B247" s="66"/>
      <c r="C247" s="45">
        <f t="shared" si="3"/>
        <v>0</v>
      </c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</row>
    <row r="248" spans="1:34" ht="15.75" x14ac:dyDescent="0.25">
      <c r="A248" s="61"/>
      <c r="B248" s="55"/>
      <c r="C248" s="45">
        <f t="shared" si="3"/>
        <v>0</v>
      </c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</row>
    <row r="249" spans="1:34" ht="15.75" x14ac:dyDescent="0.25">
      <c r="A249" s="61"/>
      <c r="B249" s="66"/>
      <c r="C249" s="45">
        <f t="shared" si="3"/>
        <v>0</v>
      </c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</row>
    <row r="250" spans="1:34" ht="15.75" x14ac:dyDescent="0.25">
      <c r="A250" s="61"/>
      <c r="B250" s="66"/>
      <c r="C250" s="45">
        <f t="shared" si="3"/>
        <v>0</v>
      </c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</row>
    <row r="251" spans="1:34" ht="15.75" x14ac:dyDescent="0.25">
      <c r="A251" s="61"/>
      <c r="B251" s="55"/>
      <c r="C251" s="45">
        <f t="shared" si="3"/>
        <v>0</v>
      </c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</row>
    <row r="252" spans="1:34" ht="15.75" x14ac:dyDescent="0.25">
      <c r="A252" s="61"/>
      <c r="B252" s="55"/>
      <c r="C252" s="45">
        <f t="shared" si="3"/>
        <v>0</v>
      </c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</row>
    <row r="253" spans="1:34" ht="15.75" x14ac:dyDescent="0.25">
      <c r="A253" s="61"/>
      <c r="B253" s="66"/>
      <c r="C253" s="45">
        <f t="shared" si="3"/>
        <v>0</v>
      </c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</row>
    <row r="254" spans="1:34" ht="15.75" x14ac:dyDescent="0.25">
      <c r="A254" s="61"/>
      <c r="B254" s="55"/>
      <c r="C254" s="45">
        <f t="shared" si="3"/>
        <v>0</v>
      </c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</row>
    <row r="255" spans="1:34" ht="15.75" x14ac:dyDescent="0.25">
      <c r="A255" s="61"/>
      <c r="B255" s="55"/>
      <c r="C255" s="45">
        <f t="shared" si="3"/>
        <v>0</v>
      </c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</row>
    <row r="256" spans="1:34" ht="15.75" x14ac:dyDescent="0.25">
      <c r="A256" s="61"/>
      <c r="B256" s="66"/>
      <c r="C256" s="45">
        <f t="shared" si="3"/>
        <v>0</v>
      </c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</row>
    <row r="257" spans="1:34" ht="15.75" x14ac:dyDescent="0.25">
      <c r="A257" s="61"/>
      <c r="B257" s="55"/>
      <c r="C257" s="45">
        <f t="shared" si="3"/>
        <v>0</v>
      </c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</row>
    <row r="258" spans="1:34" ht="15.75" x14ac:dyDescent="0.25">
      <c r="A258" s="61"/>
      <c r="B258" s="55"/>
      <c r="C258" s="45">
        <f t="shared" ref="C258:C321" si="4">SUM(D258:AH258)</f>
        <v>0</v>
      </c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</row>
    <row r="259" spans="1:34" ht="15.75" x14ac:dyDescent="0.25">
      <c r="A259" s="61"/>
      <c r="B259" s="55"/>
      <c r="C259" s="45">
        <f t="shared" si="4"/>
        <v>0</v>
      </c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</row>
    <row r="260" spans="1:34" ht="15.75" x14ac:dyDescent="0.25">
      <c r="A260" s="61"/>
      <c r="B260" s="55"/>
      <c r="C260" s="45">
        <f t="shared" si="4"/>
        <v>0</v>
      </c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</row>
    <row r="261" spans="1:34" ht="15.75" x14ac:dyDescent="0.25">
      <c r="A261" s="61"/>
      <c r="B261" s="55"/>
      <c r="C261" s="45">
        <f t="shared" si="4"/>
        <v>0</v>
      </c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</row>
    <row r="262" spans="1:34" ht="15.75" x14ac:dyDescent="0.25">
      <c r="A262" s="61"/>
      <c r="B262" s="55"/>
      <c r="C262" s="45">
        <f t="shared" si="4"/>
        <v>0</v>
      </c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</row>
    <row r="263" spans="1:34" ht="15.75" x14ac:dyDescent="0.25">
      <c r="A263" s="61"/>
      <c r="B263" s="55"/>
      <c r="C263" s="45">
        <f t="shared" si="4"/>
        <v>0</v>
      </c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</row>
    <row r="264" spans="1:34" ht="15.75" x14ac:dyDescent="0.25">
      <c r="A264" s="61"/>
      <c r="B264" s="55"/>
      <c r="C264" s="45">
        <f t="shared" si="4"/>
        <v>0</v>
      </c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</row>
    <row r="265" spans="1:34" ht="15.75" x14ac:dyDescent="0.25">
      <c r="A265" s="61"/>
      <c r="B265" s="55"/>
      <c r="C265" s="45">
        <f t="shared" si="4"/>
        <v>0</v>
      </c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</row>
    <row r="266" spans="1:34" ht="15.75" x14ac:dyDescent="0.25">
      <c r="A266" s="61"/>
      <c r="B266" s="55"/>
      <c r="C266" s="45">
        <f t="shared" si="4"/>
        <v>0</v>
      </c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</row>
    <row r="267" spans="1:34" ht="15.75" x14ac:dyDescent="0.25">
      <c r="A267" s="61"/>
      <c r="B267" s="55"/>
      <c r="C267" s="45">
        <f t="shared" si="4"/>
        <v>0</v>
      </c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</row>
    <row r="268" spans="1:34" ht="15.75" x14ac:dyDescent="0.25">
      <c r="A268" s="61"/>
      <c r="B268" s="66"/>
      <c r="C268" s="45">
        <f t="shared" si="4"/>
        <v>0</v>
      </c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</row>
    <row r="269" spans="1:34" ht="15.75" x14ac:dyDescent="0.25">
      <c r="A269" s="61"/>
      <c r="B269" s="55"/>
      <c r="C269" s="45">
        <f t="shared" si="4"/>
        <v>0</v>
      </c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</row>
    <row r="270" spans="1:34" ht="15.75" x14ac:dyDescent="0.25">
      <c r="A270" s="61"/>
      <c r="B270" s="55"/>
      <c r="C270" s="45">
        <f t="shared" si="4"/>
        <v>0</v>
      </c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</row>
    <row r="271" spans="1:34" ht="15.75" x14ac:dyDescent="0.25">
      <c r="A271" s="61"/>
      <c r="B271" s="66"/>
      <c r="C271" s="45">
        <f t="shared" si="4"/>
        <v>0</v>
      </c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</row>
    <row r="272" spans="1:34" ht="15.75" x14ac:dyDescent="0.25">
      <c r="A272" s="61"/>
      <c r="B272" s="55"/>
      <c r="C272" s="45">
        <f t="shared" si="4"/>
        <v>0</v>
      </c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</row>
    <row r="273" spans="1:34" ht="15.75" x14ac:dyDescent="0.25">
      <c r="A273" s="61"/>
      <c r="B273" s="55"/>
      <c r="C273" s="45">
        <f t="shared" si="4"/>
        <v>0</v>
      </c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</row>
    <row r="274" spans="1:34" ht="15.75" x14ac:dyDescent="0.25">
      <c r="A274" s="61"/>
      <c r="B274" s="66"/>
      <c r="C274" s="45">
        <f t="shared" si="4"/>
        <v>0</v>
      </c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</row>
    <row r="275" spans="1:34" ht="15.75" x14ac:dyDescent="0.25">
      <c r="A275" s="61"/>
      <c r="B275" s="66"/>
      <c r="C275" s="45">
        <f t="shared" si="4"/>
        <v>0</v>
      </c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</row>
    <row r="276" spans="1:34" ht="15.75" x14ac:dyDescent="0.25">
      <c r="A276" s="61"/>
      <c r="B276" s="55"/>
      <c r="C276" s="45">
        <f t="shared" si="4"/>
        <v>0</v>
      </c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</row>
    <row r="277" spans="1:34" ht="15.75" x14ac:dyDescent="0.25">
      <c r="A277" s="61"/>
      <c r="B277" s="66"/>
      <c r="C277" s="45">
        <f t="shared" si="4"/>
        <v>0</v>
      </c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</row>
    <row r="278" spans="1:34" ht="15.75" x14ac:dyDescent="0.25">
      <c r="A278" s="61"/>
      <c r="B278" s="55"/>
      <c r="C278" s="45">
        <f t="shared" si="4"/>
        <v>0</v>
      </c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</row>
    <row r="279" spans="1:34" ht="15.75" x14ac:dyDescent="0.25">
      <c r="A279" s="61"/>
      <c r="B279" s="66"/>
      <c r="C279" s="45">
        <f t="shared" si="4"/>
        <v>0</v>
      </c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</row>
    <row r="280" spans="1:34" ht="15.75" x14ac:dyDescent="0.25">
      <c r="A280" s="61"/>
      <c r="B280" s="55"/>
      <c r="C280" s="45">
        <f t="shared" si="4"/>
        <v>0</v>
      </c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</row>
    <row r="281" spans="1:34" ht="15.75" x14ac:dyDescent="0.25">
      <c r="A281" s="61"/>
      <c r="B281" s="55"/>
      <c r="C281" s="45">
        <f t="shared" si="4"/>
        <v>0</v>
      </c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</row>
    <row r="282" spans="1:34" ht="15.75" x14ac:dyDescent="0.25">
      <c r="A282" s="61"/>
      <c r="B282" s="55"/>
      <c r="C282" s="45">
        <f t="shared" si="4"/>
        <v>0</v>
      </c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</row>
    <row r="283" spans="1:34" ht="15.75" x14ac:dyDescent="0.25">
      <c r="A283" s="61"/>
      <c r="B283" s="66"/>
      <c r="C283" s="45">
        <f t="shared" si="4"/>
        <v>0</v>
      </c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</row>
    <row r="284" spans="1:34" ht="15.75" x14ac:dyDescent="0.25">
      <c r="A284" s="61"/>
      <c r="B284" s="55"/>
      <c r="C284" s="45">
        <f t="shared" si="4"/>
        <v>0</v>
      </c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</row>
    <row r="285" spans="1:34" ht="15.75" x14ac:dyDescent="0.25">
      <c r="A285" s="61"/>
      <c r="B285" s="55"/>
      <c r="C285" s="45">
        <f t="shared" si="4"/>
        <v>0</v>
      </c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</row>
    <row r="286" spans="1:34" ht="15.75" x14ac:dyDescent="0.25">
      <c r="A286" s="61"/>
      <c r="B286" s="55"/>
      <c r="C286" s="45">
        <f t="shared" si="4"/>
        <v>0</v>
      </c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</row>
    <row r="287" spans="1:34" ht="15.75" x14ac:dyDescent="0.25">
      <c r="A287" s="61"/>
      <c r="B287" s="66"/>
      <c r="C287" s="45">
        <f t="shared" si="4"/>
        <v>0</v>
      </c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</row>
    <row r="288" spans="1:34" ht="15.75" x14ac:dyDescent="0.25">
      <c r="A288" s="61"/>
      <c r="B288" s="66"/>
      <c r="C288" s="45">
        <f t="shared" si="4"/>
        <v>0</v>
      </c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</row>
    <row r="289" spans="1:34" ht="15.75" x14ac:dyDescent="0.25">
      <c r="A289" s="61"/>
      <c r="B289" s="66"/>
      <c r="C289" s="45">
        <f t="shared" si="4"/>
        <v>0</v>
      </c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</row>
    <row r="290" spans="1:34" ht="15.75" x14ac:dyDescent="0.25">
      <c r="A290" s="61"/>
      <c r="B290" s="55"/>
      <c r="C290" s="45">
        <f t="shared" si="4"/>
        <v>0</v>
      </c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</row>
    <row r="291" spans="1:34" ht="15.75" x14ac:dyDescent="0.25">
      <c r="A291" s="61"/>
      <c r="B291" s="55"/>
      <c r="C291" s="45">
        <f t="shared" si="4"/>
        <v>0</v>
      </c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</row>
    <row r="292" spans="1:34" ht="15.75" x14ac:dyDescent="0.25">
      <c r="A292" s="61"/>
      <c r="B292" s="55"/>
      <c r="C292" s="45">
        <f t="shared" si="4"/>
        <v>0</v>
      </c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</row>
    <row r="293" spans="1:34" ht="15.75" x14ac:dyDescent="0.25">
      <c r="A293" s="61"/>
      <c r="B293" s="55"/>
      <c r="C293" s="45">
        <f t="shared" si="4"/>
        <v>0</v>
      </c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</row>
    <row r="294" spans="1:34" ht="15.75" x14ac:dyDescent="0.25">
      <c r="A294" s="61"/>
      <c r="B294" s="55"/>
      <c r="C294" s="45">
        <f t="shared" si="4"/>
        <v>0</v>
      </c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</row>
    <row r="295" spans="1:34" ht="15.75" x14ac:dyDescent="0.25">
      <c r="A295" s="61"/>
      <c r="B295" s="55"/>
      <c r="C295" s="45">
        <f t="shared" si="4"/>
        <v>0</v>
      </c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</row>
    <row r="296" spans="1:34" ht="15.75" x14ac:dyDescent="0.25">
      <c r="A296" s="61"/>
      <c r="B296" s="55"/>
      <c r="C296" s="45">
        <f t="shared" si="4"/>
        <v>0</v>
      </c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</row>
    <row r="297" spans="1:34" ht="15.75" x14ac:dyDescent="0.25">
      <c r="A297" s="61"/>
      <c r="B297" s="55"/>
      <c r="C297" s="45">
        <f t="shared" si="4"/>
        <v>0</v>
      </c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</row>
    <row r="298" spans="1:34" ht="15.75" x14ac:dyDescent="0.25">
      <c r="A298" s="61"/>
      <c r="B298" s="55"/>
      <c r="C298" s="45">
        <f t="shared" si="4"/>
        <v>0</v>
      </c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</row>
    <row r="299" spans="1:34" ht="15.75" x14ac:dyDescent="0.25">
      <c r="A299" s="61"/>
      <c r="B299" s="55"/>
      <c r="C299" s="45">
        <f t="shared" si="4"/>
        <v>0</v>
      </c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</row>
    <row r="300" spans="1:34" ht="15.75" x14ac:dyDescent="0.25">
      <c r="A300" s="61"/>
      <c r="B300" s="55"/>
      <c r="C300" s="45">
        <f t="shared" si="4"/>
        <v>0</v>
      </c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</row>
    <row r="301" spans="1:34" ht="15.75" x14ac:dyDescent="0.25">
      <c r="A301" s="61"/>
      <c r="B301" s="55"/>
      <c r="C301" s="45">
        <f t="shared" si="4"/>
        <v>0</v>
      </c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</row>
    <row r="302" spans="1:34" ht="15.75" x14ac:dyDescent="0.25">
      <c r="A302" s="61"/>
      <c r="B302" s="55"/>
      <c r="C302" s="45">
        <f t="shared" si="4"/>
        <v>0</v>
      </c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</row>
    <row r="303" spans="1:34" ht="15.75" x14ac:dyDescent="0.25">
      <c r="A303" s="61"/>
      <c r="B303" s="55"/>
      <c r="C303" s="45">
        <f t="shared" si="4"/>
        <v>0</v>
      </c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</row>
    <row r="304" spans="1:34" ht="15.75" x14ac:dyDescent="0.25">
      <c r="A304" s="61"/>
      <c r="B304" s="66"/>
      <c r="C304" s="45">
        <f t="shared" si="4"/>
        <v>0</v>
      </c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</row>
    <row r="305" spans="1:34" ht="15.75" x14ac:dyDescent="0.25">
      <c r="A305" s="61"/>
      <c r="B305" s="55"/>
      <c r="C305" s="45">
        <f t="shared" si="4"/>
        <v>0</v>
      </c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</row>
    <row r="306" spans="1:34" ht="15.75" x14ac:dyDescent="0.25">
      <c r="A306" s="61"/>
      <c r="B306" s="55"/>
      <c r="C306" s="45">
        <f t="shared" si="4"/>
        <v>0</v>
      </c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</row>
    <row r="307" spans="1:34" ht="15.75" x14ac:dyDescent="0.25">
      <c r="A307" s="61"/>
      <c r="B307" s="55"/>
      <c r="C307" s="45">
        <f t="shared" si="4"/>
        <v>0</v>
      </c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</row>
    <row r="308" spans="1:34" ht="15.75" x14ac:dyDescent="0.25">
      <c r="A308" s="61"/>
      <c r="B308" s="55"/>
      <c r="C308" s="45">
        <f t="shared" si="4"/>
        <v>0</v>
      </c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</row>
    <row r="309" spans="1:34" ht="15.75" x14ac:dyDescent="0.25">
      <c r="A309" s="61"/>
      <c r="B309" s="55"/>
      <c r="C309" s="45">
        <f t="shared" si="4"/>
        <v>0</v>
      </c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</row>
    <row r="310" spans="1:34" ht="15.75" x14ac:dyDescent="0.25">
      <c r="A310" s="61"/>
      <c r="B310" s="55"/>
      <c r="C310" s="45">
        <f t="shared" si="4"/>
        <v>0</v>
      </c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</row>
    <row r="311" spans="1:34" ht="15.75" x14ac:dyDescent="0.25">
      <c r="A311" s="61"/>
      <c r="B311" s="55"/>
      <c r="C311" s="45">
        <f t="shared" si="4"/>
        <v>0</v>
      </c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</row>
    <row r="312" spans="1:34" ht="15.75" x14ac:dyDescent="0.25">
      <c r="A312" s="61"/>
      <c r="B312" s="55"/>
      <c r="C312" s="45">
        <f t="shared" si="4"/>
        <v>0</v>
      </c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</row>
    <row r="313" spans="1:34" ht="15.75" x14ac:dyDescent="0.25">
      <c r="A313" s="61"/>
      <c r="B313" s="66"/>
      <c r="C313" s="45">
        <f t="shared" si="4"/>
        <v>0</v>
      </c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</row>
    <row r="314" spans="1:34" ht="15.75" x14ac:dyDescent="0.25">
      <c r="A314" s="61"/>
      <c r="B314" s="55"/>
      <c r="C314" s="45">
        <f t="shared" si="4"/>
        <v>0</v>
      </c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</row>
    <row r="315" spans="1:34" ht="15.75" x14ac:dyDescent="0.25">
      <c r="A315" s="61"/>
      <c r="B315" s="66"/>
      <c r="C315" s="45">
        <f t="shared" si="4"/>
        <v>0</v>
      </c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</row>
    <row r="316" spans="1:34" ht="15.75" x14ac:dyDescent="0.25">
      <c r="A316" s="67"/>
      <c r="B316" s="68"/>
      <c r="C316" s="45">
        <f t="shared" si="4"/>
        <v>0</v>
      </c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</row>
    <row r="317" spans="1:34" ht="15.75" x14ac:dyDescent="0.25">
      <c r="A317" s="69"/>
      <c r="B317" s="68"/>
      <c r="C317" s="45">
        <f t="shared" si="4"/>
        <v>0</v>
      </c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</row>
    <row r="318" spans="1:34" x14ac:dyDescent="0.25">
      <c r="A318" s="69"/>
      <c r="B318" s="70"/>
      <c r="C318" s="45">
        <f t="shared" si="4"/>
        <v>0</v>
      </c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</row>
    <row r="319" spans="1:34" x14ac:dyDescent="0.25">
      <c r="A319" s="71"/>
      <c r="B319" s="70"/>
      <c r="C319" s="45">
        <f t="shared" si="4"/>
        <v>0</v>
      </c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</row>
    <row r="320" spans="1:34" x14ac:dyDescent="0.25">
      <c r="A320" s="69"/>
      <c r="B320" s="72"/>
      <c r="C320" s="45">
        <f t="shared" si="4"/>
        <v>0</v>
      </c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</row>
    <row r="321" spans="1:34" x14ac:dyDescent="0.25">
      <c r="A321" s="69"/>
      <c r="B321" s="72"/>
      <c r="C321" s="45">
        <f t="shared" si="4"/>
        <v>0</v>
      </c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</row>
    <row r="322" spans="1:34" x14ac:dyDescent="0.25">
      <c r="A322" s="71"/>
      <c r="B322" s="72"/>
      <c r="C322" s="45">
        <f t="shared" ref="C322:C368" si="5">SUM(D322:AH322)</f>
        <v>0</v>
      </c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</row>
    <row r="323" spans="1:34" x14ac:dyDescent="0.25">
      <c r="A323" s="69"/>
      <c r="B323" s="72"/>
      <c r="C323" s="45">
        <f t="shared" si="5"/>
        <v>0</v>
      </c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</row>
    <row r="324" spans="1:34" x14ac:dyDescent="0.25">
      <c r="A324" s="69"/>
      <c r="B324" s="72"/>
      <c r="C324" s="45">
        <f t="shared" si="5"/>
        <v>0</v>
      </c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</row>
    <row r="325" spans="1:34" x14ac:dyDescent="0.25">
      <c r="A325" s="71"/>
      <c r="B325" s="72"/>
      <c r="C325" s="45">
        <f t="shared" si="5"/>
        <v>0</v>
      </c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</row>
    <row r="326" spans="1:34" x14ac:dyDescent="0.25">
      <c r="A326" s="69"/>
      <c r="B326" s="72"/>
      <c r="C326" s="45">
        <f t="shared" si="5"/>
        <v>0</v>
      </c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</row>
    <row r="327" spans="1:34" x14ac:dyDescent="0.25">
      <c r="A327" s="69"/>
      <c r="B327" s="72"/>
      <c r="C327" s="45">
        <f t="shared" si="5"/>
        <v>0</v>
      </c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</row>
    <row r="328" spans="1:34" x14ac:dyDescent="0.25">
      <c r="A328" s="71"/>
      <c r="B328" s="73"/>
      <c r="C328" s="45">
        <f t="shared" si="5"/>
        <v>0</v>
      </c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</row>
    <row r="329" spans="1:34" x14ac:dyDescent="0.25">
      <c r="A329" s="69"/>
      <c r="B329" s="72"/>
      <c r="C329" s="45">
        <f t="shared" si="5"/>
        <v>0</v>
      </c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</row>
    <row r="330" spans="1:34" x14ac:dyDescent="0.25">
      <c r="A330" s="69"/>
      <c r="B330" s="72"/>
      <c r="C330" s="45">
        <f t="shared" si="5"/>
        <v>0</v>
      </c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</row>
    <row r="331" spans="1:34" x14ac:dyDescent="0.25">
      <c r="A331" s="71"/>
      <c r="B331" s="72"/>
      <c r="C331" s="45">
        <f t="shared" si="5"/>
        <v>0</v>
      </c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</row>
    <row r="332" spans="1:34" x14ac:dyDescent="0.25">
      <c r="A332" s="69"/>
      <c r="B332" s="72"/>
      <c r="C332" s="45">
        <f t="shared" si="5"/>
        <v>0</v>
      </c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</row>
    <row r="333" spans="1:34" x14ac:dyDescent="0.25">
      <c r="A333" s="69"/>
      <c r="B333" s="72"/>
      <c r="C333" s="45">
        <f t="shared" si="5"/>
        <v>0</v>
      </c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</row>
    <row r="334" spans="1:34" ht="15.75" x14ac:dyDescent="0.25">
      <c r="A334" s="57"/>
      <c r="B334" s="55"/>
      <c r="C334" s="45">
        <f t="shared" si="5"/>
        <v>0</v>
      </c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</row>
    <row r="335" spans="1:34" ht="15.75" x14ac:dyDescent="0.25">
      <c r="A335" s="57"/>
      <c r="B335" s="55"/>
      <c r="C335" s="45">
        <f t="shared" si="5"/>
        <v>0</v>
      </c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</row>
    <row r="336" spans="1:34" ht="15.75" x14ac:dyDescent="0.25">
      <c r="A336" s="57"/>
      <c r="B336" s="55"/>
      <c r="C336" s="45">
        <f t="shared" si="5"/>
        <v>0</v>
      </c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</row>
    <row r="337" spans="1:34" ht="15.75" x14ac:dyDescent="0.25">
      <c r="A337" s="57"/>
      <c r="B337" s="55"/>
      <c r="C337" s="45">
        <f t="shared" si="5"/>
        <v>0</v>
      </c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</row>
    <row r="338" spans="1:34" ht="15.75" x14ac:dyDescent="0.25">
      <c r="A338" s="57"/>
      <c r="B338" s="55"/>
      <c r="C338" s="45">
        <f t="shared" si="5"/>
        <v>0</v>
      </c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</row>
    <row r="339" spans="1:34" ht="15.75" x14ac:dyDescent="0.25">
      <c r="A339" s="57"/>
      <c r="B339" s="56"/>
      <c r="C339" s="45">
        <f t="shared" si="5"/>
        <v>0</v>
      </c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</row>
    <row r="340" spans="1:34" ht="15.75" x14ac:dyDescent="0.25">
      <c r="A340" s="57"/>
      <c r="B340" s="55"/>
      <c r="C340" s="45">
        <f t="shared" si="5"/>
        <v>0</v>
      </c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</row>
    <row r="341" spans="1:34" ht="15.75" x14ac:dyDescent="0.25">
      <c r="A341" s="57"/>
      <c r="B341" s="56"/>
      <c r="C341" s="45">
        <f t="shared" si="5"/>
        <v>0</v>
      </c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</row>
    <row r="342" spans="1:34" ht="15.75" x14ac:dyDescent="0.25">
      <c r="A342" s="57"/>
      <c r="B342" s="56"/>
      <c r="C342" s="45">
        <f t="shared" si="5"/>
        <v>0</v>
      </c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</row>
    <row r="343" spans="1:34" ht="15.75" x14ac:dyDescent="0.25">
      <c r="A343" s="57"/>
      <c r="B343" s="56"/>
      <c r="C343" s="45">
        <f t="shared" si="5"/>
        <v>0</v>
      </c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</row>
    <row r="344" spans="1:34" ht="15.75" x14ac:dyDescent="0.25">
      <c r="A344" s="57"/>
      <c r="B344" s="55"/>
      <c r="C344" s="45">
        <f t="shared" si="5"/>
        <v>0</v>
      </c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</row>
    <row r="345" spans="1:34" ht="15.75" x14ac:dyDescent="0.25">
      <c r="A345" s="57"/>
      <c r="B345" s="55"/>
      <c r="C345" s="45">
        <f t="shared" si="5"/>
        <v>0</v>
      </c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</row>
    <row r="346" spans="1:34" ht="15.75" x14ac:dyDescent="0.25">
      <c r="A346" s="57"/>
      <c r="B346" s="56"/>
      <c r="C346" s="45">
        <f t="shared" si="5"/>
        <v>0</v>
      </c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</row>
    <row r="347" spans="1:34" ht="15.75" x14ac:dyDescent="0.25">
      <c r="A347" s="57"/>
      <c r="B347" s="55"/>
      <c r="C347" s="45">
        <f t="shared" si="5"/>
        <v>0</v>
      </c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</row>
    <row r="348" spans="1:34" ht="15.75" x14ac:dyDescent="0.25">
      <c r="A348" s="57"/>
      <c r="B348" s="56"/>
      <c r="C348" s="45">
        <f t="shared" si="5"/>
        <v>0</v>
      </c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</row>
    <row r="349" spans="1:34" ht="15.75" x14ac:dyDescent="0.25">
      <c r="A349" s="57"/>
      <c r="B349" s="55"/>
      <c r="C349" s="45">
        <f t="shared" si="5"/>
        <v>0</v>
      </c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</row>
    <row r="350" spans="1:34" ht="15.75" x14ac:dyDescent="0.25">
      <c r="A350" s="57"/>
      <c r="B350" s="55"/>
      <c r="C350" s="45">
        <f t="shared" si="5"/>
        <v>0</v>
      </c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</row>
    <row r="351" spans="1:34" ht="15.75" x14ac:dyDescent="0.25">
      <c r="A351" s="57"/>
      <c r="B351" s="56"/>
      <c r="C351" s="45">
        <f t="shared" si="5"/>
        <v>0</v>
      </c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9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</row>
    <row r="352" spans="1:34" ht="15.75" x14ac:dyDescent="0.25">
      <c r="A352" s="95"/>
      <c r="B352" s="96"/>
      <c r="C352" s="45">
        <f t="shared" si="5"/>
        <v>0</v>
      </c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</row>
    <row r="353" spans="1:34" ht="15.75" x14ac:dyDescent="0.25">
      <c r="A353" s="95"/>
      <c r="B353" s="96"/>
      <c r="C353" s="45">
        <f t="shared" si="5"/>
        <v>0</v>
      </c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</row>
    <row r="354" spans="1:34" ht="15.75" x14ac:dyDescent="0.25">
      <c r="A354" s="95"/>
      <c r="B354" s="98"/>
      <c r="C354" s="45">
        <f t="shared" si="5"/>
        <v>0</v>
      </c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</row>
    <row r="355" spans="1:34" ht="15.75" x14ac:dyDescent="0.25">
      <c r="A355" s="95"/>
      <c r="B355" s="98"/>
      <c r="C355" s="45">
        <f t="shared" si="5"/>
        <v>0</v>
      </c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</row>
    <row r="356" spans="1:34" ht="15.75" x14ac:dyDescent="0.25">
      <c r="A356" s="95"/>
      <c r="B356" s="96"/>
      <c r="C356" s="45">
        <f t="shared" si="5"/>
        <v>0</v>
      </c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</row>
    <row r="357" spans="1:34" ht="15.75" x14ac:dyDescent="0.25">
      <c r="A357" s="95"/>
      <c r="B357" s="96"/>
      <c r="C357" s="45">
        <f t="shared" si="5"/>
        <v>0</v>
      </c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</row>
    <row r="358" spans="1:34" ht="15.75" x14ac:dyDescent="0.25">
      <c r="A358" s="95"/>
      <c r="B358" s="96"/>
      <c r="C358" s="45">
        <f t="shared" si="5"/>
        <v>0</v>
      </c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</row>
    <row r="359" spans="1:34" ht="15.75" x14ac:dyDescent="0.25">
      <c r="A359" s="95"/>
      <c r="B359" s="96"/>
      <c r="C359" s="45">
        <f t="shared" si="5"/>
        <v>0</v>
      </c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</row>
    <row r="360" spans="1:34" ht="15.75" x14ac:dyDescent="0.25">
      <c r="A360" s="95"/>
      <c r="B360" s="96"/>
      <c r="C360" s="45">
        <f t="shared" si="5"/>
        <v>0</v>
      </c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</row>
    <row r="361" spans="1:34" ht="15.75" x14ac:dyDescent="0.25">
      <c r="A361" s="95"/>
      <c r="B361" s="96"/>
      <c r="C361" s="45">
        <f t="shared" si="5"/>
        <v>0</v>
      </c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</row>
    <row r="362" spans="1:34" ht="15.75" x14ac:dyDescent="0.25">
      <c r="A362" s="95"/>
      <c r="B362" s="96"/>
      <c r="C362" s="45">
        <f t="shared" si="5"/>
        <v>0</v>
      </c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</row>
    <row r="363" spans="1:34" ht="15.75" x14ac:dyDescent="0.25">
      <c r="A363" s="95"/>
      <c r="B363" s="96"/>
      <c r="C363" s="45">
        <f t="shared" si="5"/>
        <v>0</v>
      </c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</row>
    <row r="364" spans="1:34" ht="15.75" x14ac:dyDescent="0.25">
      <c r="A364" s="95"/>
      <c r="B364" s="96"/>
      <c r="C364" s="45">
        <f t="shared" si="5"/>
        <v>0</v>
      </c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</row>
    <row r="365" spans="1:34" ht="15.75" x14ac:dyDescent="0.25">
      <c r="A365" s="95"/>
      <c r="B365" s="96"/>
      <c r="C365" s="45">
        <f t="shared" si="5"/>
        <v>0</v>
      </c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</row>
    <row r="366" spans="1:34" ht="15.75" x14ac:dyDescent="0.25">
      <c r="A366" s="95"/>
      <c r="B366" s="96"/>
      <c r="C366" s="45">
        <f t="shared" si="5"/>
        <v>0</v>
      </c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</row>
    <row r="367" spans="1:34" ht="15.75" x14ac:dyDescent="0.25">
      <c r="A367" s="95"/>
      <c r="B367" s="96"/>
      <c r="C367" s="45">
        <f t="shared" si="5"/>
        <v>0</v>
      </c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</row>
    <row r="368" spans="1:34" ht="15.75" x14ac:dyDescent="0.25">
      <c r="A368" s="95"/>
      <c r="B368" s="96"/>
      <c r="C368" s="45">
        <f t="shared" si="5"/>
        <v>0</v>
      </c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</row>
    <row r="369" spans="1:34" ht="15.75" x14ac:dyDescent="0.25">
      <c r="A369" s="95"/>
      <c r="B369" s="96"/>
      <c r="C369" s="45">
        <f t="shared" ref="C369:C385" si="6">SUM(D369:AH369)</f>
        <v>0</v>
      </c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</row>
    <row r="370" spans="1:34" ht="15.75" x14ac:dyDescent="0.25">
      <c r="A370" s="95"/>
      <c r="B370" s="96"/>
      <c r="C370" s="45">
        <f t="shared" si="6"/>
        <v>0</v>
      </c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</row>
    <row r="371" spans="1:34" ht="15.75" x14ac:dyDescent="0.25">
      <c r="A371" s="110"/>
      <c r="B371" s="98"/>
      <c r="C371" s="45">
        <f t="shared" si="6"/>
        <v>0</v>
      </c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</row>
    <row r="372" spans="1:34" ht="15.75" x14ac:dyDescent="0.25">
      <c r="A372" s="110"/>
      <c r="B372" s="98"/>
      <c r="C372" s="45">
        <f t="shared" si="6"/>
        <v>0</v>
      </c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</row>
    <row r="373" spans="1:34" ht="15.75" x14ac:dyDescent="0.25">
      <c r="A373" s="110"/>
      <c r="B373" s="98"/>
      <c r="C373" s="45">
        <f t="shared" si="6"/>
        <v>0</v>
      </c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</row>
    <row r="374" spans="1:34" ht="15.75" x14ac:dyDescent="0.25">
      <c r="A374" s="110"/>
      <c r="B374" s="98"/>
      <c r="C374" s="45">
        <f t="shared" si="6"/>
        <v>0</v>
      </c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</row>
    <row r="375" spans="1:34" ht="15.75" x14ac:dyDescent="0.25">
      <c r="A375" s="110"/>
      <c r="B375" s="98"/>
      <c r="C375" s="45">
        <f t="shared" si="6"/>
        <v>0</v>
      </c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</row>
    <row r="376" spans="1:34" ht="15.75" x14ac:dyDescent="0.25">
      <c r="A376" s="112"/>
      <c r="B376" s="113"/>
      <c r="C376" s="45">
        <f t="shared" si="6"/>
        <v>0</v>
      </c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</row>
    <row r="377" spans="1:34" ht="15.75" x14ac:dyDescent="0.25">
      <c r="A377" s="94"/>
      <c r="B377" s="114"/>
      <c r="C377" s="45">
        <f t="shared" si="6"/>
        <v>0</v>
      </c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</row>
    <row r="378" spans="1:34" ht="15.75" x14ac:dyDescent="0.25">
      <c r="A378" s="110"/>
      <c r="B378" s="98"/>
      <c r="C378" s="45">
        <f t="shared" si="6"/>
        <v>0</v>
      </c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</row>
    <row r="379" spans="1:34" ht="15.75" x14ac:dyDescent="0.25">
      <c r="A379" s="110"/>
      <c r="B379" s="98"/>
      <c r="C379" s="45">
        <f t="shared" si="6"/>
        <v>0</v>
      </c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</row>
    <row r="380" spans="1:34" ht="15.75" x14ac:dyDescent="0.25">
      <c r="A380" s="110"/>
      <c r="B380" s="98"/>
      <c r="C380" s="45">
        <f t="shared" si="6"/>
        <v>0</v>
      </c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</row>
    <row r="381" spans="1:34" ht="15.75" x14ac:dyDescent="0.25">
      <c r="A381" s="110"/>
      <c r="B381" s="98"/>
      <c r="C381" s="45">
        <f t="shared" si="6"/>
        <v>0</v>
      </c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</row>
    <row r="382" spans="1:34" ht="15.75" x14ac:dyDescent="0.25">
      <c r="A382" s="110"/>
      <c r="B382" s="98"/>
      <c r="C382" s="45">
        <f t="shared" si="6"/>
        <v>0</v>
      </c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</row>
    <row r="383" spans="1:34" ht="15.75" x14ac:dyDescent="0.25">
      <c r="A383" s="110"/>
      <c r="B383" s="98"/>
      <c r="C383" s="45">
        <f t="shared" si="6"/>
        <v>0</v>
      </c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</row>
    <row r="384" spans="1:34" ht="15.75" x14ac:dyDescent="0.25">
      <c r="A384" s="110"/>
      <c r="B384" s="98"/>
      <c r="C384" s="45">
        <f t="shared" si="6"/>
        <v>0</v>
      </c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</row>
    <row r="385" spans="1:34" ht="15.75" x14ac:dyDescent="0.25">
      <c r="A385" s="110"/>
      <c r="B385" s="98"/>
      <c r="C385" s="45">
        <f t="shared" si="6"/>
        <v>0</v>
      </c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</row>
    <row r="386" spans="1:34" ht="15.75" x14ac:dyDescent="0.25">
      <c r="A386" s="110"/>
      <c r="B386" s="98"/>
      <c r="C386" s="45">
        <f t="shared" ref="C386:C449" si="7">SUM(D386:AH386)</f>
        <v>0</v>
      </c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</row>
    <row r="387" spans="1:34" ht="15.75" x14ac:dyDescent="0.25">
      <c r="A387" s="110"/>
      <c r="B387" s="98"/>
      <c r="C387" s="45">
        <f t="shared" si="7"/>
        <v>0</v>
      </c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</row>
    <row r="388" spans="1:34" ht="15.75" x14ac:dyDescent="0.25">
      <c r="A388" s="110"/>
      <c r="B388" s="98"/>
      <c r="C388" s="45">
        <f t="shared" si="7"/>
        <v>0</v>
      </c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</row>
    <row r="389" spans="1:34" ht="15.75" x14ac:dyDescent="0.25">
      <c r="A389" s="110"/>
      <c r="B389" s="98"/>
      <c r="C389" s="45">
        <f t="shared" si="7"/>
        <v>0</v>
      </c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</row>
    <row r="390" spans="1:34" ht="15.75" x14ac:dyDescent="0.25">
      <c r="A390" s="110"/>
      <c r="B390" s="98"/>
      <c r="C390" s="45">
        <f t="shared" si="7"/>
        <v>0</v>
      </c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</row>
    <row r="391" spans="1:34" ht="15.75" x14ac:dyDescent="0.25">
      <c r="A391" s="110"/>
      <c r="B391" s="98"/>
      <c r="C391" s="45">
        <f t="shared" si="7"/>
        <v>0</v>
      </c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</row>
    <row r="392" spans="1:34" ht="15.75" x14ac:dyDescent="0.25">
      <c r="A392" s="110"/>
      <c r="B392" s="98"/>
      <c r="C392" s="45">
        <f t="shared" si="7"/>
        <v>0</v>
      </c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</row>
    <row r="393" spans="1:34" ht="15.75" x14ac:dyDescent="0.25">
      <c r="A393" s="110"/>
      <c r="B393" s="98"/>
      <c r="C393" s="45">
        <f t="shared" si="7"/>
        <v>0</v>
      </c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</row>
    <row r="394" spans="1:34" ht="15.75" x14ac:dyDescent="0.25">
      <c r="A394" s="110"/>
      <c r="B394" s="98"/>
      <c r="C394" s="45">
        <f t="shared" si="7"/>
        <v>0</v>
      </c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</row>
    <row r="395" spans="1:34" ht="15.75" x14ac:dyDescent="0.25">
      <c r="A395" s="110"/>
      <c r="B395" s="98"/>
      <c r="C395" s="45">
        <f t="shared" si="7"/>
        <v>0</v>
      </c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</row>
    <row r="396" spans="1:34" ht="15.75" x14ac:dyDescent="0.25">
      <c r="A396" s="110"/>
      <c r="B396" s="98"/>
      <c r="C396" s="45">
        <f t="shared" si="7"/>
        <v>0</v>
      </c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</row>
    <row r="397" spans="1:34" ht="15.75" x14ac:dyDescent="0.25">
      <c r="A397" s="110"/>
      <c r="B397" s="98"/>
      <c r="C397" s="45">
        <f t="shared" si="7"/>
        <v>0</v>
      </c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</row>
    <row r="398" spans="1:34" ht="15.75" x14ac:dyDescent="0.25">
      <c r="A398" s="110"/>
      <c r="B398" s="98"/>
      <c r="C398" s="45">
        <f t="shared" si="7"/>
        <v>0</v>
      </c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</row>
    <row r="399" spans="1:34" ht="15.75" x14ac:dyDescent="0.25">
      <c r="A399" s="110"/>
      <c r="B399" s="98"/>
      <c r="C399" s="45">
        <f t="shared" si="7"/>
        <v>0</v>
      </c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</row>
    <row r="400" spans="1:34" ht="15.75" x14ac:dyDescent="0.25">
      <c r="A400" s="110"/>
      <c r="B400" s="98"/>
      <c r="C400" s="45">
        <f t="shared" si="7"/>
        <v>0</v>
      </c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</row>
    <row r="401" spans="1:34" ht="15.75" x14ac:dyDescent="0.25">
      <c r="A401" s="110"/>
      <c r="B401" s="98"/>
      <c r="C401" s="45">
        <f t="shared" si="7"/>
        <v>0</v>
      </c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</row>
    <row r="402" spans="1:34" ht="15.75" x14ac:dyDescent="0.25">
      <c r="A402" s="110"/>
      <c r="B402" s="98"/>
      <c r="C402" s="45">
        <f t="shared" si="7"/>
        <v>0</v>
      </c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</row>
    <row r="403" spans="1:34" ht="15.75" x14ac:dyDescent="0.25">
      <c r="A403" s="110"/>
      <c r="B403" s="98"/>
      <c r="C403" s="45">
        <f t="shared" si="7"/>
        <v>0</v>
      </c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</row>
    <row r="404" spans="1:34" ht="15.75" x14ac:dyDescent="0.25">
      <c r="A404" s="110"/>
      <c r="B404" s="98"/>
      <c r="C404" s="45">
        <f t="shared" si="7"/>
        <v>0</v>
      </c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</row>
    <row r="405" spans="1:34" ht="15.75" x14ac:dyDescent="0.25">
      <c r="A405" s="110"/>
      <c r="B405" s="98"/>
      <c r="C405" s="45">
        <f t="shared" si="7"/>
        <v>0</v>
      </c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</row>
    <row r="406" spans="1:34" ht="15.75" x14ac:dyDescent="0.25">
      <c r="A406" s="110"/>
      <c r="B406" s="98"/>
      <c r="C406" s="45">
        <f t="shared" si="7"/>
        <v>0</v>
      </c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</row>
    <row r="407" spans="1:34" ht="15.75" x14ac:dyDescent="0.25">
      <c r="A407" s="110"/>
      <c r="B407" s="98"/>
      <c r="C407" s="45">
        <f t="shared" si="7"/>
        <v>0</v>
      </c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</row>
    <row r="408" spans="1:34" ht="15.75" x14ac:dyDescent="0.25">
      <c r="A408" s="110"/>
      <c r="B408" s="98"/>
      <c r="C408" s="45">
        <f t="shared" si="7"/>
        <v>0</v>
      </c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</row>
    <row r="409" spans="1:34" ht="15.75" x14ac:dyDescent="0.25">
      <c r="A409" s="110"/>
      <c r="B409" s="98"/>
      <c r="C409" s="45">
        <f t="shared" si="7"/>
        <v>0</v>
      </c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</row>
    <row r="410" spans="1:34" ht="15.75" x14ac:dyDescent="0.25">
      <c r="A410" s="110"/>
      <c r="B410" s="98"/>
      <c r="C410" s="45">
        <f t="shared" si="7"/>
        <v>0</v>
      </c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</row>
    <row r="411" spans="1:34" ht="15.75" x14ac:dyDescent="0.25">
      <c r="A411" s="110"/>
      <c r="B411" s="98"/>
      <c r="C411" s="45">
        <f t="shared" si="7"/>
        <v>0</v>
      </c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</row>
    <row r="412" spans="1:34" ht="15.75" x14ac:dyDescent="0.25">
      <c r="A412" s="110"/>
      <c r="B412" s="98"/>
      <c r="C412" s="45">
        <f t="shared" si="7"/>
        <v>0</v>
      </c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</row>
    <row r="413" spans="1:34" ht="15.75" x14ac:dyDescent="0.25">
      <c r="A413" s="110"/>
      <c r="B413" s="98"/>
      <c r="C413" s="45">
        <f t="shared" si="7"/>
        <v>0</v>
      </c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</row>
    <row r="414" spans="1:34" ht="15.75" x14ac:dyDescent="0.25">
      <c r="A414" s="110"/>
      <c r="B414" s="98"/>
      <c r="C414" s="45">
        <f t="shared" si="7"/>
        <v>0</v>
      </c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</row>
    <row r="415" spans="1:34" ht="15.75" x14ac:dyDescent="0.25">
      <c r="A415" s="110"/>
      <c r="B415" s="98"/>
      <c r="C415" s="45">
        <f t="shared" si="7"/>
        <v>0</v>
      </c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</row>
    <row r="416" spans="1:34" ht="15.75" x14ac:dyDescent="0.25">
      <c r="A416" s="110"/>
      <c r="B416" s="98"/>
      <c r="C416" s="45">
        <f t="shared" si="7"/>
        <v>0</v>
      </c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</row>
    <row r="417" spans="1:34" ht="15.75" x14ac:dyDescent="0.25">
      <c r="A417" s="110"/>
      <c r="B417" s="98"/>
      <c r="C417" s="45">
        <f t="shared" si="7"/>
        <v>0</v>
      </c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</row>
    <row r="418" spans="1:34" ht="15.75" x14ac:dyDescent="0.25">
      <c r="A418" s="110"/>
      <c r="B418" s="98"/>
      <c r="C418" s="45">
        <f t="shared" si="7"/>
        <v>0</v>
      </c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</row>
    <row r="419" spans="1:34" ht="15.75" x14ac:dyDescent="0.25">
      <c r="A419" s="110"/>
      <c r="B419" s="98"/>
      <c r="C419" s="45">
        <f t="shared" si="7"/>
        <v>0</v>
      </c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</row>
    <row r="420" spans="1:34" ht="15.75" x14ac:dyDescent="0.25">
      <c r="A420" s="110"/>
      <c r="B420" s="98"/>
      <c r="C420" s="45">
        <f t="shared" si="7"/>
        <v>0</v>
      </c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</row>
    <row r="421" spans="1:34" ht="15.75" x14ac:dyDescent="0.25">
      <c r="A421" s="110"/>
      <c r="B421" s="98"/>
      <c r="C421" s="45">
        <f t="shared" si="7"/>
        <v>0</v>
      </c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</row>
    <row r="422" spans="1:34" ht="15.75" x14ac:dyDescent="0.25">
      <c r="A422" s="110"/>
      <c r="B422" s="98"/>
      <c r="C422" s="45">
        <f t="shared" si="7"/>
        <v>0</v>
      </c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</row>
    <row r="423" spans="1:34" ht="15.75" x14ac:dyDescent="0.25">
      <c r="A423" s="110"/>
      <c r="B423" s="98"/>
      <c r="C423" s="45">
        <f t="shared" si="7"/>
        <v>0</v>
      </c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</row>
    <row r="424" spans="1:34" ht="15.75" x14ac:dyDescent="0.25">
      <c r="A424" s="110"/>
      <c r="B424" s="98"/>
      <c r="C424" s="45">
        <f t="shared" si="7"/>
        <v>0</v>
      </c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</row>
    <row r="425" spans="1:34" ht="15.75" x14ac:dyDescent="0.25">
      <c r="A425" s="110"/>
      <c r="B425" s="98"/>
      <c r="C425" s="45">
        <f t="shared" si="7"/>
        <v>0</v>
      </c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</row>
    <row r="426" spans="1:34" ht="15.75" x14ac:dyDescent="0.25">
      <c r="A426" s="110"/>
      <c r="B426" s="98"/>
      <c r="C426" s="45">
        <f t="shared" si="7"/>
        <v>0</v>
      </c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</row>
    <row r="427" spans="1:34" ht="15.75" x14ac:dyDescent="0.25">
      <c r="A427" s="110"/>
      <c r="B427" s="98"/>
      <c r="C427" s="45">
        <f t="shared" si="7"/>
        <v>0</v>
      </c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</row>
    <row r="428" spans="1:34" ht="15.75" x14ac:dyDescent="0.25">
      <c r="A428" s="110"/>
      <c r="B428" s="98"/>
      <c r="C428" s="45">
        <f t="shared" si="7"/>
        <v>0</v>
      </c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</row>
    <row r="429" spans="1:34" ht="15.75" x14ac:dyDescent="0.25">
      <c r="A429" s="110"/>
      <c r="B429" s="98"/>
      <c r="C429" s="45">
        <f t="shared" si="7"/>
        <v>0</v>
      </c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</row>
    <row r="430" spans="1:34" ht="15.75" x14ac:dyDescent="0.25">
      <c r="A430" s="110"/>
      <c r="B430" s="98"/>
      <c r="C430" s="45">
        <f t="shared" si="7"/>
        <v>0</v>
      </c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</row>
    <row r="431" spans="1:34" ht="15.75" x14ac:dyDescent="0.25">
      <c r="A431" s="110"/>
      <c r="B431" s="98"/>
      <c r="C431" s="45">
        <f t="shared" si="7"/>
        <v>0</v>
      </c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</row>
    <row r="432" spans="1:34" ht="15.75" x14ac:dyDescent="0.25">
      <c r="A432" s="110"/>
      <c r="B432" s="98"/>
      <c r="C432" s="45">
        <f t="shared" si="7"/>
        <v>0</v>
      </c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</row>
    <row r="433" spans="1:34" ht="15.75" x14ac:dyDescent="0.25">
      <c r="A433" s="110"/>
      <c r="B433" s="98"/>
      <c r="C433" s="45">
        <f t="shared" si="7"/>
        <v>0</v>
      </c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</row>
    <row r="434" spans="1:34" ht="15.75" x14ac:dyDescent="0.25">
      <c r="A434" s="110"/>
      <c r="B434" s="98"/>
      <c r="C434" s="45">
        <f t="shared" si="7"/>
        <v>0</v>
      </c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</row>
    <row r="435" spans="1:34" ht="15.75" x14ac:dyDescent="0.25">
      <c r="A435" s="110"/>
      <c r="B435" s="98"/>
      <c r="C435" s="45">
        <f t="shared" si="7"/>
        <v>0</v>
      </c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</row>
    <row r="436" spans="1:34" ht="15.75" x14ac:dyDescent="0.25">
      <c r="A436" s="110"/>
      <c r="B436" s="98"/>
      <c r="C436" s="45">
        <f t="shared" si="7"/>
        <v>0</v>
      </c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</row>
    <row r="437" spans="1:34" ht="15.75" x14ac:dyDescent="0.25">
      <c r="A437" s="110"/>
      <c r="B437" s="98"/>
      <c r="C437" s="45">
        <f t="shared" si="7"/>
        <v>0</v>
      </c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</row>
    <row r="438" spans="1:34" ht="15.75" x14ac:dyDescent="0.25">
      <c r="A438" s="115"/>
      <c r="B438" s="54"/>
      <c r="C438" s="45">
        <f t="shared" si="7"/>
        <v>0</v>
      </c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</row>
    <row r="439" spans="1:34" ht="15.75" x14ac:dyDescent="0.25">
      <c r="A439" s="127"/>
      <c r="B439" s="97"/>
      <c r="C439" s="45">
        <f t="shared" si="7"/>
        <v>0</v>
      </c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</row>
    <row r="440" spans="1:34" ht="15.75" x14ac:dyDescent="0.25">
      <c r="A440" s="127"/>
      <c r="B440" s="97"/>
      <c r="C440" s="45">
        <f t="shared" si="7"/>
        <v>0</v>
      </c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</row>
    <row r="441" spans="1:34" ht="15.75" x14ac:dyDescent="0.25">
      <c r="A441" s="127"/>
      <c r="B441" s="97"/>
      <c r="C441" s="45">
        <f t="shared" si="7"/>
        <v>0</v>
      </c>
      <c r="D441" s="49"/>
      <c r="E441" s="49"/>
      <c r="F441" s="49"/>
      <c r="G441" s="49"/>
      <c r="H441" s="49"/>
      <c r="I441" s="51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</row>
    <row r="442" spans="1:34" ht="15.75" x14ac:dyDescent="0.25">
      <c r="A442" s="127"/>
      <c r="B442" s="97"/>
      <c r="C442" s="45">
        <f t="shared" si="7"/>
        <v>0</v>
      </c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</row>
    <row r="443" spans="1:34" ht="15.75" x14ac:dyDescent="0.25">
      <c r="A443" s="127"/>
      <c r="B443" s="97"/>
      <c r="C443" s="45">
        <f t="shared" si="7"/>
        <v>0</v>
      </c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</row>
    <row r="444" spans="1:34" ht="15.75" x14ac:dyDescent="0.25">
      <c r="A444" s="127"/>
      <c r="B444" s="97"/>
      <c r="C444" s="45">
        <f t="shared" si="7"/>
        <v>0</v>
      </c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</row>
    <row r="445" spans="1:34" ht="15.75" x14ac:dyDescent="0.25">
      <c r="A445" s="109"/>
      <c r="B445" s="97"/>
      <c r="C445" s="45">
        <f t="shared" si="7"/>
        <v>0</v>
      </c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</row>
    <row r="446" spans="1:34" ht="15.75" x14ac:dyDescent="0.25">
      <c r="A446" s="109"/>
      <c r="B446" s="59"/>
      <c r="C446" s="45">
        <f t="shared" si="7"/>
        <v>0</v>
      </c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</row>
    <row r="447" spans="1:34" ht="15.75" x14ac:dyDescent="0.25">
      <c r="A447" s="109"/>
      <c r="B447" s="58"/>
      <c r="C447" s="45">
        <f t="shared" si="7"/>
        <v>0</v>
      </c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</row>
    <row r="448" spans="1:34" ht="15.75" x14ac:dyDescent="0.25">
      <c r="A448" s="109"/>
      <c r="B448" s="58"/>
      <c r="C448" s="45">
        <f t="shared" si="7"/>
        <v>0</v>
      </c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</row>
    <row r="449" spans="1:34" ht="15.75" x14ac:dyDescent="0.25">
      <c r="A449" s="109"/>
      <c r="B449" s="58"/>
      <c r="C449" s="45">
        <f t="shared" si="7"/>
        <v>0</v>
      </c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</row>
    <row r="450" spans="1:34" ht="15.75" x14ac:dyDescent="0.25">
      <c r="A450" s="109"/>
      <c r="B450" s="58"/>
      <c r="C450" s="45">
        <f t="shared" ref="C450:C513" si="8">SUM(D450:AH450)</f>
        <v>0</v>
      </c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</row>
    <row r="451" spans="1:34" ht="15.75" x14ac:dyDescent="0.25">
      <c r="A451" s="109"/>
      <c r="B451" s="58"/>
      <c r="C451" s="45">
        <f t="shared" si="8"/>
        <v>0</v>
      </c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</row>
    <row r="452" spans="1:34" ht="15.75" x14ac:dyDescent="0.25">
      <c r="A452" s="109"/>
      <c r="B452" s="59"/>
      <c r="C452" s="45">
        <f t="shared" si="8"/>
        <v>0</v>
      </c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</row>
    <row r="453" spans="1:34" ht="15.75" x14ac:dyDescent="0.25">
      <c r="A453" s="57"/>
      <c r="B453" s="56"/>
      <c r="C453" s="45">
        <f t="shared" si="8"/>
        <v>0</v>
      </c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</row>
    <row r="454" spans="1:34" ht="15.75" x14ac:dyDescent="0.25">
      <c r="A454" s="57"/>
      <c r="B454" s="55"/>
      <c r="C454" s="45">
        <f t="shared" si="8"/>
        <v>0</v>
      </c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</row>
    <row r="455" spans="1:34" ht="15.75" x14ac:dyDescent="0.25">
      <c r="A455" s="57"/>
      <c r="B455" s="56"/>
      <c r="C455" s="45">
        <f t="shared" si="8"/>
        <v>0</v>
      </c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</row>
    <row r="456" spans="1:34" ht="15.75" x14ac:dyDescent="0.25">
      <c r="A456" s="57"/>
      <c r="B456" s="55"/>
      <c r="C456" s="45">
        <f t="shared" si="8"/>
        <v>0</v>
      </c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</row>
    <row r="457" spans="1:34" ht="15.75" x14ac:dyDescent="0.25">
      <c r="A457" s="57"/>
      <c r="B457" s="56"/>
      <c r="C457" s="45">
        <f t="shared" si="8"/>
        <v>0</v>
      </c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</row>
    <row r="458" spans="1:34" ht="15.75" x14ac:dyDescent="0.25">
      <c r="A458" s="57"/>
      <c r="B458" s="56"/>
      <c r="C458" s="45">
        <f t="shared" si="8"/>
        <v>0</v>
      </c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</row>
    <row r="459" spans="1:34" ht="15.75" x14ac:dyDescent="0.25">
      <c r="A459" s="57"/>
      <c r="B459" s="56"/>
      <c r="C459" s="45">
        <f t="shared" si="8"/>
        <v>0</v>
      </c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</row>
    <row r="460" spans="1:34" ht="15.75" x14ac:dyDescent="0.25">
      <c r="A460" s="57"/>
      <c r="B460" s="55"/>
      <c r="C460" s="45">
        <f t="shared" si="8"/>
        <v>0</v>
      </c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</row>
    <row r="461" spans="1:34" ht="15.75" x14ac:dyDescent="0.25">
      <c r="A461" s="57"/>
      <c r="B461" s="55"/>
      <c r="C461" s="45">
        <f t="shared" si="8"/>
        <v>0</v>
      </c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</row>
    <row r="462" spans="1:34" ht="15.75" x14ac:dyDescent="0.25">
      <c r="A462" s="57"/>
      <c r="B462" s="56"/>
      <c r="C462" s="45">
        <f t="shared" si="8"/>
        <v>0</v>
      </c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</row>
    <row r="463" spans="1:34" ht="15.75" x14ac:dyDescent="0.25">
      <c r="A463" s="57"/>
      <c r="B463" s="55"/>
      <c r="C463" s="45">
        <f t="shared" si="8"/>
        <v>0</v>
      </c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</row>
    <row r="464" spans="1:34" ht="15.75" x14ac:dyDescent="0.25">
      <c r="A464" s="57"/>
      <c r="B464" s="55"/>
      <c r="C464" s="45">
        <f t="shared" si="8"/>
        <v>0</v>
      </c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</row>
    <row r="465" spans="1:34" ht="15.75" x14ac:dyDescent="0.25">
      <c r="A465" s="57"/>
      <c r="B465" s="55"/>
      <c r="C465" s="45">
        <f t="shared" si="8"/>
        <v>0</v>
      </c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</row>
    <row r="466" spans="1:34" ht="15.75" x14ac:dyDescent="0.25">
      <c r="A466" s="57"/>
      <c r="B466" s="55"/>
      <c r="C466" s="45">
        <f t="shared" si="8"/>
        <v>0</v>
      </c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</row>
    <row r="467" spans="1:34" ht="15.75" x14ac:dyDescent="0.25">
      <c r="A467" s="57"/>
      <c r="B467" s="55"/>
      <c r="C467" s="45">
        <f t="shared" si="8"/>
        <v>0</v>
      </c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</row>
    <row r="468" spans="1:34" ht="15.75" x14ac:dyDescent="0.25">
      <c r="A468" s="57"/>
      <c r="B468" s="55"/>
      <c r="C468" s="45">
        <f t="shared" si="8"/>
        <v>0</v>
      </c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</row>
    <row r="469" spans="1:34" ht="15.75" x14ac:dyDescent="0.25">
      <c r="A469" s="57"/>
      <c r="B469" s="55"/>
      <c r="C469" s="45">
        <f t="shared" si="8"/>
        <v>0</v>
      </c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</row>
    <row r="470" spans="1:34" ht="15.75" x14ac:dyDescent="0.25">
      <c r="A470" s="57"/>
      <c r="B470" s="55"/>
      <c r="C470" s="45">
        <f t="shared" si="8"/>
        <v>0</v>
      </c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</row>
    <row r="471" spans="1:34" ht="15.75" x14ac:dyDescent="0.25">
      <c r="A471" s="57"/>
      <c r="B471" s="55"/>
      <c r="C471" s="45">
        <f t="shared" si="8"/>
        <v>0</v>
      </c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</row>
    <row r="472" spans="1:34" ht="15.75" x14ac:dyDescent="0.25">
      <c r="A472" s="57"/>
      <c r="B472" s="55"/>
      <c r="C472" s="45">
        <f t="shared" si="8"/>
        <v>0</v>
      </c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</row>
    <row r="473" spans="1:34" ht="15.75" x14ac:dyDescent="0.25">
      <c r="A473" s="57"/>
      <c r="B473" s="55"/>
      <c r="C473" s="45">
        <f t="shared" si="8"/>
        <v>0</v>
      </c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</row>
    <row r="474" spans="1:34" ht="15.75" x14ac:dyDescent="0.25">
      <c r="A474" s="57"/>
      <c r="B474" s="55"/>
      <c r="C474" s="45">
        <f t="shared" si="8"/>
        <v>0</v>
      </c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</row>
    <row r="475" spans="1:34" ht="15.75" x14ac:dyDescent="0.25">
      <c r="A475" s="57"/>
      <c r="B475" s="56"/>
      <c r="C475" s="45">
        <f t="shared" si="8"/>
        <v>0</v>
      </c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</row>
    <row r="476" spans="1:34" ht="15.75" x14ac:dyDescent="0.25">
      <c r="A476" s="57"/>
      <c r="B476" s="56"/>
      <c r="C476" s="45">
        <f t="shared" si="8"/>
        <v>0</v>
      </c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</row>
    <row r="477" spans="1:34" ht="15.75" x14ac:dyDescent="0.25">
      <c r="A477" s="57"/>
      <c r="B477" s="56"/>
      <c r="C477" s="45">
        <f t="shared" si="8"/>
        <v>0</v>
      </c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</row>
    <row r="478" spans="1:34" ht="15.75" x14ac:dyDescent="0.25">
      <c r="A478" s="57"/>
      <c r="B478" s="55"/>
      <c r="C478" s="45">
        <f t="shared" si="8"/>
        <v>0</v>
      </c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</row>
    <row r="479" spans="1:34" ht="15.75" x14ac:dyDescent="0.25">
      <c r="A479" s="57"/>
      <c r="B479" s="55"/>
      <c r="C479" s="45">
        <f t="shared" si="8"/>
        <v>0</v>
      </c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</row>
    <row r="480" spans="1:34" ht="15.75" x14ac:dyDescent="0.25">
      <c r="A480" s="57"/>
      <c r="B480" s="55"/>
      <c r="C480" s="45">
        <f t="shared" si="8"/>
        <v>0</v>
      </c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</row>
    <row r="481" spans="1:34" ht="15.75" x14ac:dyDescent="0.25">
      <c r="A481" s="57"/>
      <c r="B481" s="55"/>
      <c r="C481" s="45">
        <f t="shared" si="8"/>
        <v>0</v>
      </c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</row>
    <row r="482" spans="1:34" x14ac:dyDescent="0.25">
      <c r="A482" s="60"/>
      <c r="B482" s="24"/>
      <c r="C482" s="45">
        <f t="shared" si="8"/>
        <v>0</v>
      </c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</row>
    <row r="483" spans="1:34" x14ac:dyDescent="0.25">
      <c r="A483" s="60"/>
      <c r="B483" s="24"/>
      <c r="C483" s="45">
        <f t="shared" si="8"/>
        <v>0</v>
      </c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</row>
    <row r="484" spans="1:34" x14ac:dyDescent="0.25">
      <c r="A484" s="60"/>
      <c r="B484" s="24"/>
      <c r="C484" s="45">
        <f t="shared" si="8"/>
        <v>0</v>
      </c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</row>
    <row r="485" spans="1:34" ht="15.75" x14ac:dyDescent="0.25">
      <c r="A485" s="57"/>
      <c r="B485" s="55"/>
      <c r="C485" s="45">
        <f t="shared" si="8"/>
        <v>0</v>
      </c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</row>
    <row r="486" spans="1:34" ht="15.75" x14ac:dyDescent="0.25">
      <c r="A486" s="57"/>
      <c r="B486" s="55"/>
      <c r="C486" s="45">
        <f t="shared" si="8"/>
        <v>0</v>
      </c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</row>
    <row r="487" spans="1:34" x14ac:dyDescent="0.25">
      <c r="A487" s="60"/>
      <c r="B487" s="24"/>
      <c r="C487" s="45">
        <f t="shared" si="8"/>
        <v>0</v>
      </c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</row>
    <row r="488" spans="1:34" x14ac:dyDescent="0.25">
      <c r="A488" s="60"/>
      <c r="B488" s="24"/>
      <c r="C488" s="45">
        <f t="shared" si="8"/>
        <v>0</v>
      </c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</row>
    <row r="489" spans="1:34" x14ac:dyDescent="0.25">
      <c r="A489" s="60"/>
      <c r="B489" s="24"/>
      <c r="C489" s="45">
        <f t="shared" si="8"/>
        <v>0</v>
      </c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</row>
    <row r="490" spans="1:34" x14ac:dyDescent="0.25">
      <c r="A490" s="60"/>
      <c r="B490" s="24"/>
      <c r="C490" s="45">
        <f t="shared" si="8"/>
        <v>0</v>
      </c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</row>
    <row r="491" spans="1:34" x14ac:dyDescent="0.25">
      <c r="A491" s="60"/>
      <c r="B491" s="24"/>
      <c r="C491" s="45">
        <f t="shared" si="8"/>
        <v>0</v>
      </c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</row>
    <row r="492" spans="1:34" x14ac:dyDescent="0.25">
      <c r="A492" s="60"/>
      <c r="B492" s="24"/>
      <c r="C492" s="45">
        <f t="shared" si="8"/>
        <v>0</v>
      </c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</row>
    <row r="493" spans="1:34" x14ac:dyDescent="0.25">
      <c r="A493" s="24"/>
      <c r="B493" s="24"/>
      <c r="C493" s="45">
        <f t="shared" si="8"/>
        <v>0</v>
      </c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</row>
    <row r="494" spans="1:34" x14ac:dyDescent="0.25">
      <c r="A494" s="24"/>
      <c r="B494" s="24"/>
      <c r="C494" s="45">
        <f t="shared" si="8"/>
        <v>0</v>
      </c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</row>
    <row r="495" spans="1:34" x14ac:dyDescent="0.25">
      <c r="A495" s="24"/>
      <c r="B495" s="24"/>
      <c r="C495" s="45">
        <f t="shared" si="8"/>
        <v>0</v>
      </c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</row>
    <row r="496" spans="1:34" x14ac:dyDescent="0.25">
      <c r="A496" s="24"/>
      <c r="B496" s="24"/>
      <c r="C496" s="45">
        <f t="shared" si="8"/>
        <v>0</v>
      </c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</row>
    <row r="497" spans="1:34" x14ac:dyDescent="0.25">
      <c r="A497" s="24"/>
      <c r="B497" s="24"/>
      <c r="C497" s="45">
        <f t="shared" si="8"/>
        <v>0</v>
      </c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</row>
    <row r="498" spans="1:34" x14ac:dyDescent="0.25">
      <c r="A498" s="24"/>
      <c r="B498" s="24"/>
      <c r="C498" s="45">
        <f t="shared" si="8"/>
        <v>0</v>
      </c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</row>
    <row r="499" spans="1:34" x14ac:dyDescent="0.25">
      <c r="A499" s="24"/>
      <c r="B499" s="24"/>
      <c r="C499" s="45">
        <f t="shared" si="8"/>
        <v>0</v>
      </c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</row>
    <row r="500" spans="1:34" x14ac:dyDescent="0.25">
      <c r="A500" s="24"/>
      <c r="B500" s="24"/>
      <c r="C500" s="45">
        <f t="shared" si="8"/>
        <v>0</v>
      </c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</row>
    <row r="501" spans="1:34" x14ac:dyDescent="0.25">
      <c r="A501" s="24"/>
      <c r="B501" s="24"/>
      <c r="C501" s="45">
        <f t="shared" si="8"/>
        <v>0</v>
      </c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</row>
    <row r="502" spans="1:34" x14ac:dyDescent="0.25">
      <c r="A502" s="24"/>
      <c r="B502" s="24"/>
      <c r="C502" s="45">
        <f t="shared" si="8"/>
        <v>0</v>
      </c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</row>
    <row r="503" spans="1:34" x14ac:dyDescent="0.25">
      <c r="A503" s="24"/>
      <c r="B503" s="24"/>
      <c r="C503" s="45">
        <f t="shared" si="8"/>
        <v>0</v>
      </c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</row>
    <row r="504" spans="1:34" x14ac:dyDescent="0.25">
      <c r="A504" s="24"/>
      <c r="B504" s="24"/>
      <c r="C504" s="45">
        <f t="shared" si="8"/>
        <v>0</v>
      </c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</row>
    <row r="505" spans="1:34" x14ac:dyDescent="0.25">
      <c r="A505" s="24"/>
      <c r="B505" s="24"/>
      <c r="C505" s="45">
        <f t="shared" si="8"/>
        <v>0</v>
      </c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</row>
    <row r="506" spans="1:34" x14ac:dyDescent="0.25">
      <c r="A506" s="24"/>
      <c r="B506" s="24"/>
      <c r="C506" s="45">
        <f t="shared" si="8"/>
        <v>0</v>
      </c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</row>
    <row r="507" spans="1:34" x14ac:dyDescent="0.25">
      <c r="A507" s="24"/>
      <c r="B507" s="24"/>
      <c r="C507" s="45">
        <f t="shared" si="8"/>
        <v>0</v>
      </c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</row>
    <row r="508" spans="1:34" x14ac:dyDescent="0.25">
      <c r="A508" s="24"/>
      <c r="B508" s="24"/>
      <c r="C508" s="45">
        <f t="shared" si="8"/>
        <v>0</v>
      </c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</row>
    <row r="509" spans="1:34" x14ac:dyDescent="0.25">
      <c r="A509" s="24"/>
      <c r="B509" s="24"/>
      <c r="C509" s="45">
        <f t="shared" si="8"/>
        <v>0</v>
      </c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</row>
    <row r="510" spans="1:34" x14ac:dyDescent="0.25">
      <c r="A510" s="24"/>
      <c r="B510" s="24"/>
      <c r="C510" s="45">
        <f t="shared" si="8"/>
        <v>0</v>
      </c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</row>
    <row r="511" spans="1:34" x14ac:dyDescent="0.25">
      <c r="A511" s="24"/>
      <c r="B511" s="24"/>
      <c r="C511" s="45">
        <f t="shared" si="8"/>
        <v>0</v>
      </c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</row>
    <row r="512" spans="1:34" x14ac:dyDescent="0.25">
      <c r="A512" s="24"/>
      <c r="B512" s="24"/>
      <c r="C512" s="45">
        <f t="shared" si="8"/>
        <v>0</v>
      </c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</row>
    <row r="513" spans="1:34" x14ac:dyDescent="0.25">
      <c r="A513" s="24"/>
      <c r="B513" s="24"/>
      <c r="C513" s="45">
        <f t="shared" si="8"/>
        <v>0</v>
      </c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</row>
    <row r="514" spans="1:34" x14ac:dyDescent="0.25">
      <c r="A514" s="24"/>
      <c r="B514" s="24"/>
      <c r="C514" s="45">
        <f t="shared" ref="C514:C577" si="9">SUM(D514:AH514)</f>
        <v>0</v>
      </c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</row>
    <row r="515" spans="1:34" x14ac:dyDescent="0.25">
      <c r="A515" s="24"/>
      <c r="B515" s="24"/>
      <c r="C515" s="45">
        <f t="shared" si="9"/>
        <v>0</v>
      </c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</row>
    <row r="516" spans="1:34" x14ac:dyDescent="0.25">
      <c r="A516" s="24"/>
      <c r="B516" s="24"/>
      <c r="C516" s="45">
        <f t="shared" si="9"/>
        <v>0</v>
      </c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</row>
    <row r="517" spans="1:34" x14ac:dyDescent="0.25">
      <c r="A517" s="24"/>
      <c r="B517" s="24"/>
      <c r="C517" s="45">
        <f t="shared" si="9"/>
        <v>0</v>
      </c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</row>
    <row r="518" spans="1:34" x14ac:dyDescent="0.25">
      <c r="A518" s="24"/>
      <c r="B518" s="24"/>
      <c r="C518" s="45">
        <f t="shared" si="9"/>
        <v>0</v>
      </c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</row>
    <row r="519" spans="1:34" x14ac:dyDescent="0.25">
      <c r="A519" s="24"/>
      <c r="B519" s="24"/>
      <c r="C519" s="45">
        <f t="shared" si="9"/>
        <v>0</v>
      </c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</row>
    <row r="520" spans="1:34" x14ac:dyDescent="0.25">
      <c r="A520" s="24"/>
      <c r="B520" s="24"/>
      <c r="C520" s="45">
        <f t="shared" si="9"/>
        <v>0</v>
      </c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</row>
    <row r="521" spans="1:34" x14ac:dyDescent="0.25">
      <c r="A521" s="24"/>
      <c r="B521" s="24"/>
      <c r="C521" s="45">
        <f t="shared" si="9"/>
        <v>0</v>
      </c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</row>
    <row r="522" spans="1:34" x14ac:dyDescent="0.25">
      <c r="A522" s="24"/>
      <c r="B522" s="24"/>
      <c r="C522" s="45">
        <f t="shared" si="9"/>
        <v>0</v>
      </c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</row>
    <row r="523" spans="1:34" x14ac:dyDescent="0.25">
      <c r="A523" s="24"/>
      <c r="B523" s="24"/>
      <c r="C523" s="45">
        <f t="shared" si="9"/>
        <v>0</v>
      </c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</row>
    <row r="524" spans="1:34" x14ac:dyDescent="0.25">
      <c r="A524" s="24"/>
      <c r="B524" s="24"/>
      <c r="C524" s="45">
        <f t="shared" si="9"/>
        <v>0</v>
      </c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</row>
    <row r="525" spans="1:34" x14ac:dyDescent="0.25">
      <c r="A525" s="24"/>
      <c r="B525" s="24"/>
      <c r="C525" s="45">
        <f t="shared" si="9"/>
        <v>0</v>
      </c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</row>
    <row r="526" spans="1:34" x14ac:dyDescent="0.25">
      <c r="A526" s="24"/>
      <c r="B526" s="24"/>
      <c r="C526" s="45">
        <f t="shared" si="9"/>
        <v>0</v>
      </c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</row>
    <row r="527" spans="1:34" x14ac:dyDescent="0.25">
      <c r="A527" s="24"/>
      <c r="B527" s="24"/>
      <c r="C527" s="45">
        <f t="shared" si="9"/>
        <v>0</v>
      </c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</row>
    <row r="528" spans="1:34" x14ac:dyDescent="0.25">
      <c r="A528" s="24"/>
      <c r="B528" s="24"/>
      <c r="C528" s="45">
        <f t="shared" si="9"/>
        <v>0</v>
      </c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</row>
    <row r="529" spans="1:34" x14ac:dyDescent="0.25">
      <c r="A529" s="24"/>
      <c r="B529" s="24"/>
      <c r="C529" s="45">
        <f t="shared" si="9"/>
        <v>0</v>
      </c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</row>
    <row r="530" spans="1:34" x14ac:dyDescent="0.25">
      <c r="A530" s="24"/>
      <c r="B530" s="24"/>
      <c r="C530" s="45">
        <f t="shared" si="9"/>
        <v>0</v>
      </c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</row>
    <row r="531" spans="1:34" x14ac:dyDescent="0.25">
      <c r="A531" s="24"/>
      <c r="B531" s="24"/>
      <c r="C531" s="45">
        <f t="shared" si="9"/>
        <v>0</v>
      </c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</row>
    <row r="532" spans="1:34" x14ac:dyDescent="0.25">
      <c r="A532" s="24"/>
      <c r="B532" s="24"/>
      <c r="C532" s="45">
        <f t="shared" si="9"/>
        <v>0</v>
      </c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</row>
    <row r="533" spans="1:34" x14ac:dyDescent="0.25">
      <c r="A533" s="24"/>
      <c r="B533" s="24"/>
      <c r="C533" s="45">
        <f t="shared" si="9"/>
        <v>0</v>
      </c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</row>
    <row r="534" spans="1:34" x14ac:dyDescent="0.25">
      <c r="A534" s="24"/>
      <c r="B534" s="24"/>
      <c r="C534" s="45">
        <f t="shared" si="9"/>
        <v>0</v>
      </c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</row>
    <row r="535" spans="1:34" x14ac:dyDescent="0.25">
      <c r="A535" s="24"/>
      <c r="B535" s="24"/>
      <c r="C535" s="45">
        <f t="shared" si="9"/>
        <v>0</v>
      </c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</row>
    <row r="536" spans="1:34" x14ac:dyDescent="0.25">
      <c r="A536" s="24"/>
      <c r="B536" s="24"/>
      <c r="C536" s="45">
        <f t="shared" si="9"/>
        <v>0</v>
      </c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</row>
    <row r="537" spans="1:34" x14ac:dyDescent="0.25">
      <c r="A537" s="24"/>
      <c r="B537" s="24"/>
      <c r="C537" s="45">
        <f t="shared" si="9"/>
        <v>0</v>
      </c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</row>
    <row r="538" spans="1:34" x14ac:dyDescent="0.25">
      <c r="A538" s="24"/>
      <c r="B538" s="24"/>
      <c r="C538" s="45">
        <f t="shared" si="9"/>
        <v>0</v>
      </c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</row>
    <row r="539" spans="1:34" x14ac:dyDescent="0.25">
      <c r="A539" s="24"/>
      <c r="B539" s="24"/>
      <c r="C539" s="45">
        <f t="shared" si="9"/>
        <v>0</v>
      </c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</row>
    <row r="540" spans="1:34" x14ac:dyDescent="0.25">
      <c r="A540" s="24"/>
      <c r="B540" s="24"/>
      <c r="C540" s="45">
        <f t="shared" si="9"/>
        <v>0</v>
      </c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</row>
    <row r="541" spans="1:34" x14ac:dyDescent="0.25">
      <c r="A541" s="24"/>
      <c r="B541" s="24"/>
      <c r="C541" s="45">
        <f t="shared" si="9"/>
        <v>0</v>
      </c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</row>
    <row r="542" spans="1:34" x14ac:dyDescent="0.25">
      <c r="A542" s="24"/>
      <c r="B542" s="24"/>
      <c r="C542" s="45">
        <f t="shared" si="9"/>
        <v>0</v>
      </c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</row>
    <row r="543" spans="1:34" x14ac:dyDescent="0.25">
      <c r="A543" s="24"/>
      <c r="B543" s="24"/>
      <c r="C543" s="45">
        <f t="shared" si="9"/>
        <v>0</v>
      </c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</row>
    <row r="544" spans="1:34" x14ac:dyDescent="0.25">
      <c r="A544" s="24"/>
      <c r="B544" s="24"/>
      <c r="C544" s="45">
        <f t="shared" si="9"/>
        <v>0</v>
      </c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</row>
    <row r="545" spans="1:34" x14ac:dyDescent="0.25">
      <c r="A545" s="24"/>
      <c r="B545" s="24"/>
      <c r="C545" s="45">
        <f t="shared" si="9"/>
        <v>0</v>
      </c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</row>
    <row r="546" spans="1:34" x14ac:dyDescent="0.25">
      <c r="A546" s="24"/>
      <c r="B546" s="24"/>
      <c r="C546" s="45">
        <f t="shared" si="9"/>
        <v>0</v>
      </c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</row>
    <row r="547" spans="1:34" x14ac:dyDescent="0.25">
      <c r="A547" s="24"/>
      <c r="B547" s="24"/>
      <c r="C547" s="45">
        <f t="shared" si="9"/>
        <v>0</v>
      </c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</row>
    <row r="548" spans="1:34" x14ac:dyDescent="0.25">
      <c r="A548" s="24"/>
      <c r="B548" s="24"/>
      <c r="C548" s="45">
        <f t="shared" si="9"/>
        <v>0</v>
      </c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</row>
    <row r="549" spans="1:34" x14ac:dyDescent="0.25">
      <c r="A549" s="24"/>
      <c r="B549" s="24"/>
      <c r="C549" s="45">
        <f t="shared" si="9"/>
        <v>0</v>
      </c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</row>
    <row r="550" spans="1:34" x14ac:dyDescent="0.25">
      <c r="A550" s="24"/>
      <c r="B550" s="24"/>
      <c r="C550" s="45">
        <f t="shared" si="9"/>
        <v>0</v>
      </c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</row>
    <row r="551" spans="1:34" x14ac:dyDescent="0.25">
      <c r="A551" s="24"/>
      <c r="B551" s="24"/>
      <c r="C551" s="45">
        <f t="shared" si="9"/>
        <v>0</v>
      </c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</row>
    <row r="552" spans="1:34" x14ac:dyDescent="0.25">
      <c r="A552" s="24"/>
      <c r="B552" s="24"/>
      <c r="C552" s="45">
        <f t="shared" si="9"/>
        <v>0</v>
      </c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</row>
    <row r="553" spans="1:34" x14ac:dyDescent="0.25">
      <c r="A553" s="24"/>
      <c r="B553" s="24"/>
      <c r="C553" s="45">
        <f t="shared" si="9"/>
        <v>0</v>
      </c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</row>
    <row r="554" spans="1:34" x14ac:dyDescent="0.25">
      <c r="A554" s="24"/>
      <c r="B554" s="24"/>
      <c r="C554" s="45">
        <f t="shared" si="9"/>
        <v>0</v>
      </c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</row>
    <row r="555" spans="1:34" x14ac:dyDescent="0.25">
      <c r="A555" s="24"/>
      <c r="B555" s="24"/>
      <c r="C555" s="45">
        <f t="shared" si="9"/>
        <v>0</v>
      </c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</row>
    <row r="556" spans="1:34" x14ac:dyDescent="0.25">
      <c r="A556" s="24"/>
      <c r="B556" s="24"/>
      <c r="C556" s="45">
        <f t="shared" si="9"/>
        <v>0</v>
      </c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</row>
    <row r="557" spans="1:34" x14ac:dyDescent="0.25">
      <c r="A557" s="24"/>
      <c r="B557" s="24"/>
      <c r="C557" s="45">
        <f t="shared" si="9"/>
        <v>0</v>
      </c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</row>
    <row r="558" spans="1:34" x14ac:dyDescent="0.25">
      <c r="A558" s="24"/>
      <c r="B558" s="24"/>
      <c r="C558" s="45">
        <f t="shared" si="9"/>
        <v>0</v>
      </c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</row>
    <row r="559" spans="1:34" x14ac:dyDescent="0.25">
      <c r="A559" s="24"/>
      <c r="B559" s="24"/>
      <c r="C559" s="45">
        <f t="shared" si="9"/>
        <v>0</v>
      </c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</row>
    <row r="560" spans="1:34" x14ac:dyDescent="0.25">
      <c r="A560" s="24"/>
      <c r="B560" s="24"/>
      <c r="C560" s="45">
        <f t="shared" si="9"/>
        <v>0</v>
      </c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</row>
    <row r="561" spans="1:34" x14ac:dyDescent="0.25">
      <c r="A561" s="24"/>
      <c r="B561" s="24"/>
      <c r="C561" s="45">
        <f t="shared" si="9"/>
        <v>0</v>
      </c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</row>
    <row r="562" spans="1:34" x14ac:dyDescent="0.25">
      <c r="A562" s="24"/>
      <c r="B562" s="24"/>
      <c r="C562" s="45">
        <f t="shared" si="9"/>
        <v>0</v>
      </c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</row>
    <row r="563" spans="1:34" x14ac:dyDescent="0.25">
      <c r="A563" s="24"/>
      <c r="B563" s="24"/>
      <c r="C563" s="45">
        <f t="shared" si="9"/>
        <v>0</v>
      </c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</row>
    <row r="564" spans="1:34" x14ac:dyDescent="0.25">
      <c r="A564" s="24"/>
      <c r="B564" s="24"/>
      <c r="C564" s="45">
        <f t="shared" si="9"/>
        <v>0</v>
      </c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</row>
    <row r="565" spans="1:34" x14ac:dyDescent="0.25">
      <c r="A565" s="24"/>
      <c r="B565" s="24"/>
      <c r="C565" s="45">
        <f t="shared" si="9"/>
        <v>0</v>
      </c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</row>
    <row r="566" spans="1:34" x14ac:dyDescent="0.25">
      <c r="A566" s="24"/>
      <c r="B566" s="24"/>
      <c r="C566" s="45">
        <f t="shared" si="9"/>
        <v>0</v>
      </c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</row>
    <row r="567" spans="1:34" x14ac:dyDescent="0.25">
      <c r="A567" s="24"/>
      <c r="B567" s="24"/>
      <c r="C567" s="45">
        <f t="shared" si="9"/>
        <v>0</v>
      </c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</row>
    <row r="568" spans="1:34" x14ac:dyDescent="0.25">
      <c r="A568" s="24"/>
      <c r="B568" s="24"/>
      <c r="C568" s="45">
        <f t="shared" si="9"/>
        <v>0</v>
      </c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</row>
    <row r="569" spans="1:34" x14ac:dyDescent="0.25">
      <c r="A569" s="24"/>
      <c r="B569" s="24"/>
      <c r="C569" s="45">
        <f t="shared" si="9"/>
        <v>0</v>
      </c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</row>
    <row r="570" spans="1:34" x14ac:dyDescent="0.25">
      <c r="A570" s="24"/>
      <c r="B570" s="24"/>
      <c r="C570" s="45">
        <f t="shared" si="9"/>
        <v>0</v>
      </c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</row>
    <row r="571" spans="1:34" x14ac:dyDescent="0.25">
      <c r="A571" s="24"/>
      <c r="B571" s="24"/>
      <c r="C571" s="45">
        <f t="shared" si="9"/>
        <v>0</v>
      </c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</row>
    <row r="572" spans="1:34" x14ac:dyDescent="0.25">
      <c r="A572" s="24"/>
      <c r="B572" s="24"/>
      <c r="C572" s="45">
        <f t="shared" si="9"/>
        <v>0</v>
      </c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</row>
    <row r="573" spans="1:34" x14ac:dyDescent="0.25">
      <c r="A573" s="24"/>
      <c r="B573" s="24"/>
      <c r="C573" s="45">
        <f t="shared" si="9"/>
        <v>0</v>
      </c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</row>
    <row r="574" spans="1:34" x14ac:dyDescent="0.25">
      <c r="A574" s="24"/>
      <c r="B574" s="24"/>
      <c r="C574" s="45">
        <f t="shared" si="9"/>
        <v>0</v>
      </c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</row>
    <row r="575" spans="1:34" x14ac:dyDescent="0.25">
      <c r="A575" s="24"/>
      <c r="B575" s="24"/>
      <c r="C575" s="45">
        <f t="shared" si="9"/>
        <v>0</v>
      </c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</row>
    <row r="576" spans="1:34" x14ac:dyDescent="0.25">
      <c r="A576" s="24"/>
      <c r="B576" s="24"/>
      <c r="C576" s="45">
        <f t="shared" si="9"/>
        <v>0</v>
      </c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</row>
    <row r="577" spans="1:34" x14ac:dyDescent="0.25">
      <c r="A577" s="24"/>
      <c r="B577" s="24"/>
      <c r="C577" s="45">
        <f t="shared" si="9"/>
        <v>0</v>
      </c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</row>
    <row r="578" spans="1:34" x14ac:dyDescent="0.25">
      <c r="A578" s="24"/>
      <c r="B578" s="24"/>
      <c r="C578" s="45">
        <f t="shared" ref="C578:C608" si="10">SUM(D578:AH578)</f>
        <v>0</v>
      </c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</row>
    <row r="579" spans="1:34" x14ac:dyDescent="0.25">
      <c r="A579" s="24"/>
      <c r="B579" s="24"/>
      <c r="C579" s="45">
        <f t="shared" si="10"/>
        <v>0</v>
      </c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</row>
    <row r="580" spans="1:34" x14ac:dyDescent="0.25">
      <c r="A580" s="24"/>
      <c r="B580" s="24"/>
      <c r="C580" s="45">
        <f t="shared" si="10"/>
        <v>0</v>
      </c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</row>
    <row r="581" spans="1:34" x14ac:dyDescent="0.25">
      <c r="A581" s="24"/>
      <c r="B581" s="24"/>
      <c r="C581" s="45">
        <f t="shared" si="10"/>
        <v>0</v>
      </c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</row>
    <row r="582" spans="1:34" x14ac:dyDescent="0.25">
      <c r="A582" s="24"/>
      <c r="B582" s="24"/>
      <c r="C582" s="45">
        <f t="shared" si="10"/>
        <v>0</v>
      </c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</row>
    <row r="583" spans="1:34" x14ac:dyDescent="0.25">
      <c r="A583" s="24"/>
      <c r="B583" s="24"/>
      <c r="C583" s="45">
        <f t="shared" si="10"/>
        <v>0</v>
      </c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</row>
    <row r="584" spans="1:34" x14ac:dyDescent="0.25">
      <c r="A584" s="24"/>
      <c r="B584" s="24"/>
      <c r="C584" s="45">
        <f t="shared" si="10"/>
        <v>0</v>
      </c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</row>
    <row r="585" spans="1:34" x14ac:dyDescent="0.25">
      <c r="A585" s="24"/>
      <c r="B585" s="24"/>
      <c r="C585" s="45">
        <f t="shared" si="10"/>
        <v>0</v>
      </c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</row>
    <row r="586" spans="1:34" x14ac:dyDescent="0.25">
      <c r="A586" s="24"/>
      <c r="B586" s="24"/>
      <c r="C586" s="45">
        <f t="shared" si="10"/>
        <v>0</v>
      </c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</row>
    <row r="587" spans="1:34" x14ac:dyDescent="0.25">
      <c r="A587" s="24"/>
      <c r="B587" s="24"/>
      <c r="C587" s="45">
        <f t="shared" si="10"/>
        <v>0</v>
      </c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</row>
    <row r="588" spans="1:34" x14ac:dyDescent="0.25">
      <c r="A588" s="24"/>
      <c r="B588" s="24"/>
      <c r="C588" s="45">
        <f t="shared" si="10"/>
        <v>0</v>
      </c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</row>
    <row r="589" spans="1:34" x14ac:dyDescent="0.25">
      <c r="A589" s="24"/>
      <c r="B589" s="24"/>
      <c r="C589" s="45">
        <f t="shared" si="10"/>
        <v>0</v>
      </c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</row>
    <row r="590" spans="1:34" x14ac:dyDescent="0.25">
      <c r="A590" s="24"/>
      <c r="B590" s="24"/>
      <c r="C590" s="45">
        <f t="shared" si="10"/>
        <v>0</v>
      </c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</row>
    <row r="591" spans="1:34" x14ac:dyDescent="0.25">
      <c r="A591" s="24"/>
      <c r="B591" s="24"/>
      <c r="C591" s="45">
        <f t="shared" si="10"/>
        <v>0</v>
      </c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</row>
    <row r="592" spans="1:34" x14ac:dyDescent="0.25">
      <c r="A592" s="24"/>
      <c r="B592" s="24"/>
      <c r="C592" s="45">
        <f t="shared" si="10"/>
        <v>0</v>
      </c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</row>
    <row r="593" spans="1:34" x14ac:dyDescent="0.25">
      <c r="A593" s="24"/>
      <c r="B593" s="24"/>
      <c r="C593" s="45">
        <f t="shared" si="10"/>
        <v>0</v>
      </c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</row>
    <row r="594" spans="1:34" x14ac:dyDescent="0.25">
      <c r="A594" s="24"/>
      <c r="B594" s="24"/>
      <c r="C594" s="45">
        <f t="shared" si="10"/>
        <v>0</v>
      </c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</row>
    <row r="595" spans="1:34" x14ac:dyDescent="0.25">
      <c r="A595" s="24"/>
      <c r="B595" s="24"/>
      <c r="C595" s="45">
        <f t="shared" si="10"/>
        <v>0</v>
      </c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</row>
    <row r="596" spans="1:34" x14ac:dyDescent="0.25">
      <c r="A596" s="24"/>
      <c r="B596" s="24"/>
      <c r="C596" s="45">
        <f t="shared" si="10"/>
        <v>0</v>
      </c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</row>
    <row r="597" spans="1:34" x14ac:dyDescent="0.25">
      <c r="A597" s="24"/>
      <c r="B597" s="24"/>
      <c r="C597" s="45">
        <f t="shared" si="10"/>
        <v>0</v>
      </c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</row>
    <row r="598" spans="1:34" x14ac:dyDescent="0.25">
      <c r="A598" s="24"/>
      <c r="B598" s="24"/>
      <c r="C598" s="45">
        <f t="shared" si="10"/>
        <v>0</v>
      </c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</row>
    <row r="599" spans="1:34" x14ac:dyDescent="0.25">
      <c r="A599" s="24"/>
      <c r="B599" s="24"/>
      <c r="C599" s="45">
        <f t="shared" si="10"/>
        <v>0</v>
      </c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</row>
    <row r="600" spans="1:34" x14ac:dyDescent="0.25">
      <c r="A600" s="24"/>
      <c r="B600" s="24"/>
      <c r="C600" s="45">
        <f t="shared" si="10"/>
        <v>0</v>
      </c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</row>
    <row r="601" spans="1:34" x14ac:dyDescent="0.25">
      <c r="A601" s="24"/>
      <c r="B601" s="24"/>
      <c r="C601" s="45">
        <f t="shared" si="10"/>
        <v>0</v>
      </c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</row>
    <row r="602" spans="1:34" x14ac:dyDescent="0.25">
      <c r="A602" s="24"/>
      <c r="B602" s="24"/>
      <c r="C602" s="45">
        <f t="shared" si="10"/>
        <v>0</v>
      </c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</row>
    <row r="603" spans="1:34" x14ac:dyDescent="0.25">
      <c r="A603" s="24"/>
      <c r="B603" s="24"/>
      <c r="C603" s="45">
        <f t="shared" si="10"/>
        <v>0</v>
      </c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</row>
    <row r="604" spans="1:34" x14ac:dyDescent="0.25">
      <c r="A604" s="24"/>
      <c r="B604" s="24"/>
      <c r="C604" s="45">
        <f t="shared" si="10"/>
        <v>0</v>
      </c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</row>
    <row r="605" spans="1:34" x14ac:dyDescent="0.25">
      <c r="A605" s="24"/>
      <c r="B605" s="24"/>
      <c r="C605" s="45">
        <f t="shared" si="10"/>
        <v>0</v>
      </c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</row>
    <row r="606" spans="1:34" x14ac:dyDescent="0.25">
      <c r="A606" s="24"/>
      <c r="B606" s="24"/>
      <c r="C606" s="45">
        <f t="shared" si="10"/>
        <v>0</v>
      </c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</row>
    <row r="607" spans="1:34" x14ac:dyDescent="0.25">
      <c r="A607" s="24"/>
      <c r="B607" s="24"/>
      <c r="C607" s="45">
        <f t="shared" si="10"/>
        <v>0</v>
      </c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</row>
    <row r="608" spans="1:34" x14ac:dyDescent="0.25">
      <c r="C608" s="45">
        <f t="shared" si="10"/>
        <v>0</v>
      </c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</row>
  </sheetData>
  <sortState ref="A2:AH368">
    <sortCondition ref="A2:A368"/>
  </sortState>
  <conditionalFormatting sqref="A453:A455">
    <cfRule type="duplicateValues" dxfId="317" priority="91"/>
  </conditionalFormatting>
  <conditionalFormatting sqref="A456">
    <cfRule type="duplicateValues" dxfId="316" priority="90"/>
  </conditionalFormatting>
  <conditionalFormatting sqref="A457">
    <cfRule type="duplicateValues" dxfId="315" priority="89"/>
  </conditionalFormatting>
  <conditionalFormatting sqref="A458:A461">
    <cfRule type="duplicateValues" dxfId="314" priority="88"/>
  </conditionalFormatting>
  <conditionalFormatting sqref="A462">
    <cfRule type="duplicateValues" dxfId="313" priority="87"/>
  </conditionalFormatting>
  <conditionalFormatting sqref="A463">
    <cfRule type="duplicateValues" dxfId="312" priority="86"/>
  </conditionalFormatting>
  <conditionalFormatting sqref="A464">
    <cfRule type="duplicateValues" dxfId="311" priority="85"/>
  </conditionalFormatting>
  <conditionalFormatting sqref="A465:A483">
    <cfRule type="duplicateValues" dxfId="310" priority="102"/>
  </conditionalFormatting>
  <conditionalFormatting sqref="A484:A492">
    <cfRule type="duplicateValues" dxfId="309" priority="84"/>
  </conditionalFormatting>
  <conditionalFormatting sqref="A316:A317">
    <cfRule type="duplicateValues" dxfId="308" priority="35"/>
  </conditionalFormatting>
  <conditionalFormatting sqref="A318:A323">
    <cfRule type="duplicateValues" dxfId="307" priority="33"/>
  </conditionalFormatting>
  <conditionalFormatting sqref="A324">
    <cfRule type="duplicateValues" dxfId="306" priority="31"/>
  </conditionalFormatting>
  <conditionalFormatting sqref="A325:A327">
    <cfRule type="duplicateValues" dxfId="305" priority="29"/>
  </conditionalFormatting>
  <conditionalFormatting sqref="A328">
    <cfRule type="duplicateValues" dxfId="304" priority="27"/>
  </conditionalFormatting>
  <conditionalFormatting sqref="A329:A333">
    <cfRule type="duplicateValues" dxfId="303" priority="25"/>
  </conditionalFormatting>
  <conditionalFormatting sqref="A218">
    <cfRule type="duplicateValues" dxfId="302" priority="36"/>
  </conditionalFormatting>
  <conditionalFormatting sqref="A219:A315 A2:A217">
    <cfRule type="duplicateValues" dxfId="301" priority="37"/>
  </conditionalFormatting>
  <conditionalFormatting sqref="A219:A315">
    <cfRule type="duplicateValues" dxfId="300" priority="38"/>
  </conditionalFormatting>
  <conditionalFormatting sqref="A316:A317">
    <cfRule type="duplicateValues" dxfId="299" priority="34"/>
  </conditionalFormatting>
  <conditionalFormatting sqref="A318:A323">
    <cfRule type="duplicateValues" dxfId="298" priority="32"/>
  </conditionalFormatting>
  <conditionalFormatting sqref="A324">
    <cfRule type="duplicateValues" dxfId="297" priority="30"/>
  </conditionalFormatting>
  <conditionalFormatting sqref="A325:A327">
    <cfRule type="duplicateValues" dxfId="296" priority="28"/>
  </conditionalFormatting>
  <conditionalFormatting sqref="A328">
    <cfRule type="duplicateValues" dxfId="295" priority="26"/>
  </conditionalFormatting>
  <conditionalFormatting sqref="A354">
    <cfRule type="duplicateValues" dxfId="294" priority="23"/>
  </conditionalFormatting>
  <conditionalFormatting sqref="A354">
    <cfRule type="duplicateValues" dxfId="293" priority="24"/>
  </conditionalFormatting>
  <conditionalFormatting sqref="A355">
    <cfRule type="duplicateValues" dxfId="292" priority="21"/>
  </conditionalFormatting>
  <conditionalFormatting sqref="A355">
    <cfRule type="duplicateValues" dxfId="291" priority="22"/>
  </conditionalFormatting>
  <conditionalFormatting sqref="A371">
    <cfRule type="duplicateValues" dxfId="290" priority="20"/>
  </conditionalFormatting>
  <conditionalFormatting sqref="A372">
    <cfRule type="duplicateValues" dxfId="289" priority="19"/>
  </conditionalFormatting>
  <conditionalFormatting sqref="A373">
    <cfRule type="duplicateValues" dxfId="288" priority="18"/>
  </conditionalFormatting>
  <conditionalFormatting sqref="A374">
    <cfRule type="duplicateValues" dxfId="287" priority="17"/>
  </conditionalFormatting>
  <conditionalFormatting sqref="A375">
    <cfRule type="duplicateValues" dxfId="286" priority="16"/>
  </conditionalFormatting>
  <conditionalFormatting sqref="A376:A377">
    <cfRule type="duplicateValues" dxfId="285" priority="15"/>
  </conditionalFormatting>
  <conditionalFormatting sqref="A378">
    <cfRule type="duplicateValues" dxfId="284" priority="13"/>
  </conditionalFormatting>
  <conditionalFormatting sqref="A378">
    <cfRule type="duplicateValues" dxfId="283" priority="14"/>
  </conditionalFormatting>
  <conditionalFormatting sqref="A379">
    <cfRule type="duplicateValues" dxfId="282" priority="11"/>
  </conditionalFormatting>
  <conditionalFormatting sqref="A379">
    <cfRule type="duplicateValues" dxfId="281" priority="12"/>
  </conditionalFormatting>
  <conditionalFormatting sqref="A380">
    <cfRule type="duplicateValues" dxfId="280" priority="10"/>
  </conditionalFormatting>
  <conditionalFormatting sqref="A383:A411 A413:A414 A416:A417 A419:A420 A422:A423 A425:A426 A428:A438">
    <cfRule type="duplicateValues" dxfId="279" priority="9"/>
  </conditionalFormatting>
  <conditionalFormatting sqref="A381">
    <cfRule type="duplicateValues" dxfId="278" priority="7"/>
  </conditionalFormatting>
  <conditionalFormatting sqref="A381">
    <cfRule type="duplicateValues" dxfId="277" priority="8"/>
  </conditionalFormatting>
  <conditionalFormatting sqref="A382">
    <cfRule type="duplicateValues" dxfId="276" priority="5"/>
  </conditionalFormatting>
  <conditionalFormatting sqref="A382">
    <cfRule type="duplicateValues" dxfId="275" priority="6"/>
  </conditionalFormatting>
  <conditionalFormatting sqref="A412 A415 A418 A421 A424 A427">
    <cfRule type="duplicateValues" dxfId="274" priority="3"/>
  </conditionalFormatting>
  <conditionalFormatting sqref="A412">
    <cfRule type="duplicateValues" dxfId="273" priority="4"/>
  </conditionalFormatting>
  <conditionalFormatting sqref="A380">
    <cfRule type="duplicateValues" dxfId="272" priority="39"/>
  </conditionalFormatting>
  <conditionalFormatting sqref="A383:A411">
    <cfRule type="duplicateValues" dxfId="271" priority="40"/>
  </conditionalFormatting>
  <conditionalFormatting sqref="A329:A353 A356:A370">
    <cfRule type="duplicateValues" dxfId="270" priority="41"/>
  </conditionalFormatting>
  <conditionalFormatting sqref="A334:A353 A356:A370">
    <cfRule type="duplicateValues" dxfId="269" priority="42"/>
  </conditionalFormatting>
  <conditionalFormatting sqref="A334:A353 A356:A370">
    <cfRule type="duplicateValues" dxfId="268" priority="43"/>
  </conditionalFormatting>
  <conditionalFormatting sqref="A376:A377">
    <cfRule type="duplicateValues" dxfId="267" priority="44"/>
  </conditionalFormatting>
  <conditionalFormatting sqref="A439 A442 A445 A448 A451">
    <cfRule type="duplicateValues" dxfId="266" priority="2"/>
  </conditionalFormatting>
  <conditionalFormatting sqref="A440:A441 A443:A444 A446:A447 A449:A450 A452">
    <cfRule type="duplicateValues" dxfId="265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609"/>
  <sheetViews>
    <sheetView topLeftCell="A433" zoomScale="73" zoomScaleNormal="73" workbookViewId="0">
      <selection activeCell="A452" sqref="A2:B452"/>
    </sheetView>
  </sheetViews>
  <sheetFormatPr baseColWidth="10" defaultRowHeight="15" x14ac:dyDescent="0.25"/>
  <cols>
    <col min="1" max="1" width="13" customWidth="1"/>
    <col min="2" max="2" width="44.28515625" customWidth="1"/>
    <col min="3" max="3" width="11.42578125" style="2"/>
  </cols>
  <sheetData>
    <row r="1" spans="1:34" ht="47.25" x14ac:dyDescent="0.25">
      <c r="A1" s="23" t="s">
        <v>3</v>
      </c>
      <c r="B1" s="23" t="s">
        <v>4</v>
      </c>
      <c r="C1" s="26" t="s">
        <v>11</v>
      </c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5">
        <v>27</v>
      </c>
      <c r="AE1" s="25">
        <v>28</v>
      </c>
      <c r="AF1" s="25">
        <v>29</v>
      </c>
      <c r="AG1" s="25">
        <v>30</v>
      </c>
      <c r="AH1" s="27">
        <v>31</v>
      </c>
    </row>
    <row r="2" spans="1:34" ht="15.75" x14ac:dyDescent="0.25">
      <c r="A2" s="111"/>
      <c r="B2" s="55"/>
      <c r="C2" s="45">
        <f t="shared" ref="C2:C65" si="0">SUM(D2:AH2)</f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ht="15.75" x14ac:dyDescent="0.25">
      <c r="A3" s="111"/>
      <c r="B3" s="55"/>
      <c r="C3" s="45">
        <f t="shared" si="0"/>
        <v>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4" ht="15.75" x14ac:dyDescent="0.25">
      <c r="A4" s="111"/>
      <c r="B4" s="66"/>
      <c r="C4" s="45">
        <f t="shared" si="0"/>
        <v>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ht="15.75" x14ac:dyDescent="0.25">
      <c r="A5" s="111"/>
      <c r="B5" s="55"/>
      <c r="C5" s="45">
        <f t="shared" si="0"/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15.75" x14ac:dyDescent="0.25">
      <c r="A6" s="111"/>
      <c r="B6" s="55"/>
      <c r="C6" s="45">
        <f t="shared" si="0"/>
        <v>0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24"/>
    </row>
    <row r="7" spans="1:34" ht="15.75" x14ac:dyDescent="0.25">
      <c r="A7" s="61"/>
      <c r="B7" s="66"/>
      <c r="C7" s="45">
        <f t="shared" si="0"/>
        <v>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ht="15.75" x14ac:dyDescent="0.25">
      <c r="A8" s="61"/>
      <c r="B8" s="66"/>
      <c r="C8" s="45">
        <f t="shared" si="0"/>
        <v>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ht="15.75" x14ac:dyDescent="0.25">
      <c r="A9" s="61"/>
      <c r="B9" s="55"/>
      <c r="C9" s="45">
        <f t="shared" si="0"/>
        <v>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ht="15.75" x14ac:dyDescent="0.25">
      <c r="A10" s="61"/>
      <c r="B10" s="55"/>
      <c r="C10" s="45">
        <f t="shared" si="0"/>
        <v>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ht="15.75" x14ac:dyDescent="0.25">
      <c r="A11" s="61"/>
      <c r="B11" s="55"/>
      <c r="C11" s="45">
        <f t="shared" si="0"/>
        <v>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ht="15.75" x14ac:dyDescent="0.25">
      <c r="A12" s="61"/>
      <c r="B12" s="56"/>
      <c r="C12" s="45">
        <f t="shared" si="0"/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ht="15.75" x14ac:dyDescent="0.25">
      <c r="A13" s="61"/>
      <c r="B13" s="56"/>
      <c r="C13" s="45">
        <f t="shared" si="0"/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4" ht="15.75" x14ac:dyDescent="0.25">
      <c r="A14" s="61"/>
      <c r="B14" s="56"/>
      <c r="C14" s="45">
        <f t="shared" si="0"/>
        <v>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ht="15.75" x14ac:dyDescent="0.25">
      <c r="A15" s="61"/>
      <c r="B15" s="66"/>
      <c r="C15" s="45">
        <f t="shared" si="0"/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ht="15.75" x14ac:dyDescent="0.25">
      <c r="A16" s="61"/>
      <c r="B16" s="55"/>
      <c r="C16" s="45">
        <f t="shared" si="0"/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34" ht="15.75" x14ac:dyDescent="0.25">
      <c r="A17" s="61"/>
      <c r="B17" s="55"/>
      <c r="C17" s="45">
        <f t="shared" si="0"/>
        <v>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24"/>
      <c r="AH17" s="24"/>
    </row>
    <row r="18" spans="1:34" ht="15.75" x14ac:dyDescent="0.25">
      <c r="A18" s="61"/>
      <c r="B18" s="55"/>
      <c r="C18" s="45">
        <f t="shared" si="0"/>
        <v>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1:34" ht="15.75" x14ac:dyDescent="0.25">
      <c r="A19" s="61"/>
      <c r="B19" s="66"/>
      <c r="C19" s="45">
        <f t="shared" si="0"/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24"/>
    </row>
    <row r="20" spans="1:34" ht="15.75" x14ac:dyDescent="0.25">
      <c r="A20" s="61"/>
      <c r="B20" s="66"/>
      <c r="C20" s="45">
        <f t="shared" si="0"/>
        <v>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ht="15.75" x14ac:dyDescent="0.25">
      <c r="A21" s="61"/>
      <c r="B21" s="66"/>
      <c r="C21" s="45">
        <f t="shared" si="0"/>
        <v>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ht="15.75" x14ac:dyDescent="0.25">
      <c r="A22" s="61"/>
      <c r="B22" s="66"/>
      <c r="C22" s="45">
        <f t="shared" si="0"/>
        <v>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24"/>
      <c r="AH22" s="24"/>
    </row>
    <row r="23" spans="1:34" ht="15.75" x14ac:dyDescent="0.25">
      <c r="A23" s="61"/>
      <c r="B23" s="66"/>
      <c r="C23" s="45">
        <f t="shared" si="0"/>
        <v>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 ht="15.75" x14ac:dyDescent="0.25">
      <c r="A24" s="61"/>
      <c r="B24" s="55"/>
      <c r="C24" s="45">
        <f t="shared" si="0"/>
        <v>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spans="1:34" ht="15.75" x14ac:dyDescent="0.25">
      <c r="A25" s="61"/>
      <c r="B25" s="55"/>
      <c r="C25" s="45">
        <f t="shared" si="0"/>
        <v>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ht="15.75" x14ac:dyDescent="0.25">
      <c r="A26" s="61"/>
      <c r="B26" s="55"/>
      <c r="C26" s="45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24"/>
      <c r="AH26" s="24"/>
    </row>
    <row r="27" spans="1:34" ht="15.75" x14ac:dyDescent="0.25">
      <c r="A27" s="61"/>
      <c r="B27" s="55"/>
      <c r="C27" s="45">
        <f t="shared" si="0"/>
        <v>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ht="15.75" x14ac:dyDescent="0.25">
      <c r="A28" s="61"/>
      <c r="B28" s="55"/>
      <c r="C28" s="45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24"/>
      <c r="AH28" s="24"/>
    </row>
    <row r="29" spans="1:34" ht="15.75" x14ac:dyDescent="0.25">
      <c r="A29" s="61"/>
      <c r="B29" s="55"/>
      <c r="C29" s="45">
        <f t="shared" si="0"/>
        <v>0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</row>
    <row r="30" spans="1:34" ht="15.75" x14ac:dyDescent="0.25">
      <c r="A30" s="61"/>
      <c r="B30" s="55"/>
      <c r="C30" s="45">
        <f t="shared" si="0"/>
        <v>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ht="15.75" x14ac:dyDescent="0.25">
      <c r="A31" s="61"/>
      <c r="B31" s="55"/>
      <c r="C31" s="45">
        <f t="shared" si="0"/>
        <v>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ht="15.75" x14ac:dyDescent="0.25">
      <c r="A32" s="61"/>
      <c r="B32" s="55"/>
      <c r="C32" s="45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24"/>
      <c r="AH32" s="24"/>
    </row>
    <row r="33" spans="1:34" ht="15.75" x14ac:dyDescent="0.25">
      <c r="A33" s="61"/>
      <c r="B33" s="55"/>
      <c r="C33" s="45">
        <f t="shared" si="0"/>
        <v>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1:34" ht="15.75" x14ac:dyDescent="0.25">
      <c r="A34" s="61"/>
      <c r="B34" s="55"/>
      <c r="C34" s="45">
        <f t="shared" si="0"/>
        <v>0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:34" ht="15.75" x14ac:dyDescent="0.25">
      <c r="A35" s="61"/>
      <c r="B35" s="55"/>
      <c r="C35" s="45">
        <f t="shared" si="0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24"/>
      <c r="AG35" s="24"/>
      <c r="AH35" s="24"/>
    </row>
    <row r="36" spans="1:34" ht="15.75" x14ac:dyDescent="0.25">
      <c r="A36" s="61"/>
      <c r="B36" s="55"/>
      <c r="C36" s="45">
        <f t="shared" si="0"/>
        <v>0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</row>
    <row r="37" spans="1:34" ht="15.75" x14ac:dyDescent="0.25">
      <c r="A37" s="61"/>
      <c r="B37" s="66"/>
      <c r="C37" s="45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24"/>
      <c r="AH37" s="24"/>
    </row>
    <row r="38" spans="1:34" ht="15.75" x14ac:dyDescent="0.25">
      <c r="A38" s="61"/>
      <c r="B38" s="66"/>
      <c r="C38" s="45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24"/>
    </row>
    <row r="39" spans="1:34" ht="15.75" x14ac:dyDescent="0.25">
      <c r="A39" s="61"/>
      <c r="B39" s="66"/>
      <c r="C39" s="45">
        <f t="shared" si="0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</row>
    <row r="40" spans="1:34" ht="15.75" x14ac:dyDescent="0.25">
      <c r="A40" s="61"/>
      <c r="B40" s="55"/>
      <c r="C40" s="45">
        <f t="shared" si="0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</row>
    <row r="41" spans="1:34" ht="15.75" x14ac:dyDescent="0.25">
      <c r="A41" s="61"/>
      <c r="B41" s="55"/>
      <c r="C41" s="45">
        <f t="shared" si="0"/>
        <v>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</row>
    <row r="42" spans="1:34" ht="15.75" x14ac:dyDescent="0.25">
      <c r="A42" s="61"/>
      <c r="B42" s="55"/>
      <c r="C42" s="45">
        <f t="shared" si="0"/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</row>
    <row r="43" spans="1:34" ht="15.75" x14ac:dyDescent="0.25">
      <c r="A43" s="61"/>
      <c r="B43" s="55"/>
      <c r="C43" s="45">
        <f t="shared" si="0"/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1:34" ht="15.75" x14ac:dyDescent="0.25">
      <c r="A44" s="61"/>
      <c r="B44" s="55"/>
      <c r="C44" s="45">
        <f t="shared" si="0"/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34" ht="15.75" x14ac:dyDescent="0.25">
      <c r="A45" s="61"/>
      <c r="B45" s="55"/>
      <c r="C45" s="45">
        <f t="shared" si="0"/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</row>
    <row r="46" spans="1:34" ht="15.75" x14ac:dyDescent="0.25">
      <c r="A46" s="61"/>
      <c r="B46" s="55"/>
      <c r="C46" s="45">
        <f t="shared" si="0"/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</row>
    <row r="47" spans="1:34" ht="15.75" x14ac:dyDescent="0.25">
      <c r="A47" s="61"/>
      <c r="B47" s="55"/>
      <c r="C47" s="45">
        <f t="shared" si="0"/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15.75" x14ac:dyDescent="0.25">
      <c r="A48" s="61"/>
      <c r="B48" s="55"/>
      <c r="C48" s="45">
        <f t="shared" si="0"/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ht="15.75" x14ac:dyDescent="0.25">
      <c r="A49" s="61"/>
      <c r="B49" s="55"/>
      <c r="C49" s="45">
        <f t="shared" si="0"/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15.75" x14ac:dyDescent="0.25">
      <c r="A50" s="61"/>
      <c r="B50" s="55"/>
      <c r="C50" s="45">
        <f t="shared" si="0"/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</row>
    <row r="51" spans="1:34" ht="15.75" x14ac:dyDescent="0.25">
      <c r="A51" s="61"/>
      <c r="B51" s="55"/>
      <c r="C51" s="45">
        <f t="shared" si="0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</row>
    <row r="52" spans="1:34" ht="15.75" x14ac:dyDescent="0.25">
      <c r="A52" s="61"/>
      <c r="B52" s="55"/>
      <c r="C52" s="45">
        <f t="shared" si="0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</row>
    <row r="53" spans="1:34" ht="15.75" x14ac:dyDescent="0.25">
      <c r="A53" s="61"/>
      <c r="B53" s="55"/>
      <c r="C53" s="45">
        <f t="shared" si="0"/>
        <v>0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</row>
    <row r="54" spans="1:34" ht="15.75" x14ac:dyDescent="0.25">
      <c r="A54" s="61"/>
      <c r="B54" s="55"/>
      <c r="C54" s="45">
        <f t="shared" si="0"/>
        <v>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</row>
    <row r="55" spans="1:34" ht="15.75" x14ac:dyDescent="0.25">
      <c r="A55" s="61"/>
      <c r="B55" s="66"/>
      <c r="C55" s="45">
        <f t="shared" si="0"/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</row>
    <row r="56" spans="1:34" ht="15.75" x14ac:dyDescent="0.25">
      <c r="A56" s="61"/>
      <c r="B56" s="66"/>
      <c r="C56" s="45">
        <f t="shared" si="0"/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</row>
    <row r="57" spans="1:34" ht="15.75" x14ac:dyDescent="0.25">
      <c r="A57" s="61"/>
      <c r="B57" s="66"/>
      <c r="C57" s="45">
        <f t="shared" si="0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</row>
    <row r="58" spans="1:34" ht="15.75" x14ac:dyDescent="0.25">
      <c r="A58" s="61"/>
      <c r="B58" s="55"/>
      <c r="C58" s="45">
        <f t="shared" si="0"/>
        <v>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</row>
    <row r="59" spans="1:34" ht="15.75" x14ac:dyDescent="0.25">
      <c r="A59" s="61"/>
      <c r="B59" s="66"/>
      <c r="C59" s="45">
        <f t="shared" si="0"/>
        <v>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</row>
    <row r="60" spans="1:34" ht="15.75" x14ac:dyDescent="0.25">
      <c r="A60" s="61"/>
      <c r="B60" s="55"/>
      <c r="C60" s="45">
        <f t="shared" si="0"/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4" ht="15.75" x14ac:dyDescent="0.25">
      <c r="A61" s="61"/>
      <c r="B61" s="55"/>
      <c r="C61" s="45">
        <f t="shared" si="0"/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4" ht="15.75" x14ac:dyDescent="0.25">
      <c r="A62" s="61"/>
      <c r="B62" s="55"/>
      <c r="C62" s="45">
        <f t="shared" si="0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</row>
    <row r="63" spans="1:34" ht="15.75" x14ac:dyDescent="0.25">
      <c r="A63" s="61"/>
      <c r="B63" s="66"/>
      <c r="C63" s="45">
        <f t="shared" si="0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</row>
    <row r="64" spans="1:34" ht="15.75" x14ac:dyDescent="0.25">
      <c r="A64" s="61"/>
      <c r="B64" s="55"/>
      <c r="C64" s="45">
        <f t="shared" si="0"/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</row>
    <row r="65" spans="1:34" ht="15.75" x14ac:dyDescent="0.25">
      <c r="A65" s="61"/>
      <c r="B65" s="66"/>
      <c r="C65" s="45">
        <f t="shared" si="0"/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</row>
    <row r="66" spans="1:34" ht="15.75" x14ac:dyDescent="0.25">
      <c r="A66" s="61"/>
      <c r="B66" s="66"/>
      <c r="C66" s="45">
        <f t="shared" ref="C66:C129" si="1">SUM(D66:AH66)</f>
        <v>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</row>
    <row r="67" spans="1:34" ht="15.75" x14ac:dyDescent="0.25">
      <c r="A67" s="61"/>
      <c r="B67" s="66"/>
      <c r="C67" s="45">
        <f t="shared" si="1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</row>
    <row r="68" spans="1:34" ht="15.75" x14ac:dyDescent="0.25">
      <c r="A68" s="61"/>
      <c r="B68" s="55"/>
      <c r="C68" s="45">
        <f t="shared" si="1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</row>
    <row r="69" spans="1:34" ht="15.75" x14ac:dyDescent="0.25">
      <c r="A69" s="61"/>
      <c r="B69" s="55"/>
      <c r="C69" s="45">
        <f t="shared" si="1"/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</row>
    <row r="70" spans="1:34" ht="15.75" x14ac:dyDescent="0.25">
      <c r="A70" s="61"/>
      <c r="B70" s="66"/>
      <c r="C70" s="45">
        <f t="shared" si="1"/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</row>
    <row r="71" spans="1:34" ht="15.75" x14ac:dyDescent="0.25">
      <c r="A71" s="61"/>
      <c r="B71" s="55"/>
      <c r="C71" s="45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</row>
    <row r="72" spans="1:34" ht="15.75" x14ac:dyDescent="0.25">
      <c r="A72" s="61"/>
      <c r="B72" s="55"/>
      <c r="C72" s="45">
        <f t="shared" si="1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</row>
    <row r="73" spans="1:34" ht="15.75" x14ac:dyDescent="0.25">
      <c r="A73" s="61"/>
      <c r="B73" s="55"/>
      <c r="C73" s="45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</row>
    <row r="74" spans="1:34" ht="15.75" x14ac:dyDescent="0.25">
      <c r="A74" s="61"/>
      <c r="B74" s="55"/>
      <c r="C74" s="45">
        <f t="shared" si="1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</row>
    <row r="75" spans="1:34" ht="15.75" x14ac:dyDescent="0.25">
      <c r="A75" s="61"/>
      <c r="B75" s="66"/>
      <c r="C75" s="45">
        <f t="shared" si="1"/>
        <v>0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</row>
    <row r="76" spans="1:34" ht="15.75" x14ac:dyDescent="0.25">
      <c r="A76" s="61"/>
      <c r="B76" s="66"/>
      <c r="C76" s="45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</row>
    <row r="77" spans="1:34" ht="15.75" x14ac:dyDescent="0.25">
      <c r="A77" s="61"/>
      <c r="B77" s="55"/>
      <c r="C77" s="45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</row>
    <row r="78" spans="1:34" ht="15.75" x14ac:dyDescent="0.25">
      <c r="A78" s="61"/>
      <c r="B78" s="66"/>
      <c r="C78" s="45">
        <f t="shared" si="1"/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4" ht="15.75" x14ac:dyDescent="0.25">
      <c r="A79" s="61"/>
      <c r="B79" s="66"/>
      <c r="C79" s="45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</row>
    <row r="80" spans="1:34" ht="15.75" x14ac:dyDescent="0.25">
      <c r="A80" s="61"/>
      <c r="B80" s="66"/>
      <c r="C80" s="45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</row>
    <row r="81" spans="1:34" ht="15.75" x14ac:dyDescent="0.25">
      <c r="A81" s="61"/>
      <c r="B81" s="55"/>
      <c r="C81" s="45">
        <f t="shared" si="1"/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</row>
    <row r="82" spans="1:34" ht="15.75" x14ac:dyDescent="0.25">
      <c r="A82" s="61"/>
      <c r="B82" s="55"/>
      <c r="C82" s="45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</row>
    <row r="83" spans="1:34" ht="15.75" x14ac:dyDescent="0.25">
      <c r="A83" s="61"/>
      <c r="B83" s="55"/>
      <c r="C83" s="45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</row>
    <row r="84" spans="1:34" ht="15.75" x14ac:dyDescent="0.25">
      <c r="A84" s="61"/>
      <c r="B84" s="55"/>
      <c r="C84" s="45">
        <f t="shared" si="1"/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</row>
    <row r="85" spans="1:34" ht="15.75" x14ac:dyDescent="0.25">
      <c r="A85" s="61"/>
      <c r="B85" s="55"/>
      <c r="C85" s="45">
        <f t="shared" si="1"/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</row>
    <row r="86" spans="1:34" ht="15.75" x14ac:dyDescent="0.25">
      <c r="A86" s="61"/>
      <c r="B86" s="66"/>
      <c r="C86" s="45">
        <f t="shared" si="1"/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</row>
    <row r="87" spans="1:34" ht="15.75" x14ac:dyDescent="0.25">
      <c r="A87" s="61"/>
      <c r="B87" s="55"/>
      <c r="C87" s="45">
        <f t="shared" si="1"/>
        <v>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</row>
    <row r="88" spans="1:34" ht="15.75" x14ac:dyDescent="0.25">
      <c r="A88" s="61"/>
      <c r="B88" s="66"/>
      <c r="C88" s="45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</row>
    <row r="89" spans="1:34" ht="15.75" x14ac:dyDescent="0.25">
      <c r="A89" s="61"/>
      <c r="B89" s="55"/>
      <c r="C89" s="45">
        <f t="shared" si="1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</row>
    <row r="90" spans="1:34" ht="15.75" x14ac:dyDescent="0.25">
      <c r="A90" s="61"/>
      <c r="B90" s="55"/>
      <c r="C90" s="45">
        <f t="shared" si="1"/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</row>
    <row r="91" spans="1:34" ht="15.75" x14ac:dyDescent="0.25">
      <c r="A91" s="61"/>
      <c r="B91" s="55"/>
      <c r="C91" s="45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</row>
    <row r="92" spans="1:34" ht="15.75" x14ac:dyDescent="0.25">
      <c r="A92" s="61"/>
      <c r="B92" s="55"/>
      <c r="C92" s="45">
        <f t="shared" si="1"/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</row>
    <row r="93" spans="1:34" ht="15.75" x14ac:dyDescent="0.25">
      <c r="A93" s="61"/>
      <c r="B93" s="55"/>
      <c r="C93" s="45">
        <f t="shared" si="1"/>
        <v>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</row>
    <row r="94" spans="1:34" ht="15.75" x14ac:dyDescent="0.25">
      <c r="A94" s="61"/>
      <c r="B94" s="66"/>
      <c r="C94" s="45">
        <f t="shared" si="1"/>
        <v>0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</row>
    <row r="95" spans="1:34" ht="15.75" x14ac:dyDescent="0.25">
      <c r="A95" s="61"/>
      <c r="B95" s="66"/>
      <c r="C95" s="45">
        <f t="shared" si="1"/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</row>
    <row r="96" spans="1:34" ht="15.75" x14ac:dyDescent="0.25">
      <c r="A96" s="61"/>
      <c r="B96" s="66"/>
      <c r="C96" s="45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</row>
    <row r="97" spans="1:34" ht="15.75" x14ac:dyDescent="0.25">
      <c r="A97" s="61"/>
      <c r="B97" s="55"/>
      <c r="C97" s="45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</row>
    <row r="98" spans="1:34" ht="15.75" x14ac:dyDescent="0.25">
      <c r="A98" s="61"/>
      <c r="B98" s="55"/>
      <c r="C98" s="45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</row>
    <row r="99" spans="1:34" ht="15.75" x14ac:dyDescent="0.25">
      <c r="A99" s="61"/>
      <c r="B99" s="55"/>
      <c r="C99" s="45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</row>
    <row r="100" spans="1:34" ht="15.75" x14ac:dyDescent="0.25">
      <c r="A100" s="61"/>
      <c r="B100" s="55"/>
      <c r="C100" s="45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</row>
    <row r="101" spans="1:34" ht="15.75" x14ac:dyDescent="0.25">
      <c r="A101" s="61"/>
      <c r="B101" s="55"/>
      <c r="C101" s="45">
        <f t="shared" si="1"/>
        <v>0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</row>
    <row r="102" spans="1:34" ht="15.75" x14ac:dyDescent="0.25">
      <c r="A102" s="61"/>
      <c r="B102" s="66"/>
      <c r="C102" s="45">
        <f t="shared" si="1"/>
        <v>0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</row>
    <row r="103" spans="1:34" ht="15.75" x14ac:dyDescent="0.25">
      <c r="A103" s="61"/>
      <c r="B103" s="55"/>
      <c r="C103" s="45">
        <f t="shared" si="1"/>
        <v>0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</row>
    <row r="104" spans="1:34" ht="15.75" x14ac:dyDescent="0.25">
      <c r="A104" s="61"/>
      <c r="B104" s="55"/>
      <c r="C104" s="45">
        <f t="shared" si="1"/>
        <v>0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</row>
    <row r="105" spans="1:34" ht="15.75" x14ac:dyDescent="0.25">
      <c r="A105" s="61"/>
      <c r="B105" s="55"/>
      <c r="C105" s="45">
        <f t="shared" si="1"/>
        <v>0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</row>
    <row r="106" spans="1:34" ht="15.75" x14ac:dyDescent="0.25">
      <c r="A106" s="61"/>
      <c r="B106" s="55"/>
      <c r="C106" s="45">
        <f t="shared" si="1"/>
        <v>0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</row>
    <row r="107" spans="1:34" ht="15.75" x14ac:dyDescent="0.25">
      <c r="A107" s="61"/>
      <c r="B107" s="66"/>
      <c r="C107" s="45">
        <f t="shared" si="1"/>
        <v>0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</row>
    <row r="108" spans="1:34" ht="15.75" x14ac:dyDescent="0.25">
      <c r="A108" s="61"/>
      <c r="B108" s="55"/>
      <c r="C108" s="45">
        <f t="shared" si="1"/>
        <v>0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</row>
    <row r="109" spans="1:34" ht="15.75" x14ac:dyDescent="0.25">
      <c r="A109" s="61"/>
      <c r="B109" s="66"/>
      <c r="C109" s="45">
        <f t="shared" si="1"/>
        <v>0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</row>
    <row r="110" spans="1:34" ht="15.75" x14ac:dyDescent="0.25">
      <c r="A110" s="61"/>
      <c r="B110" s="55"/>
      <c r="C110" s="45">
        <f t="shared" si="1"/>
        <v>0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</row>
    <row r="111" spans="1:34" ht="15.75" x14ac:dyDescent="0.25">
      <c r="A111" s="61"/>
      <c r="B111" s="55"/>
      <c r="C111" s="45">
        <f t="shared" si="1"/>
        <v>0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</row>
    <row r="112" spans="1:34" ht="15.75" x14ac:dyDescent="0.25">
      <c r="A112" s="61"/>
      <c r="B112" s="55"/>
      <c r="C112" s="45">
        <f t="shared" si="1"/>
        <v>0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</row>
    <row r="113" spans="1:34" ht="15.75" x14ac:dyDescent="0.25">
      <c r="A113" s="61"/>
      <c r="B113" s="55"/>
      <c r="C113" s="45">
        <f t="shared" si="1"/>
        <v>0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</row>
    <row r="114" spans="1:34" ht="15.75" x14ac:dyDescent="0.25">
      <c r="A114" s="61"/>
      <c r="B114" s="66"/>
      <c r="C114" s="45">
        <f t="shared" si="1"/>
        <v>0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</row>
    <row r="115" spans="1:34" ht="15.75" x14ac:dyDescent="0.25">
      <c r="A115" s="61"/>
      <c r="B115" s="55"/>
      <c r="C115" s="45">
        <f t="shared" si="1"/>
        <v>0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</row>
    <row r="116" spans="1:34" ht="15.75" x14ac:dyDescent="0.25">
      <c r="A116" s="61"/>
      <c r="B116" s="66"/>
      <c r="C116" s="45">
        <f t="shared" si="1"/>
        <v>0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</row>
    <row r="117" spans="1:34" ht="15.75" x14ac:dyDescent="0.25">
      <c r="A117" s="61"/>
      <c r="B117" s="66"/>
      <c r="C117" s="45">
        <f t="shared" si="1"/>
        <v>0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</row>
    <row r="118" spans="1:34" ht="15.75" x14ac:dyDescent="0.25">
      <c r="A118" s="61"/>
      <c r="B118" s="66"/>
      <c r="C118" s="45">
        <f t="shared" si="1"/>
        <v>0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</row>
    <row r="119" spans="1:34" ht="15.75" x14ac:dyDescent="0.25">
      <c r="A119" s="61"/>
      <c r="B119" s="55"/>
      <c r="C119" s="45">
        <f t="shared" si="1"/>
        <v>0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</row>
    <row r="120" spans="1:34" ht="15.75" x14ac:dyDescent="0.25">
      <c r="A120" s="61"/>
      <c r="B120" s="55"/>
      <c r="C120" s="45">
        <f t="shared" si="1"/>
        <v>0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</row>
    <row r="121" spans="1:34" ht="15.75" x14ac:dyDescent="0.25">
      <c r="A121" s="61"/>
      <c r="B121" s="66"/>
      <c r="C121" s="45">
        <f t="shared" si="1"/>
        <v>0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</row>
    <row r="122" spans="1:34" ht="15.75" x14ac:dyDescent="0.25">
      <c r="A122" s="61"/>
      <c r="B122" s="66"/>
      <c r="C122" s="45">
        <f t="shared" si="1"/>
        <v>0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</row>
    <row r="123" spans="1:34" ht="15.75" x14ac:dyDescent="0.25">
      <c r="A123" s="61"/>
      <c r="B123" s="55"/>
      <c r="C123" s="45">
        <f t="shared" si="1"/>
        <v>0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</row>
    <row r="124" spans="1:34" ht="15.75" x14ac:dyDescent="0.25">
      <c r="A124" s="61"/>
      <c r="B124" s="55"/>
      <c r="C124" s="45">
        <f t="shared" si="1"/>
        <v>0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</row>
    <row r="125" spans="1:34" ht="15.75" x14ac:dyDescent="0.25">
      <c r="A125" s="61"/>
      <c r="B125" s="55"/>
      <c r="C125" s="45">
        <f t="shared" si="1"/>
        <v>0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</row>
    <row r="126" spans="1:34" ht="15.75" x14ac:dyDescent="0.25">
      <c r="A126" s="61"/>
      <c r="B126" s="55"/>
      <c r="C126" s="45">
        <f t="shared" si="1"/>
        <v>0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</row>
    <row r="127" spans="1:34" ht="15.75" x14ac:dyDescent="0.25">
      <c r="A127" s="61"/>
      <c r="B127" s="55"/>
      <c r="C127" s="45">
        <f t="shared" si="1"/>
        <v>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</row>
    <row r="128" spans="1:34" ht="15.75" x14ac:dyDescent="0.25">
      <c r="A128" s="61"/>
      <c r="B128" s="66"/>
      <c r="C128" s="45">
        <f t="shared" si="1"/>
        <v>0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</row>
    <row r="129" spans="1:34" ht="15.75" x14ac:dyDescent="0.25">
      <c r="A129" s="61"/>
      <c r="B129" s="66"/>
      <c r="C129" s="45">
        <f t="shared" si="1"/>
        <v>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</row>
    <row r="130" spans="1:34" ht="15.75" x14ac:dyDescent="0.25">
      <c r="A130" s="61"/>
      <c r="B130" s="55"/>
      <c r="C130" s="45">
        <f t="shared" ref="C130:C193" si="2">SUM(D130:AH130)</f>
        <v>0</v>
      </c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</row>
    <row r="131" spans="1:34" ht="15.75" x14ac:dyDescent="0.25">
      <c r="A131" s="61"/>
      <c r="B131" s="55"/>
      <c r="C131" s="45">
        <f t="shared" si="2"/>
        <v>0</v>
      </c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</row>
    <row r="132" spans="1:34" ht="15.75" x14ac:dyDescent="0.25">
      <c r="A132" s="61"/>
      <c r="B132" s="55"/>
      <c r="C132" s="45">
        <f t="shared" si="2"/>
        <v>0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</row>
    <row r="133" spans="1:34" ht="15.75" x14ac:dyDescent="0.25">
      <c r="A133" s="61"/>
      <c r="B133" s="55"/>
      <c r="C133" s="45">
        <f t="shared" si="2"/>
        <v>0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</row>
    <row r="134" spans="1:34" ht="15.75" x14ac:dyDescent="0.25">
      <c r="A134" s="61"/>
      <c r="B134" s="66"/>
      <c r="C134" s="45">
        <f t="shared" si="2"/>
        <v>0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</row>
    <row r="135" spans="1:34" ht="15.75" x14ac:dyDescent="0.25">
      <c r="A135" s="61"/>
      <c r="B135" s="55"/>
      <c r="C135" s="45">
        <f t="shared" si="2"/>
        <v>0</v>
      </c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</row>
    <row r="136" spans="1:34" ht="15.75" x14ac:dyDescent="0.25">
      <c r="A136" s="61"/>
      <c r="B136" s="66"/>
      <c r="C136" s="45">
        <f t="shared" si="2"/>
        <v>0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</row>
    <row r="137" spans="1:34" ht="15.75" x14ac:dyDescent="0.25">
      <c r="A137" s="61"/>
      <c r="B137" s="55"/>
      <c r="C137" s="45">
        <f t="shared" si="2"/>
        <v>0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</row>
    <row r="138" spans="1:34" ht="15.75" x14ac:dyDescent="0.25">
      <c r="A138" s="61"/>
      <c r="B138" s="66"/>
      <c r="C138" s="45">
        <f t="shared" si="2"/>
        <v>0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</row>
    <row r="139" spans="1:34" ht="15.75" x14ac:dyDescent="0.25">
      <c r="A139" s="61"/>
      <c r="B139" s="55"/>
      <c r="C139" s="45">
        <f t="shared" si="2"/>
        <v>0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</row>
    <row r="140" spans="1:34" ht="15.75" x14ac:dyDescent="0.25">
      <c r="A140" s="61"/>
      <c r="B140" s="55"/>
      <c r="C140" s="45">
        <f t="shared" si="2"/>
        <v>0</v>
      </c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</row>
    <row r="141" spans="1:34" ht="15.75" x14ac:dyDescent="0.25">
      <c r="A141" s="61"/>
      <c r="B141" s="55"/>
      <c r="C141" s="45">
        <f t="shared" si="2"/>
        <v>0</v>
      </c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</row>
    <row r="142" spans="1:34" ht="15.75" x14ac:dyDescent="0.25">
      <c r="A142" s="61"/>
      <c r="B142" s="55"/>
      <c r="C142" s="45">
        <f t="shared" si="2"/>
        <v>0</v>
      </c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</row>
    <row r="143" spans="1:34" ht="15.75" x14ac:dyDescent="0.25">
      <c r="A143" s="61"/>
      <c r="B143" s="66"/>
      <c r="C143" s="45">
        <f t="shared" si="2"/>
        <v>0</v>
      </c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</row>
    <row r="144" spans="1:34" ht="15.75" x14ac:dyDescent="0.25">
      <c r="A144" s="61"/>
      <c r="B144" s="55"/>
      <c r="C144" s="45">
        <f t="shared" si="2"/>
        <v>0</v>
      </c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</row>
    <row r="145" spans="1:34" ht="15.75" x14ac:dyDescent="0.25">
      <c r="A145" s="61"/>
      <c r="B145" s="55"/>
      <c r="C145" s="45">
        <f t="shared" si="2"/>
        <v>0</v>
      </c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</row>
    <row r="146" spans="1:34" ht="15.75" x14ac:dyDescent="0.25">
      <c r="A146" s="61"/>
      <c r="B146" s="55"/>
      <c r="C146" s="45">
        <f t="shared" si="2"/>
        <v>0</v>
      </c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</row>
    <row r="147" spans="1:34" ht="15.75" x14ac:dyDescent="0.25">
      <c r="A147" s="61"/>
      <c r="B147" s="66"/>
      <c r="C147" s="45">
        <f t="shared" si="2"/>
        <v>0</v>
      </c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</row>
    <row r="148" spans="1:34" ht="15.75" x14ac:dyDescent="0.25">
      <c r="A148" s="61"/>
      <c r="B148" s="66"/>
      <c r="C148" s="45">
        <f t="shared" si="2"/>
        <v>0</v>
      </c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</row>
    <row r="149" spans="1:34" ht="15.75" x14ac:dyDescent="0.25">
      <c r="A149" s="61"/>
      <c r="B149" s="66"/>
      <c r="C149" s="45">
        <f t="shared" si="2"/>
        <v>0</v>
      </c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</row>
    <row r="150" spans="1:34" ht="15.75" x14ac:dyDescent="0.25">
      <c r="A150" s="61"/>
      <c r="B150" s="55"/>
      <c r="C150" s="45">
        <f t="shared" si="2"/>
        <v>0</v>
      </c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</row>
    <row r="151" spans="1:34" ht="15.75" x14ac:dyDescent="0.25">
      <c r="A151" s="61"/>
      <c r="B151" s="66"/>
      <c r="C151" s="45">
        <f t="shared" si="2"/>
        <v>0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</row>
    <row r="152" spans="1:34" ht="15.75" x14ac:dyDescent="0.25">
      <c r="A152" s="61"/>
      <c r="B152" s="66"/>
      <c r="C152" s="45">
        <f t="shared" si="2"/>
        <v>0</v>
      </c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</row>
    <row r="153" spans="1:34" ht="15.75" x14ac:dyDescent="0.25">
      <c r="A153" s="61"/>
      <c r="B153" s="55"/>
      <c r="C153" s="45">
        <f t="shared" si="2"/>
        <v>0</v>
      </c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</row>
    <row r="154" spans="1:34" ht="15.75" x14ac:dyDescent="0.25">
      <c r="A154" s="61"/>
      <c r="B154" s="55"/>
      <c r="C154" s="45">
        <f t="shared" si="2"/>
        <v>0</v>
      </c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</row>
    <row r="155" spans="1:34" ht="15.75" x14ac:dyDescent="0.25">
      <c r="A155" s="61"/>
      <c r="B155" s="55"/>
      <c r="C155" s="45">
        <f t="shared" si="2"/>
        <v>0</v>
      </c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</row>
    <row r="156" spans="1:34" ht="15.75" x14ac:dyDescent="0.25">
      <c r="A156" s="61"/>
      <c r="B156" s="55"/>
      <c r="C156" s="45">
        <f t="shared" si="2"/>
        <v>0</v>
      </c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</row>
    <row r="157" spans="1:34" ht="15.75" x14ac:dyDescent="0.25">
      <c r="A157" s="61"/>
      <c r="B157" s="55"/>
      <c r="C157" s="45">
        <f t="shared" si="2"/>
        <v>0</v>
      </c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</row>
    <row r="158" spans="1:34" ht="15.75" x14ac:dyDescent="0.25">
      <c r="A158" s="61"/>
      <c r="B158" s="66"/>
      <c r="C158" s="45">
        <f t="shared" si="2"/>
        <v>0</v>
      </c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</row>
    <row r="159" spans="1:34" ht="15.75" x14ac:dyDescent="0.25">
      <c r="A159" s="61"/>
      <c r="B159" s="55"/>
      <c r="C159" s="45">
        <f t="shared" si="2"/>
        <v>0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</row>
    <row r="160" spans="1:34" ht="15.75" x14ac:dyDescent="0.25">
      <c r="A160" s="61"/>
      <c r="B160" s="55"/>
      <c r="C160" s="45">
        <f t="shared" si="2"/>
        <v>0</v>
      </c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</row>
    <row r="161" spans="1:34" ht="15.75" x14ac:dyDescent="0.25">
      <c r="A161" s="61"/>
      <c r="B161" s="55"/>
      <c r="C161" s="45">
        <f t="shared" si="2"/>
        <v>0</v>
      </c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</row>
    <row r="162" spans="1:34" ht="15.75" x14ac:dyDescent="0.25">
      <c r="A162" s="61"/>
      <c r="B162" s="55"/>
      <c r="C162" s="45">
        <f t="shared" si="2"/>
        <v>0</v>
      </c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</row>
    <row r="163" spans="1:34" ht="15.75" x14ac:dyDescent="0.25">
      <c r="A163" s="61"/>
      <c r="B163" s="55"/>
      <c r="C163" s="45">
        <f t="shared" si="2"/>
        <v>0</v>
      </c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</row>
    <row r="164" spans="1:34" ht="15.75" x14ac:dyDescent="0.25">
      <c r="A164" s="61"/>
      <c r="B164" s="55"/>
      <c r="C164" s="45">
        <f t="shared" si="2"/>
        <v>0</v>
      </c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</row>
    <row r="165" spans="1:34" ht="15.75" x14ac:dyDescent="0.25">
      <c r="A165" s="61"/>
      <c r="B165" s="55"/>
      <c r="C165" s="45">
        <f t="shared" si="2"/>
        <v>0</v>
      </c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</row>
    <row r="166" spans="1:34" ht="15.75" x14ac:dyDescent="0.25">
      <c r="A166" s="61"/>
      <c r="B166" s="66"/>
      <c r="C166" s="45">
        <f t="shared" si="2"/>
        <v>0</v>
      </c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</row>
    <row r="167" spans="1:34" ht="15.75" x14ac:dyDescent="0.25">
      <c r="A167" s="61"/>
      <c r="B167" s="55"/>
      <c r="C167" s="45">
        <f t="shared" si="2"/>
        <v>0</v>
      </c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</row>
    <row r="168" spans="1:34" ht="15.75" x14ac:dyDescent="0.25">
      <c r="A168" s="61"/>
      <c r="B168" s="55"/>
      <c r="C168" s="45">
        <f t="shared" si="2"/>
        <v>0</v>
      </c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</row>
    <row r="169" spans="1:34" ht="15.75" x14ac:dyDescent="0.25">
      <c r="A169" s="61"/>
      <c r="B169" s="55"/>
      <c r="C169" s="45">
        <f t="shared" si="2"/>
        <v>0</v>
      </c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</row>
    <row r="170" spans="1:34" ht="15.75" x14ac:dyDescent="0.25">
      <c r="A170" s="61"/>
      <c r="B170" s="55"/>
      <c r="C170" s="45">
        <f t="shared" si="2"/>
        <v>0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</row>
    <row r="171" spans="1:34" ht="15.75" x14ac:dyDescent="0.25">
      <c r="A171" s="61"/>
      <c r="B171" s="55"/>
      <c r="C171" s="45">
        <f t="shared" si="2"/>
        <v>0</v>
      </c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</row>
    <row r="172" spans="1:34" ht="15.75" x14ac:dyDescent="0.25">
      <c r="A172" s="61"/>
      <c r="B172" s="66"/>
      <c r="C172" s="45">
        <f t="shared" si="2"/>
        <v>0</v>
      </c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</row>
    <row r="173" spans="1:34" ht="15.75" x14ac:dyDescent="0.25">
      <c r="A173" s="61"/>
      <c r="B173" s="55"/>
      <c r="C173" s="45">
        <f t="shared" si="2"/>
        <v>0</v>
      </c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</row>
    <row r="174" spans="1:34" ht="15.75" x14ac:dyDescent="0.25">
      <c r="A174" s="61"/>
      <c r="B174" s="66"/>
      <c r="C174" s="45">
        <f t="shared" si="2"/>
        <v>0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</row>
    <row r="175" spans="1:34" ht="15.75" x14ac:dyDescent="0.25">
      <c r="A175" s="61"/>
      <c r="B175" s="55"/>
      <c r="C175" s="45">
        <f t="shared" si="2"/>
        <v>0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</row>
    <row r="176" spans="1:34" ht="15.75" x14ac:dyDescent="0.25">
      <c r="A176" s="61"/>
      <c r="B176" s="66"/>
      <c r="C176" s="45">
        <f t="shared" si="2"/>
        <v>0</v>
      </c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</row>
    <row r="177" spans="1:34" ht="15.75" x14ac:dyDescent="0.25">
      <c r="A177" s="61"/>
      <c r="B177" s="55"/>
      <c r="C177" s="45">
        <f t="shared" si="2"/>
        <v>0</v>
      </c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</row>
    <row r="178" spans="1:34" ht="15.75" x14ac:dyDescent="0.25">
      <c r="A178" s="61"/>
      <c r="B178" s="55"/>
      <c r="C178" s="45">
        <f t="shared" si="2"/>
        <v>0</v>
      </c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</row>
    <row r="179" spans="1:34" ht="15.75" x14ac:dyDescent="0.25">
      <c r="A179" s="61"/>
      <c r="B179" s="55"/>
      <c r="C179" s="45">
        <f t="shared" si="2"/>
        <v>0</v>
      </c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</row>
    <row r="180" spans="1:34" ht="15.75" x14ac:dyDescent="0.25">
      <c r="A180" s="61"/>
      <c r="B180" s="55"/>
      <c r="C180" s="45">
        <f t="shared" si="2"/>
        <v>0</v>
      </c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</row>
    <row r="181" spans="1:34" ht="15.75" x14ac:dyDescent="0.25">
      <c r="A181" s="61"/>
      <c r="B181" s="55"/>
      <c r="C181" s="45">
        <f t="shared" si="2"/>
        <v>0</v>
      </c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</row>
    <row r="182" spans="1:34" ht="15.75" x14ac:dyDescent="0.25">
      <c r="A182" s="61"/>
      <c r="B182" s="66"/>
      <c r="C182" s="45">
        <f t="shared" si="2"/>
        <v>0</v>
      </c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</row>
    <row r="183" spans="1:34" ht="15.75" x14ac:dyDescent="0.25">
      <c r="A183" s="61"/>
      <c r="B183" s="55"/>
      <c r="C183" s="45">
        <f t="shared" si="2"/>
        <v>0</v>
      </c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</row>
    <row r="184" spans="1:34" ht="15.75" x14ac:dyDescent="0.25">
      <c r="A184" s="61"/>
      <c r="B184" s="66"/>
      <c r="C184" s="45">
        <f t="shared" si="2"/>
        <v>0</v>
      </c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</row>
    <row r="185" spans="1:34" ht="15.75" x14ac:dyDescent="0.25">
      <c r="A185" s="61"/>
      <c r="B185" s="55"/>
      <c r="C185" s="45">
        <f t="shared" si="2"/>
        <v>0</v>
      </c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</row>
    <row r="186" spans="1:34" ht="15.75" x14ac:dyDescent="0.25">
      <c r="A186" s="61"/>
      <c r="B186" s="55"/>
      <c r="C186" s="45">
        <f t="shared" si="2"/>
        <v>0</v>
      </c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</row>
    <row r="187" spans="1:34" ht="15.75" x14ac:dyDescent="0.25">
      <c r="A187" s="61"/>
      <c r="B187" s="55"/>
      <c r="C187" s="45">
        <f t="shared" si="2"/>
        <v>0</v>
      </c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</row>
    <row r="188" spans="1:34" ht="15.75" x14ac:dyDescent="0.25">
      <c r="A188" s="61"/>
      <c r="B188" s="66"/>
      <c r="C188" s="45">
        <f t="shared" si="2"/>
        <v>0</v>
      </c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</row>
    <row r="189" spans="1:34" ht="15.75" x14ac:dyDescent="0.25">
      <c r="A189" s="61"/>
      <c r="B189" s="55"/>
      <c r="C189" s="45">
        <f t="shared" si="2"/>
        <v>0</v>
      </c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</row>
    <row r="190" spans="1:34" ht="15.75" x14ac:dyDescent="0.25">
      <c r="A190" s="61"/>
      <c r="B190" s="55"/>
      <c r="C190" s="45">
        <f t="shared" si="2"/>
        <v>0</v>
      </c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</row>
    <row r="191" spans="1:34" ht="15.75" x14ac:dyDescent="0.25">
      <c r="A191" s="61"/>
      <c r="B191" s="55"/>
      <c r="C191" s="45">
        <f t="shared" si="2"/>
        <v>0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</row>
    <row r="192" spans="1:34" ht="15.75" x14ac:dyDescent="0.25">
      <c r="A192" s="61"/>
      <c r="B192" s="55"/>
      <c r="C192" s="45">
        <f t="shared" si="2"/>
        <v>0</v>
      </c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</row>
    <row r="193" spans="1:34" ht="15.75" x14ac:dyDescent="0.25">
      <c r="A193" s="61"/>
      <c r="B193" s="66"/>
      <c r="C193" s="45">
        <f t="shared" si="2"/>
        <v>0</v>
      </c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</row>
    <row r="194" spans="1:34" ht="15.75" x14ac:dyDescent="0.25">
      <c r="A194" s="61"/>
      <c r="B194" s="66"/>
      <c r="C194" s="45">
        <f t="shared" ref="C194:C257" si="3">SUM(D194:AH194)</f>
        <v>0</v>
      </c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</row>
    <row r="195" spans="1:34" ht="15.75" x14ac:dyDescent="0.25">
      <c r="A195" s="61"/>
      <c r="B195" s="66"/>
      <c r="C195" s="45">
        <f t="shared" si="3"/>
        <v>0</v>
      </c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</row>
    <row r="196" spans="1:34" ht="15.75" x14ac:dyDescent="0.25">
      <c r="A196" s="61"/>
      <c r="B196" s="55"/>
      <c r="C196" s="45">
        <f t="shared" si="3"/>
        <v>0</v>
      </c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</row>
    <row r="197" spans="1:34" ht="15.75" x14ac:dyDescent="0.25">
      <c r="A197" s="61"/>
      <c r="B197" s="66"/>
      <c r="C197" s="45">
        <f t="shared" si="3"/>
        <v>0</v>
      </c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</row>
    <row r="198" spans="1:34" ht="15.75" x14ac:dyDescent="0.25">
      <c r="A198" s="61"/>
      <c r="B198" s="55"/>
      <c r="C198" s="45">
        <f t="shared" si="3"/>
        <v>0</v>
      </c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</row>
    <row r="199" spans="1:34" ht="15.75" x14ac:dyDescent="0.25">
      <c r="A199" s="61"/>
      <c r="B199" s="55"/>
      <c r="C199" s="45">
        <f t="shared" si="3"/>
        <v>0</v>
      </c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</row>
    <row r="200" spans="1:34" ht="15.75" x14ac:dyDescent="0.25">
      <c r="A200" s="61"/>
      <c r="B200" s="55"/>
      <c r="C200" s="45">
        <f t="shared" si="3"/>
        <v>0</v>
      </c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</row>
    <row r="201" spans="1:34" ht="15.75" x14ac:dyDescent="0.25">
      <c r="A201" s="61"/>
      <c r="B201" s="55"/>
      <c r="C201" s="45">
        <f t="shared" si="3"/>
        <v>0</v>
      </c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</row>
    <row r="202" spans="1:34" ht="15.75" x14ac:dyDescent="0.25">
      <c r="A202" s="61"/>
      <c r="B202" s="66"/>
      <c r="C202" s="45">
        <f t="shared" si="3"/>
        <v>0</v>
      </c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</row>
    <row r="203" spans="1:34" ht="15.75" x14ac:dyDescent="0.25">
      <c r="A203" s="61"/>
      <c r="B203" s="55"/>
      <c r="C203" s="45">
        <f t="shared" si="3"/>
        <v>0</v>
      </c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</row>
    <row r="204" spans="1:34" ht="15.75" x14ac:dyDescent="0.25">
      <c r="A204" s="61"/>
      <c r="B204" s="55"/>
      <c r="C204" s="45">
        <f t="shared" si="3"/>
        <v>0</v>
      </c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</row>
    <row r="205" spans="1:34" ht="15.75" x14ac:dyDescent="0.25">
      <c r="A205" s="61"/>
      <c r="B205" s="55"/>
      <c r="C205" s="45">
        <f t="shared" si="3"/>
        <v>0</v>
      </c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</row>
    <row r="206" spans="1:34" ht="15.75" x14ac:dyDescent="0.25">
      <c r="A206" s="61"/>
      <c r="B206" s="66"/>
      <c r="C206" s="45">
        <f t="shared" si="3"/>
        <v>0</v>
      </c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</row>
    <row r="207" spans="1:34" ht="15.75" x14ac:dyDescent="0.25">
      <c r="A207" s="61"/>
      <c r="B207" s="55"/>
      <c r="C207" s="45">
        <f t="shared" si="3"/>
        <v>0</v>
      </c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</row>
    <row r="208" spans="1:34" ht="15.75" x14ac:dyDescent="0.25">
      <c r="A208" s="61"/>
      <c r="B208" s="55"/>
      <c r="C208" s="45">
        <f t="shared" si="3"/>
        <v>0</v>
      </c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</row>
    <row r="209" spans="1:34" ht="15.75" x14ac:dyDescent="0.25">
      <c r="A209" s="61"/>
      <c r="B209" s="66"/>
      <c r="C209" s="45">
        <f t="shared" si="3"/>
        <v>0</v>
      </c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</row>
    <row r="210" spans="1:34" ht="15.75" x14ac:dyDescent="0.25">
      <c r="A210" s="61"/>
      <c r="B210" s="66"/>
      <c r="C210" s="45">
        <f t="shared" si="3"/>
        <v>0</v>
      </c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</row>
    <row r="211" spans="1:34" ht="15.75" x14ac:dyDescent="0.25">
      <c r="A211" s="61"/>
      <c r="B211" s="66"/>
      <c r="C211" s="45">
        <f t="shared" si="3"/>
        <v>0</v>
      </c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</row>
    <row r="212" spans="1:34" ht="15.75" x14ac:dyDescent="0.25">
      <c r="A212" s="61"/>
      <c r="B212" s="55"/>
      <c r="C212" s="45">
        <f t="shared" si="3"/>
        <v>0</v>
      </c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</row>
    <row r="213" spans="1:34" ht="15.75" x14ac:dyDescent="0.25">
      <c r="A213" s="61"/>
      <c r="B213" s="55"/>
      <c r="C213" s="45">
        <f t="shared" si="3"/>
        <v>0</v>
      </c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</row>
    <row r="214" spans="1:34" ht="15.75" x14ac:dyDescent="0.25">
      <c r="A214" s="61"/>
      <c r="B214" s="66"/>
      <c r="C214" s="45">
        <f t="shared" si="3"/>
        <v>0</v>
      </c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</row>
    <row r="215" spans="1:34" ht="15.75" x14ac:dyDescent="0.25">
      <c r="A215" s="61"/>
      <c r="B215" s="66"/>
      <c r="C215" s="45">
        <f t="shared" si="3"/>
        <v>0</v>
      </c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</row>
    <row r="216" spans="1:34" ht="15.75" x14ac:dyDescent="0.25">
      <c r="A216" s="61"/>
      <c r="B216" s="55"/>
      <c r="C216" s="45">
        <f t="shared" si="3"/>
        <v>0</v>
      </c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</row>
    <row r="217" spans="1:34" ht="15.75" x14ac:dyDescent="0.25">
      <c r="A217" s="61"/>
      <c r="B217" s="55"/>
      <c r="C217" s="45">
        <f t="shared" si="3"/>
        <v>0</v>
      </c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</row>
    <row r="218" spans="1:34" ht="15.75" x14ac:dyDescent="0.25">
      <c r="A218" s="61"/>
      <c r="B218" s="55"/>
      <c r="C218" s="45">
        <f t="shared" si="3"/>
        <v>0</v>
      </c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</row>
    <row r="219" spans="1:34" ht="15.75" x14ac:dyDescent="0.25">
      <c r="A219" s="61"/>
      <c r="B219" s="55"/>
      <c r="C219" s="45">
        <f t="shared" si="3"/>
        <v>0</v>
      </c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</row>
    <row r="220" spans="1:34" ht="15.75" x14ac:dyDescent="0.25">
      <c r="A220" s="61"/>
      <c r="B220" s="66"/>
      <c r="C220" s="45">
        <f t="shared" si="3"/>
        <v>0</v>
      </c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</row>
    <row r="221" spans="1:34" ht="15.75" x14ac:dyDescent="0.25">
      <c r="A221" s="61"/>
      <c r="B221" s="55"/>
      <c r="C221" s="45">
        <f t="shared" si="3"/>
        <v>0</v>
      </c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</row>
    <row r="222" spans="1:34" ht="15.75" x14ac:dyDescent="0.25">
      <c r="A222" s="61"/>
      <c r="B222" s="66"/>
      <c r="C222" s="45">
        <f t="shared" si="3"/>
        <v>0</v>
      </c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</row>
    <row r="223" spans="1:34" ht="15.75" x14ac:dyDescent="0.25">
      <c r="A223" s="61"/>
      <c r="B223" s="66"/>
      <c r="C223" s="45">
        <f t="shared" si="3"/>
        <v>0</v>
      </c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</row>
    <row r="224" spans="1:34" ht="15.75" x14ac:dyDescent="0.25">
      <c r="A224" s="61"/>
      <c r="B224" s="66"/>
      <c r="C224" s="45">
        <f t="shared" si="3"/>
        <v>0</v>
      </c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</row>
    <row r="225" spans="1:34" ht="15.75" x14ac:dyDescent="0.25">
      <c r="A225" s="61"/>
      <c r="B225" s="55"/>
      <c r="C225" s="45">
        <f t="shared" si="3"/>
        <v>0</v>
      </c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</row>
    <row r="226" spans="1:34" ht="15.75" x14ac:dyDescent="0.25">
      <c r="A226" s="61"/>
      <c r="B226" s="55"/>
      <c r="C226" s="45">
        <f t="shared" si="3"/>
        <v>0</v>
      </c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</row>
    <row r="227" spans="1:34" ht="15.75" x14ac:dyDescent="0.25">
      <c r="A227" s="61"/>
      <c r="B227" s="55"/>
      <c r="C227" s="45">
        <f t="shared" si="3"/>
        <v>0</v>
      </c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</row>
    <row r="228" spans="1:34" ht="15.75" x14ac:dyDescent="0.25">
      <c r="A228" s="61"/>
      <c r="B228" s="66"/>
      <c r="C228" s="45">
        <f t="shared" si="3"/>
        <v>0</v>
      </c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</row>
    <row r="229" spans="1:34" ht="15.75" x14ac:dyDescent="0.25">
      <c r="A229" s="61"/>
      <c r="B229" s="66"/>
      <c r="C229" s="45">
        <f t="shared" si="3"/>
        <v>0</v>
      </c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</row>
    <row r="230" spans="1:34" ht="15.75" x14ac:dyDescent="0.25">
      <c r="A230" s="61"/>
      <c r="B230" s="66"/>
      <c r="C230" s="45">
        <f t="shared" si="3"/>
        <v>0</v>
      </c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</row>
    <row r="231" spans="1:34" ht="15.75" x14ac:dyDescent="0.25">
      <c r="A231" s="61"/>
      <c r="B231" s="56"/>
      <c r="C231" s="45">
        <f t="shared" si="3"/>
        <v>0</v>
      </c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</row>
    <row r="232" spans="1:34" ht="15.75" x14ac:dyDescent="0.25">
      <c r="A232" s="61"/>
      <c r="B232" s="66"/>
      <c r="C232" s="45">
        <f t="shared" si="3"/>
        <v>0</v>
      </c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</row>
    <row r="233" spans="1:34" ht="15.75" x14ac:dyDescent="0.25">
      <c r="A233" s="61"/>
      <c r="B233" s="55"/>
      <c r="C233" s="45">
        <f t="shared" si="3"/>
        <v>0</v>
      </c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</row>
    <row r="234" spans="1:34" ht="15.75" x14ac:dyDescent="0.25">
      <c r="A234" s="61"/>
      <c r="B234" s="55"/>
      <c r="C234" s="45">
        <f t="shared" si="3"/>
        <v>0</v>
      </c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</row>
    <row r="235" spans="1:34" ht="15.75" x14ac:dyDescent="0.25">
      <c r="A235" s="61"/>
      <c r="B235" s="55"/>
      <c r="C235" s="45">
        <f t="shared" si="3"/>
        <v>0</v>
      </c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</row>
    <row r="236" spans="1:34" ht="15.75" x14ac:dyDescent="0.25">
      <c r="A236" s="61"/>
      <c r="B236" s="55"/>
      <c r="C236" s="45">
        <f t="shared" si="3"/>
        <v>0</v>
      </c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</row>
    <row r="237" spans="1:34" ht="15.75" x14ac:dyDescent="0.25">
      <c r="A237" s="61"/>
      <c r="B237" s="55"/>
      <c r="C237" s="45">
        <f t="shared" si="3"/>
        <v>0</v>
      </c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</row>
    <row r="238" spans="1:34" ht="15.75" x14ac:dyDescent="0.25">
      <c r="A238" s="61"/>
      <c r="B238" s="66"/>
      <c r="C238" s="45">
        <f t="shared" si="3"/>
        <v>0</v>
      </c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</row>
    <row r="239" spans="1:34" ht="15.75" x14ac:dyDescent="0.25">
      <c r="A239" s="61"/>
      <c r="B239" s="55"/>
      <c r="C239" s="45">
        <f t="shared" si="3"/>
        <v>0</v>
      </c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</row>
    <row r="240" spans="1:34" ht="15.75" x14ac:dyDescent="0.25">
      <c r="A240" s="61"/>
      <c r="B240" s="66"/>
      <c r="C240" s="45">
        <f t="shared" si="3"/>
        <v>0</v>
      </c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</row>
    <row r="241" spans="1:34" ht="15.75" x14ac:dyDescent="0.25">
      <c r="A241" s="61"/>
      <c r="B241" s="66"/>
      <c r="C241" s="45">
        <f t="shared" si="3"/>
        <v>0</v>
      </c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</row>
    <row r="242" spans="1:34" ht="15.75" x14ac:dyDescent="0.25">
      <c r="A242" s="61"/>
      <c r="B242" s="66"/>
      <c r="C242" s="45">
        <f t="shared" si="3"/>
        <v>0</v>
      </c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</row>
    <row r="243" spans="1:34" ht="15.75" x14ac:dyDescent="0.25">
      <c r="A243" s="61"/>
      <c r="B243" s="55"/>
      <c r="C243" s="45">
        <f t="shared" si="3"/>
        <v>0</v>
      </c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</row>
    <row r="244" spans="1:34" ht="15.75" x14ac:dyDescent="0.25">
      <c r="A244" s="61"/>
      <c r="B244" s="55"/>
      <c r="C244" s="45">
        <f t="shared" si="3"/>
        <v>0</v>
      </c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</row>
    <row r="245" spans="1:34" ht="15.75" x14ac:dyDescent="0.25">
      <c r="A245" s="61"/>
      <c r="B245" s="55"/>
      <c r="C245" s="45">
        <f t="shared" si="3"/>
        <v>0</v>
      </c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</row>
    <row r="246" spans="1:34" ht="15.75" x14ac:dyDescent="0.25">
      <c r="A246" s="61"/>
      <c r="B246" s="55"/>
      <c r="C246" s="45">
        <f t="shared" si="3"/>
        <v>0</v>
      </c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</row>
    <row r="247" spans="1:34" ht="15.75" x14ac:dyDescent="0.25">
      <c r="A247" s="61"/>
      <c r="B247" s="66"/>
      <c r="C247" s="45">
        <f t="shared" si="3"/>
        <v>0</v>
      </c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</row>
    <row r="248" spans="1:34" ht="15.75" x14ac:dyDescent="0.25">
      <c r="A248" s="61"/>
      <c r="B248" s="55"/>
      <c r="C248" s="45">
        <f t="shared" si="3"/>
        <v>0</v>
      </c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</row>
    <row r="249" spans="1:34" ht="15.75" x14ac:dyDescent="0.25">
      <c r="A249" s="61"/>
      <c r="B249" s="66"/>
      <c r="C249" s="45">
        <f t="shared" si="3"/>
        <v>0</v>
      </c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</row>
    <row r="250" spans="1:34" ht="15.75" x14ac:dyDescent="0.25">
      <c r="A250" s="61"/>
      <c r="B250" s="66"/>
      <c r="C250" s="45">
        <f t="shared" si="3"/>
        <v>0</v>
      </c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</row>
    <row r="251" spans="1:34" ht="15.75" x14ac:dyDescent="0.25">
      <c r="A251" s="61"/>
      <c r="B251" s="55"/>
      <c r="C251" s="45">
        <f t="shared" si="3"/>
        <v>0</v>
      </c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</row>
    <row r="252" spans="1:34" ht="15.75" x14ac:dyDescent="0.25">
      <c r="A252" s="61"/>
      <c r="B252" s="55"/>
      <c r="C252" s="45">
        <f t="shared" si="3"/>
        <v>0</v>
      </c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</row>
    <row r="253" spans="1:34" ht="15.75" x14ac:dyDescent="0.25">
      <c r="A253" s="61"/>
      <c r="B253" s="66"/>
      <c r="C253" s="45">
        <f t="shared" si="3"/>
        <v>0</v>
      </c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</row>
    <row r="254" spans="1:34" ht="15.75" x14ac:dyDescent="0.25">
      <c r="A254" s="61"/>
      <c r="B254" s="55"/>
      <c r="C254" s="45">
        <f t="shared" si="3"/>
        <v>0</v>
      </c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</row>
    <row r="255" spans="1:34" ht="15.75" x14ac:dyDescent="0.25">
      <c r="A255" s="61"/>
      <c r="B255" s="55"/>
      <c r="C255" s="45">
        <f t="shared" si="3"/>
        <v>0</v>
      </c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</row>
    <row r="256" spans="1:34" ht="15.75" x14ac:dyDescent="0.25">
      <c r="A256" s="61"/>
      <c r="B256" s="66"/>
      <c r="C256" s="45">
        <f t="shared" si="3"/>
        <v>0</v>
      </c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</row>
    <row r="257" spans="1:34" ht="15.75" x14ac:dyDescent="0.25">
      <c r="A257" s="61"/>
      <c r="B257" s="55"/>
      <c r="C257" s="45">
        <f t="shared" si="3"/>
        <v>0</v>
      </c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</row>
    <row r="258" spans="1:34" ht="15.75" x14ac:dyDescent="0.25">
      <c r="A258" s="61"/>
      <c r="B258" s="55"/>
      <c r="C258" s="45">
        <f t="shared" ref="C258:C321" si="4">SUM(D258:AH258)</f>
        <v>0</v>
      </c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</row>
    <row r="259" spans="1:34" ht="15.75" x14ac:dyDescent="0.25">
      <c r="A259" s="61"/>
      <c r="B259" s="55"/>
      <c r="C259" s="45">
        <f t="shared" si="4"/>
        <v>0</v>
      </c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</row>
    <row r="260" spans="1:34" ht="15.75" x14ac:dyDescent="0.25">
      <c r="A260" s="61"/>
      <c r="B260" s="55"/>
      <c r="C260" s="45">
        <f t="shared" si="4"/>
        <v>0</v>
      </c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</row>
    <row r="261" spans="1:34" ht="15.75" x14ac:dyDescent="0.25">
      <c r="A261" s="61"/>
      <c r="B261" s="55"/>
      <c r="C261" s="45">
        <f t="shared" si="4"/>
        <v>0</v>
      </c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</row>
    <row r="262" spans="1:34" ht="15.75" x14ac:dyDescent="0.25">
      <c r="A262" s="61"/>
      <c r="B262" s="55"/>
      <c r="C262" s="45">
        <f t="shared" si="4"/>
        <v>0</v>
      </c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</row>
    <row r="263" spans="1:34" ht="15.75" x14ac:dyDescent="0.25">
      <c r="A263" s="61"/>
      <c r="B263" s="55"/>
      <c r="C263" s="45">
        <f t="shared" si="4"/>
        <v>0</v>
      </c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</row>
    <row r="264" spans="1:34" ht="15.75" x14ac:dyDescent="0.25">
      <c r="A264" s="61"/>
      <c r="B264" s="55"/>
      <c r="C264" s="45">
        <f t="shared" si="4"/>
        <v>0</v>
      </c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</row>
    <row r="265" spans="1:34" ht="15.75" x14ac:dyDescent="0.25">
      <c r="A265" s="61"/>
      <c r="B265" s="55"/>
      <c r="C265" s="45">
        <f t="shared" si="4"/>
        <v>0</v>
      </c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</row>
    <row r="266" spans="1:34" ht="15.75" x14ac:dyDescent="0.25">
      <c r="A266" s="61"/>
      <c r="B266" s="55"/>
      <c r="C266" s="45">
        <f t="shared" si="4"/>
        <v>0</v>
      </c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</row>
    <row r="267" spans="1:34" ht="15.75" x14ac:dyDescent="0.25">
      <c r="A267" s="61"/>
      <c r="B267" s="55"/>
      <c r="C267" s="45">
        <f t="shared" si="4"/>
        <v>0</v>
      </c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</row>
    <row r="268" spans="1:34" ht="15.75" x14ac:dyDescent="0.25">
      <c r="A268" s="61"/>
      <c r="B268" s="66"/>
      <c r="C268" s="45">
        <f t="shared" si="4"/>
        <v>0</v>
      </c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</row>
    <row r="269" spans="1:34" ht="15.75" x14ac:dyDescent="0.25">
      <c r="A269" s="61"/>
      <c r="B269" s="55"/>
      <c r="C269" s="45">
        <f t="shared" si="4"/>
        <v>0</v>
      </c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</row>
    <row r="270" spans="1:34" ht="15.75" x14ac:dyDescent="0.25">
      <c r="A270" s="61"/>
      <c r="B270" s="55"/>
      <c r="C270" s="45">
        <f t="shared" si="4"/>
        <v>0</v>
      </c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</row>
    <row r="271" spans="1:34" ht="15.75" x14ac:dyDescent="0.25">
      <c r="A271" s="61"/>
      <c r="B271" s="66"/>
      <c r="C271" s="45">
        <f t="shared" si="4"/>
        <v>0</v>
      </c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</row>
    <row r="272" spans="1:34" ht="15.75" x14ac:dyDescent="0.25">
      <c r="A272" s="61"/>
      <c r="B272" s="55"/>
      <c r="C272" s="45">
        <f t="shared" si="4"/>
        <v>0</v>
      </c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</row>
    <row r="273" spans="1:34" ht="15.75" x14ac:dyDescent="0.25">
      <c r="A273" s="61"/>
      <c r="B273" s="55"/>
      <c r="C273" s="45">
        <f t="shared" si="4"/>
        <v>0</v>
      </c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</row>
    <row r="274" spans="1:34" ht="15.75" x14ac:dyDescent="0.25">
      <c r="A274" s="61"/>
      <c r="B274" s="66"/>
      <c r="C274" s="45">
        <f t="shared" si="4"/>
        <v>0</v>
      </c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</row>
    <row r="275" spans="1:34" ht="15.75" x14ac:dyDescent="0.25">
      <c r="A275" s="61"/>
      <c r="B275" s="66"/>
      <c r="C275" s="45">
        <f t="shared" si="4"/>
        <v>0</v>
      </c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</row>
    <row r="276" spans="1:34" ht="15.75" x14ac:dyDescent="0.25">
      <c r="A276" s="61"/>
      <c r="B276" s="55"/>
      <c r="C276" s="45">
        <f t="shared" si="4"/>
        <v>0</v>
      </c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</row>
    <row r="277" spans="1:34" ht="15.75" x14ac:dyDescent="0.25">
      <c r="A277" s="61"/>
      <c r="B277" s="66"/>
      <c r="C277" s="45">
        <f t="shared" si="4"/>
        <v>0</v>
      </c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</row>
    <row r="278" spans="1:34" ht="15.75" x14ac:dyDescent="0.25">
      <c r="A278" s="61"/>
      <c r="B278" s="55"/>
      <c r="C278" s="45">
        <f t="shared" si="4"/>
        <v>0</v>
      </c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</row>
    <row r="279" spans="1:34" ht="15.75" x14ac:dyDescent="0.25">
      <c r="A279" s="61"/>
      <c r="B279" s="66"/>
      <c r="C279" s="45">
        <f t="shared" si="4"/>
        <v>0</v>
      </c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</row>
    <row r="280" spans="1:34" ht="15.75" x14ac:dyDescent="0.25">
      <c r="A280" s="61"/>
      <c r="B280" s="55"/>
      <c r="C280" s="45">
        <f t="shared" si="4"/>
        <v>0</v>
      </c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</row>
    <row r="281" spans="1:34" ht="15.75" x14ac:dyDescent="0.25">
      <c r="A281" s="61"/>
      <c r="B281" s="55"/>
      <c r="C281" s="45">
        <f t="shared" si="4"/>
        <v>0</v>
      </c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</row>
    <row r="282" spans="1:34" ht="15.75" x14ac:dyDescent="0.25">
      <c r="A282" s="61"/>
      <c r="B282" s="55"/>
      <c r="C282" s="45">
        <f t="shared" si="4"/>
        <v>0</v>
      </c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</row>
    <row r="283" spans="1:34" ht="15.75" x14ac:dyDescent="0.25">
      <c r="A283" s="61"/>
      <c r="B283" s="66"/>
      <c r="C283" s="45">
        <f t="shared" si="4"/>
        <v>0</v>
      </c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</row>
    <row r="284" spans="1:34" ht="15.75" x14ac:dyDescent="0.25">
      <c r="A284" s="61"/>
      <c r="B284" s="55"/>
      <c r="C284" s="45">
        <f t="shared" si="4"/>
        <v>0</v>
      </c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</row>
    <row r="285" spans="1:34" ht="15.75" x14ac:dyDescent="0.25">
      <c r="A285" s="61"/>
      <c r="B285" s="55"/>
      <c r="C285" s="45">
        <f t="shared" si="4"/>
        <v>0</v>
      </c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</row>
    <row r="286" spans="1:34" ht="15.75" x14ac:dyDescent="0.25">
      <c r="A286" s="61"/>
      <c r="B286" s="55"/>
      <c r="C286" s="45">
        <f t="shared" si="4"/>
        <v>0</v>
      </c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</row>
    <row r="287" spans="1:34" ht="15.75" x14ac:dyDescent="0.25">
      <c r="A287" s="61"/>
      <c r="B287" s="66"/>
      <c r="C287" s="45">
        <f t="shared" si="4"/>
        <v>0</v>
      </c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</row>
    <row r="288" spans="1:34" ht="15.75" x14ac:dyDescent="0.25">
      <c r="A288" s="61"/>
      <c r="B288" s="66"/>
      <c r="C288" s="45">
        <f t="shared" si="4"/>
        <v>0</v>
      </c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</row>
    <row r="289" spans="1:34" ht="15.75" x14ac:dyDescent="0.25">
      <c r="A289" s="61"/>
      <c r="B289" s="66"/>
      <c r="C289" s="45">
        <f t="shared" si="4"/>
        <v>0</v>
      </c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</row>
    <row r="290" spans="1:34" ht="15.75" x14ac:dyDescent="0.25">
      <c r="A290" s="61"/>
      <c r="B290" s="55"/>
      <c r="C290" s="45">
        <f t="shared" si="4"/>
        <v>0</v>
      </c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</row>
    <row r="291" spans="1:34" ht="15.75" x14ac:dyDescent="0.25">
      <c r="A291" s="61"/>
      <c r="B291" s="55"/>
      <c r="C291" s="45">
        <f t="shared" si="4"/>
        <v>0</v>
      </c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</row>
    <row r="292" spans="1:34" ht="15.75" x14ac:dyDescent="0.25">
      <c r="A292" s="61"/>
      <c r="B292" s="55"/>
      <c r="C292" s="45">
        <f t="shared" si="4"/>
        <v>0</v>
      </c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</row>
    <row r="293" spans="1:34" ht="15.75" x14ac:dyDescent="0.25">
      <c r="A293" s="61"/>
      <c r="B293" s="55"/>
      <c r="C293" s="45">
        <f t="shared" si="4"/>
        <v>0</v>
      </c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</row>
    <row r="294" spans="1:34" ht="15.75" x14ac:dyDescent="0.25">
      <c r="A294" s="61"/>
      <c r="B294" s="55"/>
      <c r="C294" s="45">
        <f t="shared" si="4"/>
        <v>0</v>
      </c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</row>
    <row r="295" spans="1:34" ht="15.75" x14ac:dyDescent="0.25">
      <c r="A295" s="61"/>
      <c r="B295" s="55"/>
      <c r="C295" s="45">
        <f t="shared" si="4"/>
        <v>0</v>
      </c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</row>
    <row r="296" spans="1:34" ht="15.75" x14ac:dyDescent="0.25">
      <c r="A296" s="61"/>
      <c r="B296" s="55"/>
      <c r="C296" s="45">
        <f t="shared" si="4"/>
        <v>0</v>
      </c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</row>
    <row r="297" spans="1:34" ht="15.75" x14ac:dyDescent="0.25">
      <c r="A297" s="61"/>
      <c r="B297" s="55"/>
      <c r="C297" s="45">
        <f t="shared" si="4"/>
        <v>0</v>
      </c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</row>
    <row r="298" spans="1:34" ht="15.75" x14ac:dyDescent="0.25">
      <c r="A298" s="61"/>
      <c r="B298" s="55"/>
      <c r="C298" s="45">
        <f t="shared" si="4"/>
        <v>0</v>
      </c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</row>
    <row r="299" spans="1:34" ht="15.75" x14ac:dyDescent="0.25">
      <c r="A299" s="61"/>
      <c r="B299" s="55"/>
      <c r="C299" s="45">
        <f t="shared" si="4"/>
        <v>0</v>
      </c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</row>
    <row r="300" spans="1:34" ht="15.75" x14ac:dyDescent="0.25">
      <c r="A300" s="61"/>
      <c r="B300" s="55"/>
      <c r="C300" s="45">
        <f t="shared" si="4"/>
        <v>0</v>
      </c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</row>
    <row r="301" spans="1:34" ht="15.75" x14ac:dyDescent="0.25">
      <c r="A301" s="61"/>
      <c r="B301" s="55"/>
      <c r="C301" s="45">
        <f t="shared" si="4"/>
        <v>0</v>
      </c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</row>
    <row r="302" spans="1:34" ht="15.75" x14ac:dyDescent="0.25">
      <c r="A302" s="61"/>
      <c r="B302" s="55"/>
      <c r="C302" s="45">
        <f t="shared" si="4"/>
        <v>0</v>
      </c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</row>
    <row r="303" spans="1:34" ht="15.75" x14ac:dyDescent="0.25">
      <c r="A303" s="61"/>
      <c r="B303" s="55"/>
      <c r="C303" s="45">
        <f t="shared" si="4"/>
        <v>0</v>
      </c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</row>
    <row r="304" spans="1:34" ht="15.75" x14ac:dyDescent="0.25">
      <c r="A304" s="61"/>
      <c r="B304" s="66"/>
      <c r="C304" s="45">
        <f t="shared" si="4"/>
        <v>0</v>
      </c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</row>
    <row r="305" spans="1:34" ht="15.75" x14ac:dyDescent="0.25">
      <c r="A305" s="61"/>
      <c r="B305" s="55"/>
      <c r="C305" s="45">
        <f t="shared" si="4"/>
        <v>0</v>
      </c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</row>
    <row r="306" spans="1:34" ht="15.75" x14ac:dyDescent="0.25">
      <c r="A306" s="61"/>
      <c r="B306" s="55"/>
      <c r="C306" s="45">
        <f t="shared" si="4"/>
        <v>0</v>
      </c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</row>
    <row r="307" spans="1:34" ht="15.75" x14ac:dyDescent="0.25">
      <c r="A307" s="61"/>
      <c r="B307" s="55"/>
      <c r="C307" s="45">
        <f t="shared" si="4"/>
        <v>0</v>
      </c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</row>
    <row r="308" spans="1:34" ht="15.75" x14ac:dyDescent="0.25">
      <c r="A308" s="61"/>
      <c r="B308" s="55"/>
      <c r="C308" s="45">
        <f t="shared" si="4"/>
        <v>0</v>
      </c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</row>
    <row r="309" spans="1:34" ht="15.75" x14ac:dyDescent="0.25">
      <c r="A309" s="61"/>
      <c r="B309" s="55"/>
      <c r="C309" s="45">
        <f t="shared" si="4"/>
        <v>0</v>
      </c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</row>
    <row r="310" spans="1:34" ht="15.75" x14ac:dyDescent="0.25">
      <c r="A310" s="61"/>
      <c r="B310" s="55"/>
      <c r="C310" s="45">
        <f t="shared" si="4"/>
        <v>0</v>
      </c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</row>
    <row r="311" spans="1:34" ht="15.75" x14ac:dyDescent="0.25">
      <c r="A311" s="61"/>
      <c r="B311" s="55"/>
      <c r="C311" s="45">
        <f t="shared" si="4"/>
        <v>0</v>
      </c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</row>
    <row r="312" spans="1:34" ht="15.75" x14ac:dyDescent="0.25">
      <c r="A312" s="61"/>
      <c r="B312" s="55"/>
      <c r="C312" s="45">
        <f t="shared" si="4"/>
        <v>0</v>
      </c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</row>
    <row r="313" spans="1:34" ht="15.75" x14ac:dyDescent="0.25">
      <c r="A313" s="61"/>
      <c r="B313" s="66"/>
      <c r="C313" s="45">
        <f t="shared" si="4"/>
        <v>0</v>
      </c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</row>
    <row r="314" spans="1:34" ht="15.75" x14ac:dyDescent="0.25">
      <c r="A314" s="61"/>
      <c r="B314" s="55"/>
      <c r="C314" s="45">
        <f t="shared" si="4"/>
        <v>0</v>
      </c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</row>
    <row r="315" spans="1:34" ht="15.75" x14ac:dyDescent="0.25">
      <c r="A315" s="61"/>
      <c r="B315" s="66"/>
      <c r="C315" s="45">
        <f t="shared" si="4"/>
        <v>0</v>
      </c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</row>
    <row r="316" spans="1:34" ht="15.75" x14ac:dyDescent="0.25">
      <c r="A316" s="67"/>
      <c r="B316" s="68"/>
      <c r="C316" s="45">
        <f t="shared" si="4"/>
        <v>0</v>
      </c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</row>
    <row r="317" spans="1:34" ht="15.75" x14ac:dyDescent="0.25">
      <c r="A317" s="69"/>
      <c r="B317" s="68"/>
      <c r="C317" s="45">
        <f t="shared" si="4"/>
        <v>0</v>
      </c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</row>
    <row r="318" spans="1:34" x14ac:dyDescent="0.25">
      <c r="A318" s="69"/>
      <c r="B318" s="70"/>
      <c r="C318" s="45">
        <f t="shared" si="4"/>
        <v>0</v>
      </c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</row>
    <row r="319" spans="1:34" x14ac:dyDescent="0.25">
      <c r="A319" s="71"/>
      <c r="B319" s="70"/>
      <c r="C319" s="45">
        <f t="shared" si="4"/>
        <v>0</v>
      </c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</row>
    <row r="320" spans="1:34" x14ac:dyDescent="0.25">
      <c r="A320" s="69"/>
      <c r="B320" s="72"/>
      <c r="C320" s="45">
        <f t="shared" si="4"/>
        <v>0</v>
      </c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</row>
    <row r="321" spans="1:34" x14ac:dyDescent="0.25">
      <c r="A321" s="69"/>
      <c r="B321" s="72"/>
      <c r="C321" s="45">
        <f t="shared" si="4"/>
        <v>0</v>
      </c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</row>
    <row r="322" spans="1:34" x14ac:dyDescent="0.25">
      <c r="A322" s="71"/>
      <c r="B322" s="72"/>
      <c r="C322" s="45">
        <f t="shared" ref="C322:C368" si="5">SUM(D322:AH322)</f>
        <v>0</v>
      </c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</row>
    <row r="323" spans="1:34" x14ac:dyDescent="0.25">
      <c r="A323" s="69"/>
      <c r="B323" s="72"/>
      <c r="C323" s="45">
        <f t="shared" si="5"/>
        <v>0</v>
      </c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</row>
    <row r="324" spans="1:34" x14ac:dyDescent="0.25">
      <c r="A324" s="69"/>
      <c r="B324" s="72"/>
      <c r="C324" s="45">
        <f t="shared" si="5"/>
        <v>0</v>
      </c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</row>
    <row r="325" spans="1:34" x14ac:dyDescent="0.25">
      <c r="A325" s="71"/>
      <c r="B325" s="72"/>
      <c r="C325" s="45">
        <f t="shared" si="5"/>
        <v>0</v>
      </c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</row>
    <row r="326" spans="1:34" x14ac:dyDescent="0.25">
      <c r="A326" s="69"/>
      <c r="B326" s="72"/>
      <c r="C326" s="45">
        <f t="shared" si="5"/>
        <v>0</v>
      </c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</row>
    <row r="327" spans="1:34" x14ac:dyDescent="0.25">
      <c r="A327" s="69"/>
      <c r="B327" s="72"/>
      <c r="C327" s="45">
        <f t="shared" si="5"/>
        <v>0</v>
      </c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</row>
    <row r="328" spans="1:34" x14ac:dyDescent="0.25">
      <c r="A328" s="71"/>
      <c r="B328" s="73"/>
      <c r="C328" s="45">
        <f t="shared" si="5"/>
        <v>0</v>
      </c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</row>
    <row r="329" spans="1:34" x14ac:dyDescent="0.25">
      <c r="A329" s="69"/>
      <c r="B329" s="72"/>
      <c r="C329" s="45">
        <f t="shared" si="5"/>
        <v>0</v>
      </c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</row>
    <row r="330" spans="1:34" x14ac:dyDescent="0.25">
      <c r="A330" s="69"/>
      <c r="B330" s="72"/>
      <c r="C330" s="45">
        <f t="shared" si="5"/>
        <v>0</v>
      </c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</row>
    <row r="331" spans="1:34" x14ac:dyDescent="0.25">
      <c r="A331" s="71"/>
      <c r="B331" s="72"/>
      <c r="C331" s="45">
        <f t="shared" si="5"/>
        <v>0</v>
      </c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</row>
    <row r="332" spans="1:34" x14ac:dyDescent="0.25">
      <c r="A332" s="69"/>
      <c r="B332" s="72"/>
      <c r="C332" s="45">
        <f t="shared" si="5"/>
        <v>0</v>
      </c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</row>
    <row r="333" spans="1:34" x14ac:dyDescent="0.25">
      <c r="A333" s="69"/>
      <c r="B333" s="72"/>
      <c r="C333" s="45">
        <f t="shared" si="5"/>
        <v>0</v>
      </c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</row>
    <row r="334" spans="1:34" ht="15.75" x14ac:dyDescent="0.25">
      <c r="A334" s="57"/>
      <c r="B334" s="55"/>
      <c r="C334" s="45">
        <f t="shared" si="5"/>
        <v>0</v>
      </c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</row>
    <row r="335" spans="1:34" ht="15.75" x14ac:dyDescent="0.25">
      <c r="A335" s="57"/>
      <c r="B335" s="55"/>
      <c r="C335" s="45">
        <f t="shared" si="5"/>
        <v>0</v>
      </c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</row>
    <row r="336" spans="1:34" ht="15.75" x14ac:dyDescent="0.25">
      <c r="A336" s="57"/>
      <c r="B336" s="55"/>
      <c r="C336" s="45">
        <f t="shared" si="5"/>
        <v>0</v>
      </c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</row>
    <row r="337" spans="1:34" ht="15.75" x14ac:dyDescent="0.25">
      <c r="A337" s="57"/>
      <c r="B337" s="55"/>
      <c r="C337" s="45">
        <f t="shared" si="5"/>
        <v>0</v>
      </c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</row>
    <row r="338" spans="1:34" ht="15.75" x14ac:dyDescent="0.25">
      <c r="A338" s="57"/>
      <c r="B338" s="55"/>
      <c r="C338" s="45">
        <f t="shared" si="5"/>
        <v>0</v>
      </c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</row>
    <row r="339" spans="1:34" ht="15.75" x14ac:dyDescent="0.25">
      <c r="A339" s="57"/>
      <c r="B339" s="56"/>
      <c r="C339" s="45">
        <f t="shared" si="5"/>
        <v>0</v>
      </c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</row>
    <row r="340" spans="1:34" ht="15.75" x14ac:dyDescent="0.25">
      <c r="A340" s="57"/>
      <c r="B340" s="55"/>
      <c r="C340" s="45">
        <f t="shared" si="5"/>
        <v>0</v>
      </c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</row>
    <row r="341" spans="1:34" ht="15.75" x14ac:dyDescent="0.25">
      <c r="A341" s="57"/>
      <c r="B341" s="56"/>
      <c r="C341" s="45">
        <f t="shared" si="5"/>
        <v>0</v>
      </c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</row>
    <row r="342" spans="1:34" ht="15.75" x14ac:dyDescent="0.25">
      <c r="A342" s="57"/>
      <c r="B342" s="56"/>
      <c r="C342" s="45">
        <f t="shared" si="5"/>
        <v>0</v>
      </c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</row>
    <row r="343" spans="1:34" ht="15.75" x14ac:dyDescent="0.25">
      <c r="A343" s="57"/>
      <c r="B343" s="56"/>
      <c r="C343" s="45">
        <f t="shared" si="5"/>
        <v>0</v>
      </c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</row>
    <row r="344" spans="1:34" ht="15.75" x14ac:dyDescent="0.25">
      <c r="A344" s="57"/>
      <c r="B344" s="55"/>
      <c r="C344" s="45">
        <f t="shared" si="5"/>
        <v>0</v>
      </c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</row>
    <row r="345" spans="1:34" ht="15.75" x14ac:dyDescent="0.25">
      <c r="A345" s="57"/>
      <c r="B345" s="55"/>
      <c r="C345" s="45">
        <f t="shared" si="5"/>
        <v>0</v>
      </c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</row>
    <row r="346" spans="1:34" ht="15.75" x14ac:dyDescent="0.25">
      <c r="A346" s="57"/>
      <c r="B346" s="56"/>
      <c r="C346" s="45">
        <f t="shared" si="5"/>
        <v>0</v>
      </c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</row>
    <row r="347" spans="1:34" ht="15.75" x14ac:dyDescent="0.25">
      <c r="A347" s="57"/>
      <c r="B347" s="55"/>
      <c r="C347" s="45">
        <f t="shared" si="5"/>
        <v>0</v>
      </c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</row>
    <row r="348" spans="1:34" ht="15.75" x14ac:dyDescent="0.25">
      <c r="A348" s="57"/>
      <c r="B348" s="56"/>
      <c r="C348" s="45">
        <f t="shared" si="5"/>
        <v>0</v>
      </c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</row>
    <row r="349" spans="1:34" ht="15.75" x14ac:dyDescent="0.25">
      <c r="A349" s="57"/>
      <c r="B349" s="55"/>
      <c r="C349" s="45">
        <f t="shared" si="5"/>
        <v>0</v>
      </c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</row>
    <row r="350" spans="1:34" ht="15.75" x14ac:dyDescent="0.25">
      <c r="A350" s="57"/>
      <c r="B350" s="55"/>
      <c r="C350" s="45">
        <f t="shared" si="5"/>
        <v>0</v>
      </c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</row>
    <row r="351" spans="1:34" ht="15.75" x14ac:dyDescent="0.25">
      <c r="A351" s="57"/>
      <c r="B351" s="56"/>
      <c r="C351" s="45">
        <f t="shared" si="5"/>
        <v>0</v>
      </c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</row>
    <row r="352" spans="1:34" ht="15.75" x14ac:dyDescent="0.25">
      <c r="A352" s="95"/>
      <c r="B352" s="96"/>
      <c r="C352" s="45">
        <f t="shared" si="5"/>
        <v>0</v>
      </c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</row>
    <row r="353" spans="1:34" ht="15.75" x14ac:dyDescent="0.25">
      <c r="A353" s="95"/>
      <c r="B353" s="96"/>
      <c r="C353" s="45">
        <f t="shared" si="5"/>
        <v>0</v>
      </c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</row>
    <row r="354" spans="1:34" ht="15.75" x14ac:dyDescent="0.25">
      <c r="A354" s="95"/>
      <c r="B354" s="98"/>
      <c r="C354" s="45">
        <f t="shared" si="5"/>
        <v>0</v>
      </c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</row>
    <row r="355" spans="1:34" ht="15.75" x14ac:dyDescent="0.25">
      <c r="A355" s="95"/>
      <c r="B355" s="98"/>
      <c r="C355" s="45">
        <f t="shared" si="5"/>
        <v>0</v>
      </c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</row>
    <row r="356" spans="1:34" ht="15.75" x14ac:dyDescent="0.25">
      <c r="A356" s="95"/>
      <c r="B356" s="96"/>
      <c r="C356" s="45">
        <f t="shared" si="5"/>
        <v>0</v>
      </c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</row>
    <row r="357" spans="1:34" ht="15.75" x14ac:dyDescent="0.25">
      <c r="A357" s="95"/>
      <c r="B357" s="96"/>
      <c r="C357" s="45">
        <f t="shared" si="5"/>
        <v>0</v>
      </c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</row>
    <row r="358" spans="1:34" ht="15.75" x14ac:dyDescent="0.25">
      <c r="A358" s="95"/>
      <c r="B358" s="96"/>
      <c r="C358" s="45">
        <f t="shared" si="5"/>
        <v>0</v>
      </c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</row>
    <row r="359" spans="1:34" ht="15.75" x14ac:dyDescent="0.25">
      <c r="A359" s="95"/>
      <c r="B359" s="96"/>
      <c r="C359" s="45">
        <f t="shared" si="5"/>
        <v>0</v>
      </c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</row>
    <row r="360" spans="1:34" ht="15.75" x14ac:dyDescent="0.25">
      <c r="A360" s="95"/>
      <c r="B360" s="96"/>
      <c r="C360" s="45">
        <f t="shared" si="5"/>
        <v>0</v>
      </c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</row>
    <row r="361" spans="1:34" ht="15.75" x14ac:dyDescent="0.25">
      <c r="A361" s="95"/>
      <c r="B361" s="96"/>
      <c r="C361" s="45">
        <f t="shared" si="5"/>
        <v>0</v>
      </c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</row>
    <row r="362" spans="1:34" ht="15.75" x14ac:dyDescent="0.25">
      <c r="A362" s="95"/>
      <c r="B362" s="96"/>
      <c r="C362" s="45">
        <f t="shared" si="5"/>
        <v>0</v>
      </c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</row>
    <row r="363" spans="1:34" ht="15.75" x14ac:dyDescent="0.25">
      <c r="A363" s="95"/>
      <c r="B363" s="96"/>
      <c r="C363" s="45">
        <f t="shared" si="5"/>
        <v>0</v>
      </c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</row>
    <row r="364" spans="1:34" ht="15.75" x14ac:dyDescent="0.25">
      <c r="A364" s="95"/>
      <c r="B364" s="96"/>
      <c r="C364" s="45">
        <f t="shared" si="5"/>
        <v>0</v>
      </c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</row>
    <row r="365" spans="1:34" ht="15.75" x14ac:dyDescent="0.25">
      <c r="A365" s="95"/>
      <c r="B365" s="96"/>
      <c r="C365" s="45">
        <f t="shared" si="5"/>
        <v>0</v>
      </c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</row>
    <row r="366" spans="1:34" ht="15.75" x14ac:dyDescent="0.25">
      <c r="A366" s="95"/>
      <c r="B366" s="96"/>
      <c r="C366" s="45">
        <f t="shared" si="5"/>
        <v>0</v>
      </c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</row>
    <row r="367" spans="1:34" ht="15.75" x14ac:dyDescent="0.25">
      <c r="A367" s="95"/>
      <c r="B367" s="96"/>
      <c r="C367" s="45">
        <f t="shared" si="5"/>
        <v>0</v>
      </c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</row>
    <row r="368" spans="1:34" ht="15.75" x14ac:dyDescent="0.25">
      <c r="A368" s="95"/>
      <c r="B368" s="96"/>
      <c r="C368" s="45">
        <f t="shared" si="5"/>
        <v>0</v>
      </c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</row>
    <row r="369" spans="1:34" ht="15.75" x14ac:dyDescent="0.25">
      <c r="A369" s="95"/>
      <c r="B369" s="96"/>
      <c r="C369" s="45">
        <f t="shared" ref="C369:C385" si="6">SUM(D369:AH369)</f>
        <v>0</v>
      </c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</row>
    <row r="370" spans="1:34" ht="15.75" x14ac:dyDescent="0.25">
      <c r="A370" s="95"/>
      <c r="B370" s="96"/>
      <c r="C370" s="45">
        <f t="shared" si="6"/>
        <v>0</v>
      </c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</row>
    <row r="371" spans="1:34" ht="15.75" x14ac:dyDescent="0.25">
      <c r="A371" s="110"/>
      <c r="B371" s="98"/>
      <c r="C371" s="45">
        <f t="shared" si="6"/>
        <v>0</v>
      </c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</row>
    <row r="372" spans="1:34" ht="15.75" x14ac:dyDescent="0.25">
      <c r="A372" s="110"/>
      <c r="B372" s="98"/>
      <c r="C372" s="45">
        <f t="shared" si="6"/>
        <v>0</v>
      </c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</row>
    <row r="373" spans="1:34" ht="15.75" x14ac:dyDescent="0.25">
      <c r="A373" s="110"/>
      <c r="B373" s="98"/>
      <c r="C373" s="45">
        <f t="shared" si="6"/>
        <v>0</v>
      </c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</row>
    <row r="374" spans="1:34" ht="15.75" x14ac:dyDescent="0.25">
      <c r="A374" s="110"/>
      <c r="B374" s="98"/>
      <c r="C374" s="45">
        <f t="shared" si="6"/>
        <v>0</v>
      </c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</row>
    <row r="375" spans="1:34" ht="15.75" x14ac:dyDescent="0.25">
      <c r="A375" s="110"/>
      <c r="B375" s="98"/>
      <c r="C375" s="45">
        <f t="shared" si="6"/>
        <v>0</v>
      </c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</row>
    <row r="376" spans="1:34" ht="15.75" x14ac:dyDescent="0.25">
      <c r="A376" s="112"/>
      <c r="B376" s="113"/>
      <c r="C376" s="45">
        <f t="shared" si="6"/>
        <v>0</v>
      </c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</row>
    <row r="377" spans="1:34" ht="15.75" x14ac:dyDescent="0.25">
      <c r="A377" s="94"/>
      <c r="B377" s="114"/>
      <c r="C377" s="45">
        <f t="shared" si="6"/>
        <v>0</v>
      </c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</row>
    <row r="378" spans="1:34" ht="15.75" x14ac:dyDescent="0.25">
      <c r="A378" s="110"/>
      <c r="B378" s="98"/>
      <c r="C378" s="45">
        <f t="shared" si="6"/>
        <v>0</v>
      </c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</row>
    <row r="379" spans="1:34" ht="15.75" x14ac:dyDescent="0.25">
      <c r="A379" s="110"/>
      <c r="B379" s="98"/>
      <c r="C379" s="45">
        <f t="shared" si="6"/>
        <v>0</v>
      </c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</row>
    <row r="380" spans="1:34" ht="15.75" x14ac:dyDescent="0.25">
      <c r="A380" s="110"/>
      <c r="B380" s="98"/>
      <c r="C380" s="45">
        <f t="shared" si="6"/>
        <v>0</v>
      </c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</row>
    <row r="381" spans="1:34" ht="15.75" x14ac:dyDescent="0.25">
      <c r="A381" s="110"/>
      <c r="B381" s="98"/>
      <c r="C381" s="45">
        <f t="shared" si="6"/>
        <v>0</v>
      </c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</row>
    <row r="382" spans="1:34" ht="15.75" x14ac:dyDescent="0.25">
      <c r="A382" s="110"/>
      <c r="B382" s="98"/>
      <c r="C382" s="45">
        <f t="shared" si="6"/>
        <v>0</v>
      </c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</row>
    <row r="383" spans="1:34" ht="15.75" x14ac:dyDescent="0.25">
      <c r="A383" s="110"/>
      <c r="B383" s="98"/>
      <c r="C383" s="45">
        <f t="shared" si="6"/>
        <v>0</v>
      </c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</row>
    <row r="384" spans="1:34" ht="15.75" x14ac:dyDescent="0.25">
      <c r="A384" s="110"/>
      <c r="B384" s="98"/>
      <c r="C384" s="45">
        <f t="shared" si="6"/>
        <v>0</v>
      </c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</row>
    <row r="385" spans="1:34" ht="15.75" x14ac:dyDescent="0.25">
      <c r="A385" s="110"/>
      <c r="B385" s="98"/>
      <c r="C385" s="45">
        <f t="shared" si="6"/>
        <v>0</v>
      </c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</row>
    <row r="386" spans="1:34" ht="15.75" x14ac:dyDescent="0.25">
      <c r="A386" s="110"/>
      <c r="B386" s="98"/>
      <c r="C386" s="45">
        <f t="shared" ref="C386:C449" si="7">SUM(D386:AH386)</f>
        <v>0</v>
      </c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</row>
    <row r="387" spans="1:34" ht="15.75" x14ac:dyDescent="0.25">
      <c r="A387" s="110"/>
      <c r="B387" s="98"/>
      <c r="C387" s="45">
        <f t="shared" si="7"/>
        <v>0</v>
      </c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</row>
    <row r="388" spans="1:34" ht="15.75" x14ac:dyDescent="0.25">
      <c r="A388" s="110"/>
      <c r="B388" s="98"/>
      <c r="C388" s="45">
        <f t="shared" si="7"/>
        <v>0</v>
      </c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</row>
    <row r="389" spans="1:34" ht="15.75" x14ac:dyDescent="0.25">
      <c r="A389" s="110"/>
      <c r="B389" s="98"/>
      <c r="C389" s="45">
        <f t="shared" si="7"/>
        <v>0</v>
      </c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</row>
    <row r="390" spans="1:34" ht="15.75" x14ac:dyDescent="0.25">
      <c r="A390" s="110"/>
      <c r="B390" s="98"/>
      <c r="C390" s="45">
        <f t="shared" si="7"/>
        <v>0</v>
      </c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</row>
    <row r="391" spans="1:34" ht="15.75" x14ac:dyDescent="0.25">
      <c r="A391" s="110"/>
      <c r="B391" s="98"/>
      <c r="C391" s="45">
        <f t="shared" si="7"/>
        <v>0</v>
      </c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</row>
    <row r="392" spans="1:34" ht="15.75" x14ac:dyDescent="0.25">
      <c r="A392" s="110"/>
      <c r="B392" s="98"/>
      <c r="C392" s="45">
        <f t="shared" si="7"/>
        <v>0</v>
      </c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</row>
    <row r="393" spans="1:34" ht="15.75" x14ac:dyDescent="0.25">
      <c r="A393" s="110"/>
      <c r="B393" s="98"/>
      <c r="C393" s="45">
        <f t="shared" si="7"/>
        <v>0</v>
      </c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</row>
    <row r="394" spans="1:34" ht="15.75" x14ac:dyDescent="0.25">
      <c r="A394" s="110"/>
      <c r="B394" s="98"/>
      <c r="C394" s="45">
        <f t="shared" si="7"/>
        <v>0</v>
      </c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</row>
    <row r="395" spans="1:34" ht="15.75" x14ac:dyDescent="0.25">
      <c r="A395" s="110"/>
      <c r="B395" s="98"/>
      <c r="C395" s="45">
        <f t="shared" si="7"/>
        <v>0</v>
      </c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</row>
    <row r="396" spans="1:34" ht="15.75" x14ac:dyDescent="0.25">
      <c r="A396" s="110"/>
      <c r="B396" s="98"/>
      <c r="C396" s="45">
        <f t="shared" si="7"/>
        <v>0</v>
      </c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</row>
    <row r="397" spans="1:34" ht="15.75" x14ac:dyDescent="0.25">
      <c r="A397" s="110"/>
      <c r="B397" s="98"/>
      <c r="C397" s="45">
        <f t="shared" si="7"/>
        <v>0</v>
      </c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</row>
    <row r="398" spans="1:34" ht="15.75" x14ac:dyDescent="0.25">
      <c r="A398" s="110"/>
      <c r="B398" s="98"/>
      <c r="C398" s="45">
        <f t="shared" si="7"/>
        <v>0</v>
      </c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</row>
    <row r="399" spans="1:34" ht="15.75" x14ac:dyDescent="0.25">
      <c r="A399" s="110"/>
      <c r="B399" s="98"/>
      <c r="C399" s="45">
        <f t="shared" si="7"/>
        <v>0</v>
      </c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</row>
    <row r="400" spans="1:34" ht="15.75" x14ac:dyDescent="0.25">
      <c r="A400" s="110"/>
      <c r="B400" s="98"/>
      <c r="C400" s="45">
        <f t="shared" si="7"/>
        <v>0</v>
      </c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</row>
    <row r="401" spans="1:34" ht="15.75" x14ac:dyDescent="0.25">
      <c r="A401" s="110"/>
      <c r="B401" s="98"/>
      <c r="C401" s="45">
        <f t="shared" si="7"/>
        <v>0</v>
      </c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</row>
    <row r="402" spans="1:34" ht="15.75" x14ac:dyDescent="0.25">
      <c r="A402" s="110"/>
      <c r="B402" s="98"/>
      <c r="C402" s="45">
        <f t="shared" si="7"/>
        <v>0</v>
      </c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</row>
    <row r="403" spans="1:34" ht="15.75" x14ac:dyDescent="0.25">
      <c r="A403" s="110"/>
      <c r="B403" s="98"/>
      <c r="C403" s="45">
        <f t="shared" si="7"/>
        <v>0</v>
      </c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</row>
    <row r="404" spans="1:34" ht="15.75" x14ac:dyDescent="0.25">
      <c r="A404" s="110"/>
      <c r="B404" s="98"/>
      <c r="C404" s="45">
        <f t="shared" si="7"/>
        <v>0</v>
      </c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</row>
    <row r="405" spans="1:34" ht="15.75" x14ac:dyDescent="0.25">
      <c r="A405" s="110"/>
      <c r="B405" s="98"/>
      <c r="C405" s="45">
        <f t="shared" si="7"/>
        <v>0</v>
      </c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</row>
    <row r="406" spans="1:34" ht="15.75" x14ac:dyDescent="0.25">
      <c r="A406" s="110"/>
      <c r="B406" s="98"/>
      <c r="C406" s="45">
        <f t="shared" si="7"/>
        <v>0</v>
      </c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</row>
    <row r="407" spans="1:34" ht="15.75" x14ac:dyDescent="0.25">
      <c r="A407" s="110"/>
      <c r="B407" s="98"/>
      <c r="C407" s="45">
        <f t="shared" si="7"/>
        <v>0</v>
      </c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</row>
    <row r="408" spans="1:34" ht="15.75" x14ac:dyDescent="0.25">
      <c r="A408" s="110"/>
      <c r="B408" s="98"/>
      <c r="C408" s="45">
        <f t="shared" si="7"/>
        <v>0</v>
      </c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</row>
    <row r="409" spans="1:34" ht="15.75" x14ac:dyDescent="0.25">
      <c r="A409" s="110"/>
      <c r="B409" s="98"/>
      <c r="C409" s="45">
        <f t="shared" si="7"/>
        <v>0</v>
      </c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</row>
    <row r="410" spans="1:34" ht="15.75" x14ac:dyDescent="0.25">
      <c r="A410" s="110"/>
      <c r="B410" s="98"/>
      <c r="C410" s="45">
        <f t="shared" si="7"/>
        <v>0</v>
      </c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</row>
    <row r="411" spans="1:34" ht="15.75" x14ac:dyDescent="0.25">
      <c r="A411" s="110"/>
      <c r="B411" s="98"/>
      <c r="C411" s="45">
        <f t="shared" si="7"/>
        <v>0</v>
      </c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</row>
    <row r="412" spans="1:34" ht="15.75" x14ac:dyDescent="0.25">
      <c r="A412" s="110"/>
      <c r="B412" s="98"/>
      <c r="C412" s="45">
        <f t="shared" si="7"/>
        <v>0</v>
      </c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</row>
    <row r="413" spans="1:34" ht="15.75" x14ac:dyDescent="0.25">
      <c r="A413" s="110"/>
      <c r="B413" s="98"/>
      <c r="C413" s="45">
        <f t="shared" si="7"/>
        <v>0</v>
      </c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</row>
    <row r="414" spans="1:34" ht="15.75" x14ac:dyDescent="0.25">
      <c r="A414" s="110"/>
      <c r="B414" s="98"/>
      <c r="C414" s="45">
        <f t="shared" si="7"/>
        <v>0</v>
      </c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</row>
    <row r="415" spans="1:34" ht="15.75" x14ac:dyDescent="0.25">
      <c r="A415" s="110"/>
      <c r="B415" s="98"/>
      <c r="C415" s="45">
        <f t="shared" si="7"/>
        <v>0</v>
      </c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</row>
    <row r="416" spans="1:34" ht="15.75" x14ac:dyDescent="0.25">
      <c r="A416" s="110"/>
      <c r="B416" s="98"/>
      <c r="C416" s="45">
        <f t="shared" si="7"/>
        <v>0</v>
      </c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</row>
    <row r="417" spans="1:34" ht="15.75" x14ac:dyDescent="0.25">
      <c r="A417" s="110"/>
      <c r="B417" s="98"/>
      <c r="C417" s="45">
        <f t="shared" si="7"/>
        <v>0</v>
      </c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</row>
    <row r="418" spans="1:34" ht="15.75" x14ac:dyDescent="0.25">
      <c r="A418" s="110"/>
      <c r="B418" s="98"/>
      <c r="C418" s="45">
        <f t="shared" si="7"/>
        <v>0</v>
      </c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</row>
    <row r="419" spans="1:34" ht="15.75" x14ac:dyDescent="0.25">
      <c r="A419" s="110"/>
      <c r="B419" s="98"/>
      <c r="C419" s="45">
        <f t="shared" si="7"/>
        <v>0</v>
      </c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</row>
    <row r="420" spans="1:34" ht="15.75" x14ac:dyDescent="0.25">
      <c r="A420" s="110"/>
      <c r="B420" s="98"/>
      <c r="C420" s="45">
        <f t="shared" si="7"/>
        <v>0</v>
      </c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</row>
    <row r="421" spans="1:34" ht="15.75" x14ac:dyDescent="0.25">
      <c r="A421" s="110"/>
      <c r="B421" s="98"/>
      <c r="C421" s="45">
        <f t="shared" si="7"/>
        <v>0</v>
      </c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</row>
    <row r="422" spans="1:34" ht="15.75" x14ac:dyDescent="0.25">
      <c r="A422" s="110"/>
      <c r="B422" s="98"/>
      <c r="C422" s="45">
        <f t="shared" si="7"/>
        <v>0</v>
      </c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</row>
    <row r="423" spans="1:34" ht="15.75" x14ac:dyDescent="0.25">
      <c r="A423" s="110"/>
      <c r="B423" s="98"/>
      <c r="C423" s="45">
        <f t="shared" si="7"/>
        <v>0</v>
      </c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</row>
    <row r="424" spans="1:34" ht="15.75" x14ac:dyDescent="0.25">
      <c r="A424" s="110"/>
      <c r="B424" s="98"/>
      <c r="C424" s="45">
        <f t="shared" si="7"/>
        <v>0</v>
      </c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</row>
    <row r="425" spans="1:34" ht="15.75" x14ac:dyDescent="0.25">
      <c r="A425" s="110"/>
      <c r="B425" s="98"/>
      <c r="C425" s="45">
        <f t="shared" si="7"/>
        <v>0</v>
      </c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</row>
    <row r="426" spans="1:34" ht="15.75" x14ac:dyDescent="0.25">
      <c r="A426" s="110"/>
      <c r="B426" s="98"/>
      <c r="C426" s="45">
        <f t="shared" si="7"/>
        <v>0</v>
      </c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</row>
    <row r="427" spans="1:34" ht="15.75" x14ac:dyDescent="0.25">
      <c r="A427" s="110"/>
      <c r="B427" s="98"/>
      <c r="C427" s="45">
        <f t="shared" si="7"/>
        <v>0</v>
      </c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</row>
    <row r="428" spans="1:34" ht="15.75" x14ac:dyDescent="0.25">
      <c r="A428" s="110"/>
      <c r="B428" s="98"/>
      <c r="C428" s="45">
        <f t="shared" si="7"/>
        <v>0</v>
      </c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</row>
    <row r="429" spans="1:34" ht="15.75" x14ac:dyDescent="0.25">
      <c r="A429" s="110"/>
      <c r="B429" s="98"/>
      <c r="C429" s="45">
        <f t="shared" si="7"/>
        <v>0</v>
      </c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</row>
    <row r="430" spans="1:34" ht="15.75" x14ac:dyDescent="0.25">
      <c r="A430" s="110"/>
      <c r="B430" s="98"/>
      <c r="C430" s="45">
        <f t="shared" si="7"/>
        <v>0</v>
      </c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</row>
    <row r="431" spans="1:34" ht="15.75" x14ac:dyDescent="0.25">
      <c r="A431" s="110"/>
      <c r="B431" s="98"/>
      <c r="C431" s="45">
        <f t="shared" si="7"/>
        <v>0</v>
      </c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</row>
    <row r="432" spans="1:34" ht="15.75" x14ac:dyDescent="0.25">
      <c r="A432" s="110"/>
      <c r="B432" s="98"/>
      <c r="C432" s="45">
        <f t="shared" si="7"/>
        <v>0</v>
      </c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</row>
    <row r="433" spans="1:34" ht="15.75" x14ac:dyDescent="0.25">
      <c r="A433" s="110"/>
      <c r="B433" s="98"/>
      <c r="C433" s="45">
        <f t="shared" si="7"/>
        <v>0</v>
      </c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</row>
    <row r="434" spans="1:34" ht="15.75" x14ac:dyDescent="0.25">
      <c r="A434" s="110"/>
      <c r="B434" s="98"/>
      <c r="C434" s="45">
        <f t="shared" si="7"/>
        <v>0</v>
      </c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</row>
    <row r="435" spans="1:34" ht="15.75" x14ac:dyDescent="0.25">
      <c r="A435" s="110"/>
      <c r="B435" s="98"/>
      <c r="C435" s="45">
        <f t="shared" si="7"/>
        <v>0</v>
      </c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</row>
    <row r="436" spans="1:34" ht="15.75" x14ac:dyDescent="0.25">
      <c r="A436" s="110"/>
      <c r="B436" s="98"/>
      <c r="C436" s="45">
        <f t="shared" si="7"/>
        <v>0</v>
      </c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</row>
    <row r="437" spans="1:34" ht="15.75" x14ac:dyDescent="0.25">
      <c r="A437" s="110"/>
      <c r="B437" s="98"/>
      <c r="C437" s="45">
        <f t="shared" si="7"/>
        <v>0</v>
      </c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</row>
    <row r="438" spans="1:34" ht="15.75" x14ac:dyDescent="0.25">
      <c r="A438" s="115"/>
      <c r="B438" s="54"/>
      <c r="C438" s="45">
        <f t="shared" si="7"/>
        <v>0</v>
      </c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</row>
    <row r="439" spans="1:34" ht="15.75" x14ac:dyDescent="0.25">
      <c r="A439" s="127"/>
      <c r="B439" s="97"/>
      <c r="C439" s="45">
        <f t="shared" si="7"/>
        <v>0</v>
      </c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</row>
    <row r="440" spans="1:34" ht="15.75" x14ac:dyDescent="0.25">
      <c r="A440" s="127"/>
      <c r="B440" s="97"/>
      <c r="C440" s="45">
        <f t="shared" si="7"/>
        <v>0</v>
      </c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</row>
    <row r="441" spans="1:34" ht="15.75" x14ac:dyDescent="0.25">
      <c r="A441" s="127"/>
      <c r="B441" s="97"/>
      <c r="C441" s="45">
        <f t="shared" si="7"/>
        <v>0</v>
      </c>
      <c r="D441" s="49"/>
      <c r="E441" s="49"/>
      <c r="F441" s="49"/>
      <c r="G441" s="49"/>
      <c r="H441" s="49"/>
      <c r="I441" s="51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</row>
    <row r="442" spans="1:34" ht="15.75" x14ac:dyDescent="0.25">
      <c r="A442" s="127"/>
      <c r="B442" s="97"/>
      <c r="C442" s="45">
        <f t="shared" si="7"/>
        <v>0</v>
      </c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</row>
    <row r="443" spans="1:34" ht="15.75" x14ac:dyDescent="0.25">
      <c r="A443" s="127"/>
      <c r="B443" s="97"/>
      <c r="C443" s="45">
        <f t="shared" si="7"/>
        <v>0</v>
      </c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</row>
    <row r="444" spans="1:34" ht="15.75" x14ac:dyDescent="0.25">
      <c r="A444" s="127"/>
      <c r="B444" s="97"/>
      <c r="C444" s="45">
        <f t="shared" si="7"/>
        <v>0</v>
      </c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</row>
    <row r="445" spans="1:34" ht="15.75" x14ac:dyDescent="0.25">
      <c r="A445" s="109"/>
      <c r="B445" s="97"/>
      <c r="C445" s="45">
        <f t="shared" si="7"/>
        <v>0</v>
      </c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</row>
    <row r="446" spans="1:34" ht="15.75" x14ac:dyDescent="0.25">
      <c r="A446" s="109"/>
      <c r="B446" s="59"/>
      <c r="C446" s="45">
        <f t="shared" si="7"/>
        <v>0</v>
      </c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</row>
    <row r="447" spans="1:34" ht="15.75" x14ac:dyDescent="0.25">
      <c r="A447" s="109"/>
      <c r="B447" s="58"/>
      <c r="C447" s="45">
        <f t="shared" si="7"/>
        <v>0</v>
      </c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</row>
    <row r="448" spans="1:34" ht="15.75" x14ac:dyDescent="0.25">
      <c r="A448" s="109"/>
      <c r="B448" s="58"/>
      <c r="C448" s="45">
        <f t="shared" si="7"/>
        <v>0</v>
      </c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</row>
    <row r="449" spans="1:34" ht="15.75" x14ac:dyDescent="0.25">
      <c r="A449" s="109"/>
      <c r="B449" s="58"/>
      <c r="C449" s="45">
        <f t="shared" si="7"/>
        <v>0</v>
      </c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</row>
    <row r="450" spans="1:34" ht="15.75" x14ac:dyDescent="0.25">
      <c r="A450" s="109"/>
      <c r="B450" s="58"/>
      <c r="C450" s="45">
        <f t="shared" ref="C450:C513" si="8">SUM(D450:AH450)</f>
        <v>0</v>
      </c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</row>
    <row r="451" spans="1:34" ht="15.75" x14ac:dyDescent="0.25">
      <c r="A451" s="109"/>
      <c r="B451" s="58"/>
      <c r="C451" s="45">
        <f t="shared" si="8"/>
        <v>0</v>
      </c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</row>
    <row r="452" spans="1:34" ht="15.75" x14ac:dyDescent="0.25">
      <c r="A452" s="109"/>
      <c r="B452" s="59"/>
      <c r="C452" s="45">
        <f t="shared" si="8"/>
        <v>0</v>
      </c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</row>
    <row r="453" spans="1:34" ht="15.75" x14ac:dyDescent="0.25">
      <c r="A453" s="57"/>
      <c r="B453" s="56"/>
      <c r="C453" s="45">
        <f t="shared" si="8"/>
        <v>0</v>
      </c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</row>
    <row r="454" spans="1:34" ht="15.75" x14ac:dyDescent="0.25">
      <c r="A454" s="57"/>
      <c r="B454" s="55"/>
      <c r="C454" s="45">
        <f t="shared" si="8"/>
        <v>0</v>
      </c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</row>
    <row r="455" spans="1:34" ht="15.75" x14ac:dyDescent="0.25">
      <c r="A455" s="57"/>
      <c r="B455" s="56"/>
      <c r="C455" s="45">
        <f t="shared" si="8"/>
        <v>0</v>
      </c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</row>
    <row r="456" spans="1:34" ht="15.75" x14ac:dyDescent="0.25">
      <c r="A456" s="57"/>
      <c r="B456" s="55"/>
      <c r="C456" s="45">
        <f t="shared" si="8"/>
        <v>0</v>
      </c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</row>
    <row r="457" spans="1:34" ht="15.75" x14ac:dyDescent="0.25">
      <c r="A457" s="57"/>
      <c r="B457" s="56"/>
      <c r="C457" s="45">
        <f t="shared" si="8"/>
        <v>0</v>
      </c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</row>
    <row r="458" spans="1:34" ht="15.75" x14ac:dyDescent="0.25">
      <c r="A458" s="57"/>
      <c r="B458" s="56"/>
      <c r="C458" s="45">
        <f t="shared" si="8"/>
        <v>0</v>
      </c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</row>
    <row r="459" spans="1:34" ht="15.75" x14ac:dyDescent="0.25">
      <c r="A459" s="57"/>
      <c r="B459" s="56"/>
      <c r="C459" s="45">
        <f t="shared" si="8"/>
        <v>0</v>
      </c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</row>
    <row r="460" spans="1:34" ht="15.75" x14ac:dyDescent="0.25">
      <c r="A460" s="57"/>
      <c r="B460" s="55"/>
      <c r="C460" s="45">
        <f t="shared" si="8"/>
        <v>0</v>
      </c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</row>
    <row r="461" spans="1:34" ht="15.75" x14ac:dyDescent="0.25">
      <c r="A461" s="57"/>
      <c r="B461" s="55"/>
      <c r="C461" s="45">
        <f t="shared" si="8"/>
        <v>0</v>
      </c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</row>
    <row r="462" spans="1:34" ht="15.75" x14ac:dyDescent="0.25">
      <c r="A462" s="57"/>
      <c r="B462" s="56"/>
      <c r="C462" s="45">
        <f t="shared" si="8"/>
        <v>0</v>
      </c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</row>
    <row r="463" spans="1:34" ht="15.75" x14ac:dyDescent="0.25">
      <c r="A463" s="57"/>
      <c r="B463" s="55"/>
      <c r="C463" s="45">
        <f t="shared" si="8"/>
        <v>0</v>
      </c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</row>
    <row r="464" spans="1:34" ht="15.75" x14ac:dyDescent="0.25">
      <c r="A464" s="57"/>
      <c r="B464" s="55"/>
      <c r="C464" s="45">
        <f t="shared" si="8"/>
        <v>0</v>
      </c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</row>
    <row r="465" spans="1:34" ht="15.75" x14ac:dyDescent="0.25">
      <c r="A465" s="57"/>
      <c r="B465" s="55"/>
      <c r="C465" s="45">
        <f t="shared" si="8"/>
        <v>0</v>
      </c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</row>
    <row r="466" spans="1:34" ht="15.75" x14ac:dyDescent="0.25">
      <c r="A466" s="57"/>
      <c r="B466" s="55"/>
      <c r="C466" s="45">
        <f t="shared" si="8"/>
        <v>0</v>
      </c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</row>
    <row r="467" spans="1:34" ht="15.75" x14ac:dyDescent="0.25">
      <c r="A467" s="57"/>
      <c r="B467" s="55"/>
      <c r="C467" s="45">
        <f t="shared" si="8"/>
        <v>0</v>
      </c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</row>
    <row r="468" spans="1:34" ht="15.75" x14ac:dyDescent="0.25">
      <c r="A468" s="57"/>
      <c r="B468" s="55"/>
      <c r="C468" s="45">
        <f t="shared" si="8"/>
        <v>0</v>
      </c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</row>
    <row r="469" spans="1:34" ht="15.75" x14ac:dyDescent="0.25">
      <c r="A469" s="57"/>
      <c r="B469" s="55"/>
      <c r="C469" s="45">
        <f t="shared" si="8"/>
        <v>0</v>
      </c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</row>
    <row r="470" spans="1:34" ht="15.75" x14ac:dyDescent="0.25">
      <c r="A470" s="57"/>
      <c r="B470" s="55"/>
      <c r="C470" s="45">
        <f t="shared" si="8"/>
        <v>0</v>
      </c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</row>
    <row r="471" spans="1:34" ht="15.75" x14ac:dyDescent="0.25">
      <c r="A471" s="57"/>
      <c r="B471" s="55"/>
      <c r="C471" s="45">
        <f t="shared" si="8"/>
        <v>0</v>
      </c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</row>
    <row r="472" spans="1:34" ht="15.75" x14ac:dyDescent="0.25">
      <c r="A472" s="57"/>
      <c r="B472" s="55"/>
      <c r="C472" s="45">
        <f t="shared" si="8"/>
        <v>0</v>
      </c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</row>
    <row r="473" spans="1:34" ht="15.75" x14ac:dyDescent="0.25">
      <c r="A473" s="57"/>
      <c r="B473" s="55"/>
      <c r="C473" s="45">
        <f t="shared" si="8"/>
        <v>0</v>
      </c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</row>
    <row r="474" spans="1:34" ht="15.75" x14ac:dyDescent="0.25">
      <c r="A474" s="57"/>
      <c r="B474" s="55"/>
      <c r="C474" s="45">
        <f t="shared" si="8"/>
        <v>0</v>
      </c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</row>
    <row r="475" spans="1:34" ht="15.75" x14ac:dyDescent="0.25">
      <c r="A475" s="57"/>
      <c r="B475" s="56"/>
      <c r="C475" s="45">
        <f t="shared" si="8"/>
        <v>0</v>
      </c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</row>
    <row r="476" spans="1:34" ht="15.75" x14ac:dyDescent="0.25">
      <c r="A476" s="57"/>
      <c r="B476" s="56"/>
      <c r="C476" s="45">
        <f t="shared" si="8"/>
        <v>0</v>
      </c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</row>
    <row r="477" spans="1:34" ht="15.75" x14ac:dyDescent="0.25">
      <c r="A477" s="57"/>
      <c r="B477" s="56"/>
      <c r="C477" s="45">
        <f t="shared" si="8"/>
        <v>0</v>
      </c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</row>
    <row r="478" spans="1:34" ht="15.75" x14ac:dyDescent="0.25">
      <c r="A478" s="57"/>
      <c r="B478" s="55"/>
      <c r="C478" s="45">
        <f t="shared" si="8"/>
        <v>0</v>
      </c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</row>
    <row r="479" spans="1:34" ht="15.75" x14ac:dyDescent="0.25">
      <c r="A479" s="57"/>
      <c r="B479" s="55"/>
      <c r="C479" s="45">
        <f t="shared" si="8"/>
        <v>0</v>
      </c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</row>
    <row r="480" spans="1:34" ht="15.75" x14ac:dyDescent="0.25">
      <c r="A480" s="57"/>
      <c r="B480" s="55"/>
      <c r="C480" s="45">
        <f t="shared" si="8"/>
        <v>0</v>
      </c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</row>
    <row r="481" spans="1:34" ht="15.75" x14ac:dyDescent="0.25">
      <c r="A481" s="57"/>
      <c r="B481" s="55"/>
      <c r="C481" s="45">
        <f t="shared" si="8"/>
        <v>0</v>
      </c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</row>
    <row r="482" spans="1:34" x14ac:dyDescent="0.25">
      <c r="A482" s="60"/>
      <c r="B482" s="24"/>
      <c r="C482" s="45">
        <f t="shared" si="8"/>
        <v>0</v>
      </c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</row>
    <row r="483" spans="1:34" x14ac:dyDescent="0.25">
      <c r="A483" s="60"/>
      <c r="B483" s="24"/>
      <c r="C483" s="45">
        <f t="shared" si="8"/>
        <v>0</v>
      </c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</row>
    <row r="484" spans="1:34" x14ac:dyDescent="0.25">
      <c r="A484" s="60"/>
      <c r="B484" s="24"/>
      <c r="C484" s="45">
        <f t="shared" si="8"/>
        <v>0</v>
      </c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</row>
    <row r="485" spans="1:34" ht="15.75" x14ac:dyDescent="0.25">
      <c r="A485" s="57"/>
      <c r="B485" s="55"/>
      <c r="C485" s="45">
        <f t="shared" si="8"/>
        <v>0</v>
      </c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</row>
    <row r="486" spans="1:34" ht="15.75" x14ac:dyDescent="0.25">
      <c r="A486" s="57"/>
      <c r="B486" s="55"/>
      <c r="C486" s="45">
        <f t="shared" si="8"/>
        <v>0</v>
      </c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</row>
    <row r="487" spans="1:34" x14ac:dyDescent="0.25">
      <c r="A487" s="60"/>
      <c r="B487" s="24"/>
      <c r="C487" s="45">
        <f t="shared" si="8"/>
        <v>0</v>
      </c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</row>
    <row r="488" spans="1:34" x14ac:dyDescent="0.25">
      <c r="A488" s="60"/>
      <c r="B488" s="24"/>
      <c r="C488" s="45">
        <f t="shared" si="8"/>
        <v>0</v>
      </c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</row>
    <row r="489" spans="1:34" x14ac:dyDescent="0.25">
      <c r="A489" s="60"/>
      <c r="B489" s="24"/>
      <c r="C489" s="45">
        <f t="shared" si="8"/>
        <v>0</v>
      </c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</row>
    <row r="490" spans="1:34" x14ac:dyDescent="0.25">
      <c r="A490" s="60"/>
      <c r="B490" s="24"/>
      <c r="C490" s="45">
        <f t="shared" si="8"/>
        <v>0</v>
      </c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</row>
    <row r="491" spans="1:34" x14ac:dyDescent="0.25">
      <c r="A491" s="60"/>
      <c r="B491" s="24"/>
      <c r="C491" s="45">
        <f t="shared" si="8"/>
        <v>0</v>
      </c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</row>
    <row r="492" spans="1:34" x14ac:dyDescent="0.25">
      <c r="A492" s="60"/>
      <c r="B492" s="24"/>
      <c r="C492" s="45">
        <f t="shared" si="8"/>
        <v>0</v>
      </c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</row>
    <row r="493" spans="1:34" x14ac:dyDescent="0.25">
      <c r="A493" s="24"/>
      <c r="B493" s="24"/>
      <c r="C493" s="45">
        <f t="shared" si="8"/>
        <v>0</v>
      </c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</row>
    <row r="494" spans="1:34" x14ac:dyDescent="0.25">
      <c r="A494" s="24"/>
      <c r="B494" s="24"/>
      <c r="C494" s="45">
        <f t="shared" si="8"/>
        <v>0</v>
      </c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</row>
    <row r="495" spans="1:34" x14ac:dyDescent="0.25">
      <c r="A495" s="24"/>
      <c r="B495" s="24"/>
      <c r="C495" s="45">
        <f t="shared" si="8"/>
        <v>0</v>
      </c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</row>
    <row r="496" spans="1:34" x14ac:dyDescent="0.25">
      <c r="A496" s="24"/>
      <c r="B496" s="24"/>
      <c r="C496" s="45">
        <f t="shared" si="8"/>
        <v>0</v>
      </c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</row>
    <row r="497" spans="1:34" x14ac:dyDescent="0.25">
      <c r="A497" s="24"/>
      <c r="B497" s="24"/>
      <c r="C497" s="45">
        <f t="shared" si="8"/>
        <v>0</v>
      </c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</row>
    <row r="498" spans="1:34" x14ac:dyDescent="0.25">
      <c r="A498" s="24"/>
      <c r="B498" s="24"/>
      <c r="C498" s="45">
        <f t="shared" si="8"/>
        <v>0</v>
      </c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</row>
    <row r="499" spans="1:34" x14ac:dyDescent="0.25">
      <c r="A499" s="24"/>
      <c r="B499" s="24"/>
      <c r="C499" s="45">
        <f t="shared" si="8"/>
        <v>0</v>
      </c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</row>
    <row r="500" spans="1:34" x14ac:dyDescent="0.25">
      <c r="A500" s="24"/>
      <c r="B500" s="24"/>
      <c r="C500" s="45">
        <f t="shared" si="8"/>
        <v>0</v>
      </c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</row>
    <row r="501" spans="1:34" x14ac:dyDescent="0.25">
      <c r="A501" s="24"/>
      <c r="B501" s="24"/>
      <c r="C501" s="45">
        <f t="shared" si="8"/>
        <v>0</v>
      </c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</row>
    <row r="502" spans="1:34" x14ac:dyDescent="0.25">
      <c r="A502" s="24"/>
      <c r="B502" s="24"/>
      <c r="C502" s="45">
        <f t="shared" si="8"/>
        <v>0</v>
      </c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</row>
    <row r="503" spans="1:34" x14ac:dyDescent="0.25">
      <c r="A503" s="24"/>
      <c r="B503" s="24"/>
      <c r="C503" s="45">
        <f t="shared" si="8"/>
        <v>0</v>
      </c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</row>
    <row r="504" spans="1:34" x14ac:dyDescent="0.25">
      <c r="A504" s="24"/>
      <c r="B504" s="24"/>
      <c r="C504" s="45">
        <f t="shared" si="8"/>
        <v>0</v>
      </c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</row>
    <row r="505" spans="1:34" x14ac:dyDescent="0.25">
      <c r="A505" s="24"/>
      <c r="B505" s="24"/>
      <c r="C505" s="45">
        <f t="shared" si="8"/>
        <v>0</v>
      </c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</row>
    <row r="506" spans="1:34" x14ac:dyDescent="0.25">
      <c r="A506" s="24"/>
      <c r="B506" s="24"/>
      <c r="C506" s="45">
        <f t="shared" si="8"/>
        <v>0</v>
      </c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</row>
    <row r="507" spans="1:34" x14ac:dyDescent="0.25">
      <c r="A507" s="24"/>
      <c r="B507" s="24"/>
      <c r="C507" s="45">
        <f t="shared" si="8"/>
        <v>0</v>
      </c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</row>
    <row r="508" spans="1:34" x14ac:dyDescent="0.25">
      <c r="A508" s="24"/>
      <c r="B508" s="24"/>
      <c r="C508" s="45">
        <f t="shared" si="8"/>
        <v>0</v>
      </c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</row>
    <row r="509" spans="1:34" x14ac:dyDescent="0.25">
      <c r="A509" s="24"/>
      <c r="B509" s="24"/>
      <c r="C509" s="45">
        <f t="shared" si="8"/>
        <v>0</v>
      </c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</row>
    <row r="510" spans="1:34" x14ac:dyDescent="0.25">
      <c r="A510" s="24"/>
      <c r="B510" s="24"/>
      <c r="C510" s="45">
        <f t="shared" si="8"/>
        <v>0</v>
      </c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</row>
    <row r="511" spans="1:34" x14ac:dyDescent="0.25">
      <c r="A511" s="24"/>
      <c r="B511" s="24"/>
      <c r="C511" s="45">
        <f t="shared" si="8"/>
        <v>0</v>
      </c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</row>
    <row r="512" spans="1:34" x14ac:dyDescent="0.25">
      <c r="A512" s="24"/>
      <c r="B512" s="24"/>
      <c r="C512" s="45">
        <f t="shared" si="8"/>
        <v>0</v>
      </c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</row>
    <row r="513" spans="1:34" x14ac:dyDescent="0.25">
      <c r="A513" s="24"/>
      <c r="B513" s="24"/>
      <c r="C513" s="45">
        <f t="shared" si="8"/>
        <v>0</v>
      </c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</row>
    <row r="514" spans="1:34" x14ac:dyDescent="0.25">
      <c r="A514" s="24"/>
      <c r="B514" s="24"/>
      <c r="C514" s="45">
        <f t="shared" ref="C514:C577" si="9">SUM(D514:AH514)</f>
        <v>0</v>
      </c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</row>
    <row r="515" spans="1:34" x14ac:dyDescent="0.25">
      <c r="A515" s="24"/>
      <c r="B515" s="24"/>
      <c r="C515" s="45">
        <f t="shared" si="9"/>
        <v>0</v>
      </c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</row>
    <row r="516" spans="1:34" x14ac:dyDescent="0.25">
      <c r="A516" s="24"/>
      <c r="B516" s="24"/>
      <c r="C516" s="45">
        <f t="shared" si="9"/>
        <v>0</v>
      </c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</row>
    <row r="517" spans="1:34" x14ac:dyDescent="0.25">
      <c r="A517" s="24"/>
      <c r="B517" s="24"/>
      <c r="C517" s="45">
        <f t="shared" si="9"/>
        <v>0</v>
      </c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</row>
    <row r="518" spans="1:34" x14ac:dyDescent="0.25">
      <c r="A518" s="24"/>
      <c r="B518" s="24"/>
      <c r="C518" s="45">
        <f t="shared" si="9"/>
        <v>0</v>
      </c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</row>
    <row r="519" spans="1:34" x14ac:dyDescent="0.25">
      <c r="A519" s="24"/>
      <c r="B519" s="24"/>
      <c r="C519" s="45">
        <f t="shared" si="9"/>
        <v>0</v>
      </c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</row>
    <row r="520" spans="1:34" x14ac:dyDescent="0.25">
      <c r="A520" s="24"/>
      <c r="B520" s="24"/>
      <c r="C520" s="45">
        <f t="shared" si="9"/>
        <v>0</v>
      </c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</row>
    <row r="521" spans="1:34" x14ac:dyDescent="0.25">
      <c r="A521" s="24"/>
      <c r="B521" s="24"/>
      <c r="C521" s="45">
        <f t="shared" si="9"/>
        <v>0</v>
      </c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</row>
    <row r="522" spans="1:34" x14ac:dyDescent="0.25">
      <c r="A522" s="24"/>
      <c r="B522" s="24"/>
      <c r="C522" s="45">
        <f t="shared" si="9"/>
        <v>0</v>
      </c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</row>
    <row r="523" spans="1:34" x14ac:dyDescent="0.25">
      <c r="A523" s="24"/>
      <c r="B523" s="24"/>
      <c r="C523" s="45">
        <f t="shared" si="9"/>
        <v>0</v>
      </c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</row>
    <row r="524" spans="1:34" x14ac:dyDescent="0.25">
      <c r="A524" s="24"/>
      <c r="B524" s="24"/>
      <c r="C524" s="45">
        <f t="shared" si="9"/>
        <v>0</v>
      </c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</row>
    <row r="525" spans="1:34" x14ac:dyDescent="0.25">
      <c r="A525" s="24"/>
      <c r="B525" s="24"/>
      <c r="C525" s="45">
        <f t="shared" si="9"/>
        <v>0</v>
      </c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</row>
    <row r="526" spans="1:34" x14ac:dyDescent="0.25">
      <c r="A526" s="24"/>
      <c r="B526" s="24"/>
      <c r="C526" s="45">
        <f t="shared" si="9"/>
        <v>0</v>
      </c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</row>
    <row r="527" spans="1:34" x14ac:dyDescent="0.25">
      <c r="A527" s="24"/>
      <c r="B527" s="24"/>
      <c r="C527" s="45">
        <f t="shared" si="9"/>
        <v>0</v>
      </c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</row>
    <row r="528" spans="1:34" x14ac:dyDescent="0.25">
      <c r="A528" s="24"/>
      <c r="B528" s="24"/>
      <c r="C528" s="45">
        <f t="shared" si="9"/>
        <v>0</v>
      </c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</row>
    <row r="529" spans="1:34" x14ac:dyDescent="0.25">
      <c r="A529" s="24"/>
      <c r="B529" s="24"/>
      <c r="C529" s="45">
        <f t="shared" si="9"/>
        <v>0</v>
      </c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</row>
    <row r="530" spans="1:34" x14ac:dyDescent="0.25">
      <c r="A530" s="24"/>
      <c r="B530" s="24"/>
      <c r="C530" s="45">
        <f t="shared" si="9"/>
        <v>0</v>
      </c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</row>
    <row r="531" spans="1:34" x14ac:dyDescent="0.25">
      <c r="A531" s="24"/>
      <c r="B531" s="24"/>
      <c r="C531" s="45">
        <f t="shared" si="9"/>
        <v>0</v>
      </c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</row>
    <row r="532" spans="1:34" x14ac:dyDescent="0.25">
      <c r="A532" s="24"/>
      <c r="B532" s="24"/>
      <c r="C532" s="45">
        <f t="shared" si="9"/>
        <v>0</v>
      </c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</row>
    <row r="533" spans="1:34" x14ac:dyDescent="0.25">
      <c r="A533" s="24"/>
      <c r="B533" s="24"/>
      <c r="C533" s="45">
        <f t="shared" si="9"/>
        <v>0</v>
      </c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</row>
    <row r="534" spans="1:34" x14ac:dyDescent="0.25">
      <c r="A534" s="24"/>
      <c r="B534" s="24"/>
      <c r="C534" s="45">
        <f t="shared" si="9"/>
        <v>0</v>
      </c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</row>
    <row r="535" spans="1:34" x14ac:dyDescent="0.25">
      <c r="A535" s="24"/>
      <c r="B535" s="24"/>
      <c r="C535" s="45">
        <f t="shared" si="9"/>
        <v>0</v>
      </c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</row>
    <row r="536" spans="1:34" x14ac:dyDescent="0.25">
      <c r="A536" s="24"/>
      <c r="B536" s="24"/>
      <c r="C536" s="45">
        <f t="shared" si="9"/>
        <v>0</v>
      </c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</row>
    <row r="537" spans="1:34" x14ac:dyDescent="0.25">
      <c r="A537" s="24"/>
      <c r="B537" s="24"/>
      <c r="C537" s="45">
        <f t="shared" si="9"/>
        <v>0</v>
      </c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</row>
    <row r="538" spans="1:34" x14ac:dyDescent="0.25">
      <c r="A538" s="24"/>
      <c r="B538" s="24"/>
      <c r="C538" s="45">
        <f t="shared" si="9"/>
        <v>0</v>
      </c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</row>
    <row r="539" spans="1:34" x14ac:dyDescent="0.25">
      <c r="A539" s="24"/>
      <c r="B539" s="24"/>
      <c r="C539" s="45">
        <f t="shared" si="9"/>
        <v>0</v>
      </c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</row>
    <row r="540" spans="1:34" x14ac:dyDescent="0.25">
      <c r="A540" s="24"/>
      <c r="B540" s="24"/>
      <c r="C540" s="45">
        <f t="shared" si="9"/>
        <v>0</v>
      </c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</row>
    <row r="541" spans="1:34" x14ac:dyDescent="0.25">
      <c r="A541" s="24"/>
      <c r="B541" s="24"/>
      <c r="C541" s="45">
        <f t="shared" si="9"/>
        <v>0</v>
      </c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</row>
    <row r="542" spans="1:34" x14ac:dyDescent="0.25">
      <c r="A542" s="24"/>
      <c r="B542" s="24"/>
      <c r="C542" s="45">
        <f t="shared" si="9"/>
        <v>0</v>
      </c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</row>
    <row r="543" spans="1:34" x14ac:dyDescent="0.25">
      <c r="A543" s="24"/>
      <c r="B543" s="24"/>
      <c r="C543" s="45">
        <f t="shared" si="9"/>
        <v>0</v>
      </c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</row>
    <row r="544" spans="1:34" x14ac:dyDescent="0.25">
      <c r="A544" s="24"/>
      <c r="B544" s="24"/>
      <c r="C544" s="45">
        <f t="shared" si="9"/>
        <v>0</v>
      </c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</row>
    <row r="545" spans="1:34" x14ac:dyDescent="0.25">
      <c r="A545" s="24"/>
      <c r="B545" s="24"/>
      <c r="C545" s="45">
        <f t="shared" si="9"/>
        <v>0</v>
      </c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</row>
    <row r="546" spans="1:34" x14ac:dyDescent="0.25">
      <c r="A546" s="24"/>
      <c r="B546" s="24"/>
      <c r="C546" s="45">
        <f t="shared" si="9"/>
        <v>0</v>
      </c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</row>
    <row r="547" spans="1:34" x14ac:dyDescent="0.25">
      <c r="A547" s="24"/>
      <c r="B547" s="24"/>
      <c r="C547" s="45">
        <f t="shared" si="9"/>
        <v>0</v>
      </c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</row>
    <row r="548" spans="1:34" x14ac:dyDescent="0.25">
      <c r="A548" s="24"/>
      <c r="B548" s="24"/>
      <c r="C548" s="45">
        <f t="shared" si="9"/>
        <v>0</v>
      </c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</row>
    <row r="549" spans="1:34" x14ac:dyDescent="0.25">
      <c r="A549" s="24"/>
      <c r="B549" s="24"/>
      <c r="C549" s="45">
        <f t="shared" si="9"/>
        <v>0</v>
      </c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</row>
    <row r="550" spans="1:34" x14ac:dyDescent="0.25">
      <c r="A550" s="24"/>
      <c r="B550" s="24"/>
      <c r="C550" s="45">
        <f t="shared" si="9"/>
        <v>0</v>
      </c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</row>
    <row r="551" spans="1:34" x14ac:dyDescent="0.25">
      <c r="A551" s="24"/>
      <c r="B551" s="24"/>
      <c r="C551" s="45">
        <f t="shared" si="9"/>
        <v>0</v>
      </c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</row>
    <row r="552" spans="1:34" x14ac:dyDescent="0.25">
      <c r="A552" s="24"/>
      <c r="B552" s="24"/>
      <c r="C552" s="45">
        <f t="shared" si="9"/>
        <v>0</v>
      </c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</row>
    <row r="553" spans="1:34" x14ac:dyDescent="0.25">
      <c r="A553" s="24"/>
      <c r="B553" s="24"/>
      <c r="C553" s="45">
        <f t="shared" si="9"/>
        <v>0</v>
      </c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</row>
    <row r="554" spans="1:34" x14ac:dyDescent="0.25">
      <c r="A554" s="24"/>
      <c r="B554" s="24"/>
      <c r="C554" s="45">
        <f t="shared" si="9"/>
        <v>0</v>
      </c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</row>
    <row r="555" spans="1:34" x14ac:dyDescent="0.25">
      <c r="A555" s="24"/>
      <c r="B555" s="24"/>
      <c r="C555" s="45">
        <f t="shared" si="9"/>
        <v>0</v>
      </c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</row>
    <row r="556" spans="1:34" x14ac:dyDescent="0.25">
      <c r="A556" s="24"/>
      <c r="B556" s="24"/>
      <c r="C556" s="45">
        <f t="shared" si="9"/>
        <v>0</v>
      </c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</row>
    <row r="557" spans="1:34" x14ac:dyDescent="0.25">
      <c r="A557" s="24"/>
      <c r="B557" s="24"/>
      <c r="C557" s="45">
        <f t="shared" si="9"/>
        <v>0</v>
      </c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</row>
    <row r="558" spans="1:34" x14ac:dyDescent="0.25">
      <c r="A558" s="24"/>
      <c r="B558" s="24"/>
      <c r="C558" s="45">
        <f t="shared" si="9"/>
        <v>0</v>
      </c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</row>
    <row r="559" spans="1:34" x14ac:dyDescent="0.25">
      <c r="A559" s="24"/>
      <c r="B559" s="24"/>
      <c r="C559" s="45">
        <f t="shared" si="9"/>
        <v>0</v>
      </c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</row>
    <row r="560" spans="1:34" x14ac:dyDescent="0.25">
      <c r="A560" s="24"/>
      <c r="B560" s="24"/>
      <c r="C560" s="45">
        <f t="shared" si="9"/>
        <v>0</v>
      </c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</row>
    <row r="561" spans="1:34" x14ac:dyDescent="0.25">
      <c r="A561" s="24"/>
      <c r="B561" s="24"/>
      <c r="C561" s="45">
        <f t="shared" si="9"/>
        <v>0</v>
      </c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</row>
    <row r="562" spans="1:34" x14ac:dyDescent="0.25">
      <c r="A562" s="24"/>
      <c r="B562" s="24"/>
      <c r="C562" s="45">
        <f t="shared" si="9"/>
        <v>0</v>
      </c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</row>
    <row r="563" spans="1:34" x14ac:dyDescent="0.25">
      <c r="A563" s="24"/>
      <c r="B563" s="24"/>
      <c r="C563" s="45">
        <f t="shared" si="9"/>
        <v>0</v>
      </c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</row>
    <row r="564" spans="1:34" x14ac:dyDescent="0.25">
      <c r="A564" s="24"/>
      <c r="B564" s="24"/>
      <c r="C564" s="45">
        <f t="shared" si="9"/>
        <v>0</v>
      </c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</row>
    <row r="565" spans="1:34" x14ac:dyDescent="0.25">
      <c r="A565" s="24"/>
      <c r="B565" s="24"/>
      <c r="C565" s="45">
        <f t="shared" si="9"/>
        <v>0</v>
      </c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</row>
    <row r="566" spans="1:34" x14ac:dyDescent="0.25">
      <c r="A566" s="24"/>
      <c r="B566" s="24"/>
      <c r="C566" s="45">
        <f t="shared" si="9"/>
        <v>0</v>
      </c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</row>
    <row r="567" spans="1:34" x14ac:dyDescent="0.25">
      <c r="A567" s="24"/>
      <c r="B567" s="24"/>
      <c r="C567" s="45">
        <f t="shared" si="9"/>
        <v>0</v>
      </c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</row>
    <row r="568" spans="1:34" x14ac:dyDescent="0.25">
      <c r="A568" s="24"/>
      <c r="B568" s="24"/>
      <c r="C568" s="45">
        <f t="shared" si="9"/>
        <v>0</v>
      </c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</row>
    <row r="569" spans="1:34" x14ac:dyDescent="0.25">
      <c r="A569" s="24"/>
      <c r="B569" s="24"/>
      <c r="C569" s="45">
        <f t="shared" si="9"/>
        <v>0</v>
      </c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</row>
    <row r="570" spans="1:34" x14ac:dyDescent="0.25">
      <c r="A570" s="24"/>
      <c r="B570" s="24"/>
      <c r="C570" s="45">
        <f t="shared" si="9"/>
        <v>0</v>
      </c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</row>
    <row r="571" spans="1:34" x14ac:dyDescent="0.25">
      <c r="A571" s="24"/>
      <c r="B571" s="24"/>
      <c r="C571" s="45">
        <f t="shared" si="9"/>
        <v>0</v>
      </c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</row>
    <row r="572" spans="1:34" x14ac:dyDescent="0.25">
      <c r="A572" s="24"/>
      <c r="B572" s="24"/>
      <c r="C572" s="45">
        <f t="shared" si="9"/>
        <v>0</v>
      </c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</row>
    <row r="573" spans="1:34" x14ac:dyDescent="0.25">
      <c r="A573" s="24"/>
      <c r="B573" s="24"/>
      <c r="C573" s="45">
        <f t="shared" si="9"/>
        <v>0</v>
      </c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</row>
    <row r="574" spans="1:34" x14ac:dyDescent="0.25">
      <c r="A574" s="24"/>
      <c r="B574" s="24"/>
      <c r="C574" s="45">
        <f t="shared" si="9"/>
        <v>0</v>
      </c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</row>
    <row r="575" spans="1:34" x14ac:dyDescent="0.25">
      <c r="A575" s="24"/>
      <c r="B575" s="24"/>
      <c r="C575" s="45">
        <f t="shared" si="9"/>
        <v>0</v>
      </c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</row>
    <row r="576" spans="1:34" x14ac:dyDescent="0.25">
      <c r="A576" s="24"/>
      <c r="B576" s="24"/>
      <c r="C576" s="45">
        <f t="shared" si="9"/>
        <v>0</v>
      </c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</row>
    <row r="577" spans="1:34" x14ac:dyDescent="0.25">
      <c r="A577" s="24"/>
      <c r="B577" s="24"/>
      <c r="C577" s="45">
        <f t="shared" si="9"/>
        <v>0</v>
      </c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</row>
    <row r="578" spans="1:34" x14ac:dyDescent="0.25">
      <c r="A578" s="24"/>
      <c r="B578" s="24"/>
      <c r="C578" s="45">
        <f t="shared" ref="C578:C608" si="10">SUM(D578:AH578)</f>
        <v>0</v>
      </c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</row>
    <row r="579" spans="1:34" x14ac:dyDescent="0.25">
      <c r="A579" s="24"/>
      <c r="B579" s="24"/>
      <c r="C579" s="45">
        <f t="shared" si="10"/>
        <v>0</v>
      </c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</row>
    <row r="580" spans="1:34" x14ac:dyDescent="0.25">
      <c r="A580" s="24"/>
      <c r="B580" s="24"/>
      <c r="C580" s="45">
        <f t="shared" si="10"/>
        <v>0</v>
      </c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</row>
    <row r="581" spans="1:34" x14ac:dyDescent="0.25">
      <c r="A581" s="24"/>
      <c r="B581" s="24"/>
      <c r="C581" s="45">
        <f t="shared" si="10"/>
        <v>0</v>
      </c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</row>
    <row r="582" spans="1:34" x14ac:dyDescent="0.25">
      <c r="A582" s="24"/>
      <c r="B582" s="24"/>
      <c r="C582" s="45">
        <f t="shared" si="10"/>
        <v>0</v>
      </c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</row>
    <row r="583" spans="1:34" x14ac:dyDescent="0.25">
      <c r="A583" s="24"/>
      <c r="B583" s="24"/>
      <c r="C583" s="45">
        <f t="shared" si="10"/>
        <v>0</v>
      </c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</row>
    <row r="584" spans="1:34" x14ac:dyDescent="0.25">
      <c r="A584" s="24"/>
      <c r="B584" s="24"/>
      <c r="C584" s="45">
        <f t="shared" si="10"/>
        <v>0</v>
      </c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</row>
    <row r="585" spans="1:34" x14ac:dyDescent="0.25">
      <c r="A585" s="24"/>
      <c r="B585" s="24"/>
      <c r="C585" s="45">
        <f t="shared" si="10"/>
        <v>0</v>
      </c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</row>
    <row r="586" spans="1:34" x14ac:dyDescent="0.25">
      <c r="A586" s="24"/>
      <c r="B586" s="24"/>
      <c r="C586" s="45">
        <f t="shared" si="10"/>
        <v>0</v>
      </c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</row>
    <row r="587" spans="1:34" x14ac:dyDescent="0.25">
      <c r="A587" s="24"/>
      <c r="B587" s="24"/>
      <c r="C587" s="45">
        <f t="shared" si="10"/>
        <v>0</v>
      </c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</row>
    <row r="588" spans="1:34" x14ac:dyDescent="0.25">
      <c r="A588" s="24"/>
      <c r="B588" s="24"/>
      <c r="C588" s="45">
        <f t="shared" si="10"/>
        <v>0</v>
      </c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</row>
    <row r="589" spans="1:34" x14ac:dyDescent="0.25">
      <c r="A589" s="24"/>
      <c r="B589" s="24"/>
      <c r="C589" s="45">
        <f t="shared" si="10"/>
        <v>0</v>
      </c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</row>
    <row r="590" spans="1:34" x14ac:dyDescent="0.25">
      <c r="A590" s="24"/>
      <c r="B590" s="24"/>
      <c r="C590" s="45">
        <f t="shared" si="10"/>
        <v>0</v>
      </c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</row>
    <row r="591" spans="1:34" x14ac:dyDescent="0.25">
      <c r="A591" s="24"/>
      <c r="B591" s="24"/>
      <c r="C591" s="45">
        <f t="shared" si="10"/>
        <v>0</v>
      </c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</row>
    <row r="592" spans="1:34" x14ac:dyDescent="0.25">
      <c r="A592" s="24"/>
      <c r="B592" s="24"/>
      <c r="C592" s="45">
        <f t="shared" si="10"/>
        <v>0</v>
      </c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</row>
    <row r="593" spans="1:34" x14ac:dyDescent="0.25">
      <c r="A593" s="24"/>
      <c r="B593" s="24"/>
      <c r="C593" s="45">
        <f t="shared" si="10"/>
        <v>0</v>
      </c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</row>
    <row r="594" spans="1:34" x14ac:dyDescent="0.25">
      <c r="A594" s="24"/>
      <c r="B594" s="24"/>
      <c r="C594" s="45">
        <f t="shared" si="10"/>
        <v>0</v>
      </c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</row>
    <row r="595" spans="1:34" x14ac:dyDescent="0.25">
      <c r="A595" s="24"/>
      <c r="B595" s="24"/>
      <c r="C595" s="45">
        <f t="shared" si="10"/>
        <v>0</v>
      </c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</row>
    <row r="596" spans="1:34" x14ac:dyDescent="0.25">
      <c r="A596" s="24"/>
      <c r="B596" s="24"/>
      <c r="C596" s="45">
        <f t="shared" si="10"/>
        <v>0</v>
      </c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</row>
    <row r="597" spans="1:34" x14ac:dyDescent="0.25">
      <c r="A597" s="24"/>
      <c r="B597" s="24"/>
      <c r="C597" s="45">
        <f t="shared" si="10"/>
        <v>0</v>
      </c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</row>
    <row r="598" spans="1:34" x14ac:dyDescent="0.25">
      <c r="A598" s="24"/>
      <c r="B598" s="24"/>
      <c r="C598" s="45">
        <f t="shared" si="10"/>
        <v>0</v>
      </c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</row>
    <row r="599" spans="1:34" x14ac:dyDescent="0.25">
      <c r="A599" s="24"/>
      <c r="B599" s="24"/>
      <c r="C599" s="45">
        <f t="shared" si="10"/>
        <v>0</v>
      </c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</row>
    <row r="600" spans="1:34" x14ac:dyDescent="0.25">
      <c r="A600" s="24"/>
      <c r="B600" s="24"/>
      <c r="C600" s="45">
        <f t="shared" si="10"/>
        <v>0</v>
      </c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</row>
    <row r="601" spans="1:34" x14ac:dyDescent="0.25">
      <c r="A601" s="24"/>
      <c r="B601" s="24"/>
      <c r="C601" s="45">
        <f t="shared" si="10"/>
        <v>0</v>
      </c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</row>
    <row r="602" spans="1:34" x14ac:dyDescent="0.25">
      <c r="A602" s="24"/>
      <c r="B602" s="24"/>
      <c r="C602" s="45">
        <f t="shared" si="10"/>
        <v>0</v>
      </c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</row>
    <row r="603" spans="1:34" x14ac:dyDescent="0.25">
      <c r="A603" s="24"/>
      <c r="B603" s="24"/>
      <c r="C603" s="45">
        <f t="shared" si="10"/>
        <v>0</v>
      </c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</row>
    <row r="604" spans="1:34" x14ac:dyDescent="0.25">
      <c r="A604" s="24"/>
      <c r="B604" s="24"/>
      <c r="C604" s="45">
        <f t="shared" si="10"/>
        <v>0</v>
      </c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</row>
    <row r="605" spans="1:34" x14ac:dyDescent="0.25">
      <c r="A605" s="24"/>
      <c r="B605" s="24"/>
      <c r="C605" s="45">
        <f t="shared" si="10"/>
        <v>0</v>
      </c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</row>
    <row r="606" spans="1:34" x14ac:dyDescent="0.25">
      <c r="A606" s="24"/>
      <c r="B606" s="24"/>
      <c r="C606" s="45">
        <f t="shared" si="10"/>
        <v>0</v>
      </c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</row>
    <row r="607" spans="1:34" x14ac:dyDescent="0.25">
      <c r="A607" s="24"/>
      <c r="B607" s="24"/>
      <c r="C607" s="45">
        <f t="shared" si="10"/>
        <v>0</v>
      </c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</row>
    <row r="608" spans="1:34" x14ac:dyDescent="0.25">
      <c r="C608" s="45">
        <f t="shared" si="10"/>
        <v>0</v>
      </c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</row>
    <row r="609" spans="6:6" x14ac:dyDescent="0.25">
      <c r="F609" t="s">
        <v>720</v>
      </c>
    </row>
  </sheetData>
  <sortState ref="A2:AH368">
    <sortCondition ref="A2:A368"/>
  </sortState>
  <conditionalFormatting sqref="A453:A455">
    <cfRule type="duplicateValues" dxfId="264" priority="93"/>
  </conditionalFormatting>
  <conditionalFormatting sqref="A456">
    <cfRule type="duplicateValues" dxfId="263" priority="92"/>
  </conditionalFormatting>
  <conditionalFormatting sqref="A457">
    <cfRule type="duplicateValues" dxfId="262" priority="91"/>
  </conditionalFormatting>
  <conditionalFormatting sqref="A458:A461">
    <cfRule type="duplicateValues" dxfId="261" priority="90"/>
  </conditionalFormatting>
  <conditionalFormatting sqref="A462">
    <cfRule type="duplicateValues" dxfId="260" priority="89"/>
  </conditionalFormatting>
  <conditionalFormatting sqref="A463">
    <cfRule type="duplicateValues" dxfId="259" priority="88"/>
  </conditionalFormatting>
  <conditionalFormatting sqref="A464">
    <cfRule type="duplicateValues" dxfId="258" priority="87"/>
  </conditionalFormatting>
  <conditionalFormatting sqref="A465:A483">
    <cfRule type="duplicateValues" dxfId="257" priority="104"/>
  </conditionalFormatting>
  <conditionalFormatting sqref="A484:A492">
    <cfRule type="duplicateValues" dxfId="256" priority="86"/>
  </conditionalFormatting>
  <conditionalFormatting sqref="A354">
    <cfRule type="duplicateValues" dxfId="255" priority="23"/>
  </conditionalFormatting>
  <conditionalFormatting sqref="A218">
    <cfRule type="duplicateValues" dxfId="254" priority="36"/>
  </conditionalFormatting>
  <conditionalFormatting sqref="A219:A315 A2:A217">
    <cfRule type="duplicateValues" dxfId="253" priority="37"/>
  </conditionalFormatting>
  <conditionalFormatting sqref="A219:A315">
    <cfRule type="duplicateValues" dxfId="252" priority="38"/>
  </conditionalFormatting>
  <conditionalFormatting sqref="A316:A317">
    <cfRule type="duplicateValues" dxfId="251" priority="34"/>
  </conditionalFormatting>
  <conditionalFormatting sqref="A316:A317">
    <cfRule type="duplicateValues" dxfId="250" priority="35"/>
  </conditionalFormatting>
  <conditionalFormatting sqref="A318:A323">
    <cfRule type="duplicateValues" dxfId="249" priority="32"/>
  </conditionalFormatting>
  <conditionalFormatting sqref="A318:A323">
    <cfRule type="duplicateValues" dxfId="248" priority="33"/>
  </conditionalFormatting>
  <conditionalFormatting sqref="A324">
    <cfRule type="duplicateValues" dxfId="247" priority="30"/>
  </conditionalFormatting>
  <conditionalFormatting sqref="A324">
    <cfRule type="duplicateValues" dxfId="246" priority="31"/>
  </conditionalFormatting>
  <conditionalFormatting sqref="A325:A327">
    <cfRule type="duplicateValues" dxfId="245" priority="28"/>
  </conditionalFormatting>
  <conditionalFormatting sqref="A325:A327">
    <cfRule type="duplicateValues" dxfId="244" priority="29"/>
  </conditionalFormatting>
  <conditionalFormatting sqref="A328">
    <cfRule type="duplicateValues" dxfId="243" priority="26"/>
  </conditionalFormatting>
  <conditionalFormatting sqref="A328">
    <cfRule type="duplicateValues" dxfId="242" priority="27"/>
  </conditionalFormatting>
  <conditionalFormatting sqref="A329:A333">
    <cfRule type="duplicateValues" dxfId="241" priority="25"/>
  </conditionalFormatting>
  <conditionalFormatting sqref="A354">
    <cfRule type="duplicateValues" dxfId="240" priority="24"/>
  </conditionalFormatting>
  <conditionalFormatting sqref="A355">
    <cfRule type="duplicateValues" dxfId="239" priority="21"/>
  </conditionalFormatting>
  <conditionalFormatting sqref="A355">
    <cfRule type="duplicateValues" dxfId="238" priority="22"/>
  </conditionalFormatting>
  <conditionalFormatting sqref="A371">
    <cfRule type="duplicateValues" dxfId="237" priority="20"/>
  </conditionalFormatting>
  <conditionalFormatting sqref="A372">
    <cfRule type="duplicateValues" dxfId="236" priority="19"/>
  </conditionalFormatting>
  <conditionalFormatting sqref="A373">
    <cfRule type="duplicateValues" dxfId="235" priority="18"/>
  </conditionalFormatting>
  <conditionalFormatting sqref="A374">
    <cfRule type="duplicateValues" dxfId="234" priority="17"/>
  </conditionalFormatting>
  <conditionalFormatting sqref="A375">
    <cfRule type="duplicateValues" dxfId="233" priority="16"/>
  </conditionalFormatting>
  <conditionalFormatting sqref="A376:A377">
    <cfRule type="duplicateValues" dxfId="232" priority="15"/>
  </conditionalFormatting>
  <conditionalFormatting sqref="A378">
    <cfRule type="duplicateValues" dxfId="231" priority="13"/>
  </conditionalFormatting>
  <conditionalFormatting sqref="A378">
    <cfRule type="duplicateValues" dxfId="230" priority="14"/>
  </conditionalFormatting>
  <conditionalFormatting sqref="A379">
    <cfRule type="duplicateValues" dxfId="229" priority="11"/>
  </conditionalFormatting>
  <conditionalFormatting sqref="A379">
    <cfRule type="duplicateValues" dxfId="228" priority="12"/>
  </conditionalFormatting>
  <conditionalFormatting sqref="A380">
    <cfRule type="duplicateValues" dxfId="227" priority="10"/>
  </conditionalFormatting>
  <conditionalFormatting sqref="A383:A411 A413:A414 A416:A417 A419:A420 A422:A423 A425:A426 A428:A438">
    <cfRule type="duplicateValues" dxfId="226" priority="9"/>
  </conditionalFormatting>
  <conditionalFormatting sqref="A381">
    <cfRule type="duplicateValues" dxfId="225" priority="7"/>
  </conditionalFormatting>
  <conditionalFormatting sqref="A381">
    <cfRule type="duplicateValues" dxfId="224" priority="8"/>
  </conditionalFormatting>
  <conditionalFormatting sqref="A382">
    <cfRule type="duplicateValues" dxfId="223" priority="5"/>
  </conditionalFormatting>
  <conditionalFormatting sqref="A382">
    <cfRule type="duplicateValues" dxfId="222" priority="6"/>
  </conditionalFormatting>
  <conditionalFormatting sqref="A412 A415 A418 A421 A424 A427">
    <cfRule type="duplicateValues" dxfId="221" priority="3"/>
  </conditionalFormatting>
  <conditionalFormatting sqref="A412">
    <cfRule type="duplicateValues" dxfId="220" priority="4"/>
  </conditionalFormatting>
  <conditionalFormatting sqref="A380">
    <cfRule type="duplicateValues" dxfId="219" priority="39"/>
  </conditionalFormatting>
  <conditionalFormatting sqref="A383:A411">
    <cfRule type="duplicateValues" dxfId="218" priority="40"/>
  </conditionalFormatting>
  <conditionalFormatting sqref="A329:A353 A356:A370">
    <cfRule type="duplicateValues" dxfId="217" priority="41"/>
  </conditionalFormatting>
  <conditionalFormatting sqref="A334:A353 A356:A370">
    <cfRule type="duplicateValues" dxfId="216" priority="42"/>
  </conditionalFormatting>
  <conditionalFormatting sqref="A334:A353 A356:A370">
    <cfRule type="duplicateValues" dxfId="215" priority="43"/>
  </conditionalFormatting>
  <conditionalFormatting sqref="A376:A377">
    <cfRule type="duplicateValues" dxfId="214" priority="44"/>
  </conditionalFormatting>
  <conditionalFormatting sqref="A439 A442 A445 A448 A451">
    <cfRule type="duplicateValues" dxfId="213" priority="2"/>
  </conditionalFormatting>
  <conditionalFormatting sqref="A440:A441 A443:A444 A446:A447 A449:A450 A452">
    <cfRule type="duplicateValues" dxfId="212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609"/>
  <sheetViews>
    <sheetView topLeftCell="A435" zoomScale="80" zoomScaleNormal="80" workbookViewId="0">
      <selection activeCell="A452" sqref="A2:B452"/>
    </sheetView>
  </sheetViews>
  <sheetFormatPr baseColWidth="10" defaultRowHeight="15" x14ac:dyDescent="0.25"/>
  <cols>
    <col min="1" max="1" width="13" customWidth="1"/>
    <col min="2" max="2" width="44.28515625" customWidth="1"/>
    <col min="3" max="3" width="11.42578125" style="2"/>
  </cols>
  <sheetData>
    <row r="1" spans="1:34" ht="47.25" x14ac:dyDescent="0.25">
      <c r="A1" s="23" t="s">
        <v>3</v>
      </c>
      <c r="B1" s="23" t="s">
        <v>764</v>
      </c>
      <c r="C1" s="26" t="s">
        <v>11</v>
      </c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5">
        <v>27</v>
      </c>
      <c r="AE1" s="25">
        <v>28</v>
      </c>
      <c r="AF1" s="25">
        <v>29</v>
      </c>
      <c r="AG1" s="25">
        <v>30</v>
      </c>
      <c r="AH1" s="27">
        <v>31</v>
      </c>
    </row>
    <row r="2" spans="1:34" ht="15.75" x14ac:dyDescent="0.25">
      <c r="A2" s="111"/>
      <c r="B2" s="55"/>
      <c r="C2" s="45">
        <f t="shared" ref="C2:C65" si="0">SUM(D2:AH2)</f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ht="15.75" x14ac:dyDescent="0.25">
      <c r="A3" s="111"/>
      <c r="B3" s="55"/>
      <c r="C3" s="45">
        <f t="shared" si="0"/>
        <v>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1:34" ht="15.75" x14ac:dyDescent="0.25">
      <c r="A4" s="111"/>
      <c r="B4" s="66"/>
      <c r="C4" s="45">
        <f t="shared" si="0"/>
        <v>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ht="15.75" x14ac:dyDescent="0.25">
      <c r="A5" s="111"/>
      <c r="B5" s="55"/>
      <c r="C5" s="45">
        <f t="shared" si="0"/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15.75" x14ac:dyDescent="0.25">
      <c r="A6" s="111"/>
      <c r="B6" s="55"/>
      <c r="C6" s="45">
        <f t="shared" si="0"/>
        <v>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15.75" x14ac:dyDescent="0.25">
      <c r="A7" s="61"/>
      <c r="B7" s="66"/>
      <c r="C7" s="45">
        <f t="shared" si="0"/>
        <v>0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24"/>
    </row>
    <row r="8" spans="1:34" ht="15.75" x14ac:dyDescent="0.25">
      <c r="A8" s="61"/>
      <c r="B8" s="66"/>
      <c r="C8" s="45">
        <f t="shared" si="0"/>
        <v>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ht="15.75" x14ac:dyDescent="0.25">
      <c r="A9" s="61"/>
      <c r="B9" s="55"/>
      <c r="C9" s="45">
        <f t="shared" si="0"/>
        <v>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ht="15.75" x14ac:dyDescent="0.25">
      <c r="A10" s="61"/>
      <c r="B10" s="55"/>
      <c r="C10" s="45">
        <f t="shared" si="0"/>
        <v>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ht="15.75" x14ac:dyDescent="0.25">
      <c r="A11" s="61"/>
      <c r="B11" s="55"/>
      <c r="C11" s="45">
        <f t="shared" si="0"/>
        <v>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ht="15.75" x14ac:dyDescent="0.25">
      <c r="A12" s="61"/>
      <c r="B12" s="56"/>
      <c r="C12" s="45">
        <f t="shared" si="0"/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ht="15.75" x14ac:dyDescent="0.25">
      <c r="A13" s="61"/>
      <c r="B13" s="56"/>
      <c r="C13" s="45">
        <f t="shared" si="0"/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4" ht="15.75" x14ac:dyDescent="0.25">
      <c r="A14" s="61"/>
      <c r="B14" s="56"/>
      <c r="C14" s="45">
        <f t="shared" si="0"/>
        <v>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ht="15.75" x14ac:dyDescent="0.25">
      <c r="A15" s="61"/>
      <c r="B15" s="66"/>
      <c r="C15" s="45">
        <f t="shared" si="0"/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ht="15.75" x14ac:dyDescent="0.25">
      <c r="A16" s="61"/>
      <c r="B16" s="55"/>
      <c r="C16" s="45">
        <f t="shared" si="0"/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34" ht="15.75" x14ac:dyDescent="0.25">
      <c r="A17" s="61"/>
      <c r="B17" s="55"/>
      <c r="C17" s="45">
        <f t="shared" si="0"/>
        <v>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spans="1:34" ht="15.75" x14ac:dyDescent="0.25">
      <c r="A18" s="61"/>
      <c r="B18" s="55"/>
      <c r="C18" s="45">
        <f t="shared" si="0"/>
        <v>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24"/>
      <c r="AH18" s="24"/>
    </row>
    <row r="19" spans="1:34" ht="15.75" x14ac:dyDescent="0.25">
      <c r="A19" s="61"/>
      <c r="B19" s="66"/>
      <c r="C19" s="45">
        <f t="shared" si="0"/>
        <v>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1:34" ht="15.75" x14ac:dyDescent="0.25">
      <c r="A20" s="61"/>
      <c r="B20" s="66"/>
      <c r="C20" s="45">
        <f t="shared" si="0"/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24"/>
    </row>
    <row r="21" spans="1:34" ht="15.75" x14ac:dyDescent="0.25">
      <c r="A21" s="61"/>
      <c r="B21" s="66"/>
      <c r="C21" s="45">
        <f t="shared" si="0"/>
        <v>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ht="15.75" x14ac:dyDescent="0.25">
      <c r="A22" s="61"/>
      <c r="B22" s="66"/>
      <c r="C22" s="45">
        <f t="shared" si="0"/>
        <v>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spans="1:34" ht="15.75" x14ac:dyDescent="0.25">
      <c r="A23" s="61"/>
      <c r="B23" s="66"/>
      <c r="C23" s="45">
        <f t="shared" si="0"/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24"/>
      <c r="AH23" s="24"/>
    </row>
    <row r="24" spans="1:34" ht="15.75" x14ac:dyDescent="0.25">
      <c r="A24" s="61"/>
      <c r="B24" s="55"/>
      <c r="C24" s="45">
        <f t="shared" si="0"/>
        <v>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spans="1:34" ht="15.75" x14ac:dyDescent="0.25">
      <c r="A25" s="61"/>
      <c r="B25" s="55"/>
      <c r="C25" s="45">
        <f t="shared" si="0"/>
        <v>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ht="15.75" x14ac:dyDescent="0.25">
      <c r="A26" s="61"/>
      <c r="B26" s="55"/>
      <c r="C26" s="45">
        <f t="shared" si="0"/>
        <v>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</row>
    <row r="27" spans="1:34" ht="15.75" x14ac:dyDescent="0.25">
      <c r="A27" s="61"/>
      <c r="B27" s="55"/>
      <c r="C27" s="45">
        <f t="shared" si="0"/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24"/>
      <c r="AH27" s="24"/>
    </row>
    <row r="28" spans="1:34" ht="15.75" x14ac:dyDescent="0.25">
      <c r="A28" s="61"/>
      <c r="B28" s="55"/>
      <c r="C28" s="45">
        <f t="shared" si="0"/>
        <v>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</row>
    <row r="29" spans="1:34" ht="15.75" x14ac:dyDescent="0.25">
      <c r="A29" s="61"/>
      <c r="B29" s="55"/>
      <c r="C29" s="45">
        <f t="shared" si="0"/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24"/>
      <c r="AH29" s="24"/>
    </row>
    <row r="30" spans="1:34" ht="15.75" x14ac:dyDescent="0.25">
      <c r="A30" s="61"/>
      <c r="B30" s="55"/>
      <c r="C30" s="45">
        <f t="shared" si="0"/>
        <v>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ht="15.75" x14ac:dyDescent="0.25">
      <c r="A31" s="61"/>
      <c r="B31" s="55"/>
      <c r="C31" s="45">
        <f t="shared" si="0"/>
        <v>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ht="15.75" x14ac:dyDescent="0.25">
      <c r="A32" s="61"/>
      <c r="B32" s="55"/>
      <c r="C32" s="45">
        <f t="shared" si="0"/>
        <v>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</row>
    <row r="33" spans="1:34" ht="15.75" x14ac:dyDescent="0.25">
      <c r="A33" s="61"/>
      <c r="B33" s="55"/>
      <c r="C33" s="45">
        <f t="shared" si="0"/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24"/>
      <c r="AH33" s="24"/>
    </row>
    <row r="34" spans="1:34" ht="15.75" x14ac:dyDescent="0.25">
      <c r="A34" s="61"/>
      <c r="B34" s="55"/>
      <c r="C34" s="45">
        <f t="shared" si="0"/>
        <v>0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:34" ht="15.75" x14ac:dyDescent="0.25">
      <c r="A35" s="61"/>
      <c r="B35" s="55"/>
      <c r="C35" s="45">
        <f t="shared" si="0"/>
        <v>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  <row r="36" spans="1:34" ht="15.75" x14ac:dyDescent="0.25">
      <c r="A36" s="61"/>
      <c r="B36" s="55"/>
      <c r="C36" s="45">
        <f t="shared" si="0"/>
        <v>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24"/>
      <c r="AG36" s="24"/>
      <c r="AH36" s="24"/>
    </row>
    <row r="37" spans="1:34" ht="15.75" x14ac:dyDescent="0.25">
      <c r="A37" s="61"/>
      <c r="B37" s="66"/>
      <c r="C37" s="45">
        <f t="shared" si="0"/>
        <v>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</row>
    <row r="38" spans="1:34" ht="15.75" x14ac:dyDescent="0.25">
      <c r="A38" s="61"/>
      <c r="B38" s="66"/>
      <c r="C38" s="45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24"/>
      <c r="AH38" s="24"/>
    </row>
    <row r="39" spans="1:34" ht="15.75" x14ac:dyDescent="0.25">
      <c r="A39" s="61"/>
      <c r="B39" s="66"/>
      <c r="C39" s="45">
        <f t="shared" si="0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24"/>
    </row>
    <row r="40" spans="1:34" ht="15.75" x14ac:dyDescent="0.25">
      <c r="A40" s="61"/>
      <c r="B40" s="55"/>
      <c r="C40" s="45">
        <f t="shared" si="0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</row>
    <row r="41" spans="1:34" ht="15.75" x14ac:dyDescent="0.25">
      <c r="A41" s="61"/>
      <c r="B41" s="55"/>
      <c r="C41" s="45">
        <f t="shared" si="0"/>
        <v>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</row>
    <row r="42" spans="1:34" ht="15.75" x14ac:dyDescent="0.25">
      <c r="A42" s="61"/>
      <c r="B42" s="55"/>
      <c r="C42" s="45">
        <f t="shared" si="0"/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</row>
    <row r="43" spans="1:34" ht="15.75" x14ac:dyDescent="0.25">
      <c r="A43" s="61"/>
      <c r="B43" s="55"/>
      <c r="C43" s="45">
        <f t="shared" si="0"/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1:34" ht="15.75" x14ac:dyDescent="0.25">
      <c r="A44" s="61"/>
      <c r="B44" s="55"/>
      <c r="C44" s="45">
        <f t="shared" si="0"/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34" ht="15.75" x14ac:dyDescent="0.25">
      <c r="A45" s="61"/>
      <c r="B45" s="55"/>
      <c r="C45" s="45">
        <f t="shared" si="0"/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</row>
    <row r="46" spans="1:34" ht="15.75" x14ac:dyDescent="0.25">
      <c r="A46" s="61"/>
      <c r="B46" s="55"/>
      <c r="C46" s="45">
        <f t="shared" si="0"/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</row>
    <row r="47" spans="1:34" ht="15.75" x14ac:dyDescent="0.25">
      <c r="A47" s="61"/>
      <c r="B47" s="55"/>
      <c r="C47" s="45">
        <f t="shared" si="0"/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15.75" x14ac:dyDescent="0.25">
      <c r="A48" s="61"/>
      <c r="B48" s="55"/>
      <c r="C48" s="45">
        <f t="shared" si="0"/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ht="15.75" x14ac:dyDescent="0.25">
      <c r="A49" s="61"/>
      <c r="B49" s="55"/>
      <c r="C49" s="45">
        <f t="shared" si="0"/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15.75" x14ac:dyDescent="0.25">
      <c r="A50" s="61"/>
      <c r="B50" s="55"/>
      <c r="C50" s="45">
        <f t="shared" si="0"/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</row>
    <row r="51" spans="1:34" ht="15.75" x14ac:dyDescent="0.25">
      <c r="A51" s="61"/>
      <c r="B51" s="55"/>
      <c r="C51" s="45">
        <f t="shared" si="0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</row>
    <row r="52" spans="1:34" ht="15.75" x14ac:dyDescent="0.25">
      <c r="A52" s="61"/>
      <c r="B52" s="55"/>
      <c r="C52" s="45">
        <f t="shared" si="0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</row>
    <row r="53" spans="1:34" ht="15.75" x14ac:dyDescent="0.25">
      <c r="A53" s="61"/>
      <c r="B53" s="55"/>
      <c r="C53" s="45">
        <f t="shared" si="0"/>
        <v>0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</row>
    <row r="54" spans="1:34" ht="15.75" x14ac:dyDescent="0.25">
      <c r="A54" s="61"/>
      <c r="B54" s="55"/>
      <c r="C54" s="45">
        <f t="shared" si="0"/>
        <v>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</row>
    <row r="55" spans="1:34" ht="15.75" x14ac:dyDescent="0.25">
      <c r="A55" s="61"/>
      <c r="B55" s="66"/>
      <c r="C55" s="45">
        <f t="shared" si="0"/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</row>
    <row r="56" spans="1:34" ht="15.75" x14ac:dyDescent="0.25">
      <c r="A56" s="61"/>
      <c r="B56" s="66"/>
      <c r="C56" s="45">
        <f t="shared" si="0"/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</row>
    <row r="57" spans="1:34" ht="15.75" x14ac:dyDescent="0.25">
      <c r="A57" s="61"/>
      <c r="B57" s="66"/>
      <c r="C57" s="45">
        <f t="shared" si="0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</row>
    <row r="58" spans="1:34" ht="15.75" x14ac:dyDescent="0.25">
      <c r="A58" s="61"/>
      <c r="B58" s="55"/>
      <c r="C58" s="45">
        <f t="shared" si="0"/>
        <v>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</row>
    <row r="59" spans="1:34" ht="15.75" x14ac:dyDescent="0.25">
      <c r="A59" s="61"/>
      <c r="B59" s="66"/>
      <c r="C59" s="45">
        <f t="shared" si="0"/>
        <v>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</row>
    <row r="60" spans="1:34" ht="15.75" x14ac:dyDescent="0.25">
      <c r="A60" s="61"/>
      <c r="B60" s="55"/>
      <c r="C60" s="45">
        <f t="shared" si="0"/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4" ht="15.75" x14ac:dyDescent="0.25">
      <c r="A61" s="61"/>
      <c r="B61" s="55"/>
      <c r="C61" s="45">
        <f t="shared" si="0"/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4" ht="15.75" x14ac:dyDescent="0.25">
      <c r="A62" s="61"/>
      <c r="B62" s="55"/>
      <c r="C62" s="45">
        <f t="shared" si="0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</row>
    <row r="63" spans="1:34" ht="15.75" x14ac:dyDescent="0.25">
      <c r="A63" s="61"/>
      <c r="B63" s="66"/>
      <c r="C63" s="45">
        <f t="shared" si="0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</row>
    <row r="64" spans="1:34" ht="15.75" x14ac:dyDescent="0.25">
      <c r="A64" s="61"/>
      <c r="B64" s="55"/>
      <c r="C64" s="45">
        <f t="shared" si="0"/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</row>
    <row r="65" spans="1:34" ht="15.75" x14ac:dyDescent="0.25">
      <c r="A65" s="61"/>
      <c r="B65" s="66"/>
      <c r="C65" s="45">
        <f t="shared" si="0"/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</row>
    <row r="66" spans="1:34" ht="15.75" x14ac:dyDescent="0.25">
      <c r="A66" s="61"/>
      <c r="B66" s="66"/>
      <c r="C66" s="45">
        <f t="shared" ref="C66:C129" si="1">SUM(D66:AH66)</f>
        <v>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</row>
    <row r="67" spans="1:34" ht="15.75" x14ac:dyDescent="0.25">
      <c r="A67" s="61"/>
      <c r="B67" s="66"/>
      <c r="C67" s="45">
        <f t="shared" si="1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</row>
    <row r="68" spans="1:34" ht="15.75" x14ac:dyDescent="0.25">
      <c r="A68" s="61"/>
      <c r="B68" s="55"/>
      <c r="C68" s="45">
        <f t="shared" si="1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</row>
    <row r="69" spans="1:34" ht="15.75" x14ac:dyDescent="0.25">
      <c r="A69" s="61"/>
      <c r="B69" s="55"/>
      <c r="C69" s="45">
        <f t="shared" si="1"/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</row>
    <row r="70" spans="1:34" ht="15.75" x14ac:dyDescent="0.25">
      <c r="A70" s="61"/>
      <c r="B70" s="66"/>
      <c r="C70" s="45">
        <f t="shared" si="1"/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</row>
    <row r="71" spans="1:34" ht="15.75" x14ac:dyDescent="0.25">
      <c r="A71" s="61"/>
      <c r="B71" s="55"/>
      <c r="C71" s="45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</row>
    <row r="72" spans="1:34" ht="15.75" x14ac:dyDescent="0.25">
      <c r="A72" s="61"/>
      <c r="B72" s="55"/>
      <c r="C72" s="45">
        <f t="shared" si="1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</row>
    <row r="73" spans="1:34" ht="15.75" x14ac:dyDescent="0.25">
      <c r="A73" s="61"/>
      <c r="B73" s="55"/>
      <c r="C73" s="45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</row>
    <row r="74" spans="1:34" ht="15.75" x14ac:dyDescent="0.25">
      <c r="A74" s="61"/>
      <c r="B74" s="55"/>
      <c r="C74" s="45">
        <f t="shared" si="1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</row>
    <row r="75" spans="1:34" ht="15.75" x14ac:dyDescent="0.25">
      <c r="A75" s="61"/>
      <c r="B75" s="66"/>
      <c r="C75" s="45">
        <f t="shared" si="1"/>
        <v>0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</row>
    <row r="76" spans="1:34" ht="15.75" x14ac:dyDescent="0.25">
      <c r="A76" s="61"/>
      <c r="B76" s="66"/>
      <c r="C76" s="45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</row>
    <row r="77" spans="1:34" ht="15.75" x14ac:dyDescent="0.25">
      <c r="A77" s="61"/>
      <c r="B77" s="55"/>
      <c r="C77" s="45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</row>
    <row r="78" spans="1:34" ht="15.75" x14ac:dyDescent="0.25">
      <c r="A78" s="61"/>
      <c r="B78" s="66"/>
      <c r="C78" s="45">
        <f t="shared" si="1"/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4" ht="15.75" x14ac:dyDescent="0.25">
      <c r="A79" s="61"/>
      <c r="B79" s="66"/>
      <c r="C79" s="45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</row>
    <row r="80" spans="1:34" ht="15.75" x14ac:dyDescent="0.25">
      <c r="A80" s="61"/>
      <c r="B80" s="66"/>
      <c r="C80" s="45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</row>
    <row r="81" spans="1:34" ht="15.75" x14ac:dyDescent="0.25">
      <c r="A81" s="61"/>
      <c r="B81" s="55"/>
      <c r="C81" s="45">
        <f t="shared" si="1"/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</row>
    <row r="82" spans="1:34" ht="15.75" x14ac:dyDescent="0.25">
      <c r="A82" s="61"/>
      <c r="B82" s="55"/>
      <c r="C82" s="45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</row>
    <row r="83" spans="1:34" ht="15.75" x14ac:dyDescent="0.25">
      <c r="A83" s="61"/>
      <c r="B83" s="55"/>
      <c r="C83" s="45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</row>
    <row r="84" spans="1:34" ht="15.75" x14ac:dyDescent="0.25">
      <c r="A84" s="61"/>
      <c r="B84" s="55"/>
      <c r="C84" s="45">
        <f t="shared" si="1"/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</row>
    <row r="85" spans="1:34" ht="15.75" x14ac:dyDescent="0.25">
      <c r="A85" s="61"/>
      <c r="B85" s="55"/>
      <c r="C85" s="45">
        <f t="shared" si="1"/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</row>
    <row r="86" spans="1:34" ht="15.75" x14ac:dyDescent="0.25">
      <c r="A86" s="61"/>
      <c r="B86" s="66"/>
      <c r="C86" s="45">
        <f t="shared" si="1"/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</row>
    <row r="87" spans="1:34" ht="15.75" x14ac:dyDescent="0.25">
      <c r="A87" s="61"/>
      <c r="B87" s="55"/>
      <c r="C87" s="45">
        <f t="shared" si="1"/>
        <v>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</row>
    <row r="88" spans="1:34" ht="15.75" x14ac:dyDescent="0.25">
      <c r="A88" s="61"/>
      <c r="B88" s="66"/>
      <c r="C88" s="45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</row>
    <row r="89" spans="1:34" ht="15.75" x14ac:dyDescent="0.25">
      <c r="A89" s="61"/>
      <c r="B89" s="55"/>
      <c r="C89" s="45">
        <f t="shared" si="1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</row>
    <row r="90" spans="1:34" ht="15.75" x14ac:dyDescent="0.25">
      <c r="A90" s="61"/>
      <c r="B90" s="55"/>
      <c r="C90" s="45">
        <f t="shared" si="1"/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</row>
    <row r="91" spans="1:34" ht="15.75" x14ac:dyDescent="0.25">
      <c r="A91" s="61"/>
      <c r="B91" s="55"/>
      <c r="C91" s="45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</row>
    <row r="92" spans="1:34" ht="15.75" x14ac:dyDescent="0.25">
      <c r="A92" s="61"/>
      <c r="B92" s="55"/>
      <c r="C92" s="45">
        <f t="shared" si="1"/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</row>
    <row r="93" spans="1:34" ht="15.75" x14ac:dyDescent="0.25">
      <c r="A93" s="61"/>
      <c r="B93" s="55"/>
      <c r="C93" s="45">
        <f t="shared" si="1"/>
        <v>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</row>
    <row r="94" spans="1:34" ht="15.75" x14ac:dyDescent="0.25">
      <c r="A94" s="61"/>
      <c r="B94" s="66"/>
      <c r="C94" s="45">
        <f t="shared" si="1"/>
        <v>0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</row>
    <row r="95" spans="1:34" ht="15.75" x14ac:dyDescent="0.25">
      <c r="A95" s="61"/>
      <c r="B95" s="66"/>
      <c r="C95" s="45">
        <f t="shared" si="1"/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</row>
    <row r="96" spans="1:34" ht="15.75" x14ac:dyDescent="0.25">
      <c r="A96" s="61"/>
      <c r="B96" s="66"/>
      <c r="C96" s="45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</row>
    <row r="97" spans="1:34" ht="15.75" x14ac:dyDescent="0.25">
      <c r="A97" s="61"/>
      <c r="B97" s="55"/>
      <c r="C97" s="45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</row>
    <row r="98" spans="1:34" ht="15.75" x14ac:dyDescent="0.25">
      <c r="A98" s="61"/>
      <c r="B98" s="55"/>
      <c r="C98" s="45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</row>
    <row r="99" spans="1:34" ht="15.75" x14ac:dyDescent="0.25">
      <c r="A99" s="61"/>
      <c r="B99" s="55"/>
      <c r="C99" s="45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</row>
    <row r="100" spans="1:34" ht="15.75" x14ac:dyDescent="0.25">
      <c r="A100" s="61"/>
      <c r="B100" s="55"/>
      <c r="C100" s="45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</row>
    <row r="101" spans="1:34" ht="15.75" x14ac:dyDescent="0.25">
      <c r="A101" s="61"/>
      <c r="B101" s="55"/>
      <c r="C101" s="45">
        <f t="shared" si="1"/>
        <v>0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</row>
    <row r="102" spans="1:34" ht="15.75" x14ac:dyDescent="0.25">
      <c r="A102" s="61"/>
      <c r="B102" s="66"/>
      <c r="C102" s="45">
        <f t="shared" si="1"/>
        <v>0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</row>
    <row r="103" spans="1:34" ht="15.75" x14ac:dyDescent="0.25">
      <c r="A103" s="61"/>
      <c r="B103" s="55"/>
      <c r="C103" s="45">
        <f t="shared" si="1"/>
        <v>0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</row>
    <row r="104" spans="1:34" ht="15.75" x14ac:dyDescent="0.25">
      <c r="A104" s="61"/>
      <c r="B104" s="55"/>
      <c r="C104" s="45">
        <f t="shared" si="1"/>
        <v>0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</row>
    <row r="105" spans="1:34" ht="15.75" x14ac:dyDescent="0.25">
      <c r="A105" s="61"/>
      <c r="B105" s="55"/>
      <c r="C105" s="45">
        <f t="shared" si="1"/>
        <v>0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</row>
    <row r="106" spans="1:34" ht="15.75" x14ac:dyDescent="0.25">
      <c r="A106" s="61"/>
      <c r="B106" s="55"/>
      <c r="C106" s="45">
        <f t="shared" si="1"/>
        <v>0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</row>
    <row r="107" spans="1:34" ht="15.75" x14ac:dyDescent="0.25">
      <c r="A107" s="61"/>
      <c r="B107" s="66"/>
      <c r="C107" s="45">
        <f t="shared" si="1"/>
        <v>0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</row>
    <row r="108" spans="1:34" ht="15.75" x14ac:dyDescent="0.25">
      <c r="A108" s="61"/>
      <c r="B108" s="55"/>
      <c r="C108" s="45">
        <f t="shared" si="1"/>
        <v>0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</row>
    <row r="109" spans="1:34" ht="15.75" x14ac:dyDescent="0.25">
      <c r="A109" s="61"/>
      <c r="B109" s="66"/>
      <c r="C109" s="45">
        <f t="shared" si="1"/>
        <v>0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</row>
    <row r="110" spans="1:34" ht="15.75" x14ac:dyDescent="0.25">
      <c r="A110" s="61"/>
      <c r="B110" s="55"/>
      <c r="C110" s="45">
        <f t="shared" si="1"/>
        <v>0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</row>
    <row r="111" spans="1:34" ht="15.75" x14ac:dyDescent="0.25">
      <c r="A111" s="61"/>
      <c r="B111" s="55"/>
      <c r="C111" s="45">
        <f t="shared" si="1"/>
        <v>0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</row>
    <row r="112" spans="1:34" ht="15.75" x14ac:dyDescent="0.25">
      <c r="A112" s="61"/>
      <c r="B112" s="55"/>
      <c r="C112" s="45">
        <f t="shared" si="1"/>
        <v>0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</row>
    <row r="113" spans="1:34" ht="15.75" x14ac:dyDescent="0.25">
      <c r="A113" s="61"/>
      <c r="B113" s="55"/>
      <c r="C113" s="45">
        <f t="shared" si="1"/>
        <v>0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</row>
    <row r="114" spans="1:34" ht="15.75" x14ac:dyDescent="0.25">
      <c r="A114" s="61"/>
      <c r="B114" s="66"/>
      <c r="C114" s="45">
        <f t="shared" si="1"/>
        <v>0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</row>
    <row r="115" spans="1:34" ht="15.75" x14ac:dyDescent="0.25">
      <c r="A115" s="61"/>
      <c r="B115" s="55"/>
      <c r="C115" s="45">
        <f t="shared" si="1"/>
        <v>0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</row>
    <row r="116" spans="1:34" ht="15.75" x14ac:dyDescent="0.25">
      <c r="A116" s="61"/>
      <c r="B116" s="66"/>
      <c r="C116" s="45">
        <f t="shared" si="1"/>
        <v>0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</row>
    <row r="117" spans="1:34" ht="15.75" x14ac:dyDescent="0.25">
      <c r="A117" s="61"/>
      <c r="B117" s="66"/>
      <c r="C117" s="45">
        <f t="shared" si="1"/>
        <v>0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</row>
    <row r="118" spans="1:34" ht="15.75" x14ac:dyDescent="0.25">
      <c r="A118" s="61"/>
      <c r="B118" s="66"/>
      <c r="C118" s="45">
        <f t="shared" si="1"/>
        <v>0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</row>
    <row r="119" spans="1:34" ht="15.75" x14ac:dyDescent="0.25">
      <c r="A119" s="61"/>
      <c r="B119" s="55"/>
      <c r="C119" s="45">
        <f t="shared" si="1"/>
        <v>0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</row>
    <row r="120" spans="1:34" ht="15.75" x14ac:dyDescent="0.25">
      <c r="A120" s="61"/>
      <c r="B120" s="55"/>
      <c r="C120" s="45">
        <f t="shared" si="1"/>
        <v>0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</row>
    <row r="121" spans="1:34" ht="15.75" x14ac:dyDescent="0.25">
      <c r="A121" s="61"/>
      <c r="B121" s="66"/>
      <c r="C121" s="45">
        <f t="shared" si="1"/>
        <v>0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</row>
    <row r="122" spans="1:34" ht="15.75" x14ac:dyDescent="0.25">
      <c r="A122" s="61"/>
      <c r="B122" s="66"/>
      <c r="C122" s="45">
        <f t="shared" si="1"/>
        <v>0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</row>
    <row r="123" spans="1:34" ht="15.75" x14ac:dyDescent="0.25">
      <c r="A123" s="61"/>
      <c r="B123" s="55"/>
      <c r="C123" s="45">
        <f t="shared" si="1"/>
        <v>0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</row>
    <row r="124" spans="1:34" ht="15.75" x14ac:dyDescent="0.25">
      <c r="A124" s="61"/>
      <c r="B124" s="55"/>
      <c r="C124" s="45">
        <f t="shared" si="1"/>
        <v>0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</row>
    <row r="125" spans="1:34" ht="15.75" x14ac:dyDescent="0.25">
      <c r="A125" s="61"/>
      <c r="B125" s="55"/>
      <c r="C125" s="45">
        <f t="shared" si="1"/>
        <v>0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</row>
    <row r="126" spans="1:34" ht="15.75" x14ac:dyDescent="0.25">
      <c r="A126" s="61"/>
      <c r="B126" s="55"/>
      <c r="C126" s="45">
        <f t="shared" si="1"/>
        <v>0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</row>
    <row r="127" spans="1:34" ht="15.75" x14ac:dyDescent="0.25">
      <c r="A127" s="61"/>
      <c r="B127" s="55"/>
      <c r="C127" s="45">
        <f t="shared" si="1"/>
        <v>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</row>
    <row r="128" spans="1:34" ht="15.75" x14ac:dyDescent="0.25">
      <c r="A128" s="61"/>
      <c r="B128" s="66"/>
      <c r="C128" s="45">
        <f t="shared" si="1"/>
        <v>0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</row>
    <row r="129" spans="1:34" ht="15.75" x14ac:dyDescent="0.25">
      <c r="A129" s="61"/>
      <c r="B129" s="66"/>
      <c r="C129" s="45">
        <f t="shared" si="1"/>
        <v>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</row>
    <row r="130" spans="1:34" ht="15.75" x14ac:dyDescent="0.25">
      <c r="A130" s="61"/>
      <c r="B130" s="55"/>
      <c r="C130" s="45">
        <f t="shared" ref="C130:C193" si="2">SUM(D130:AH130)</f>
        <v>0</v>
      </c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</row>
    <row r="131" spans="1:34" ht="15.75" x14ac:dyDescent="0.25">
      <c r="A131" s="61"/>
      <c r="B131" s="55"/>
      <c r="C131" s="45">
        <f t="shared" si="2"/>
        <v>0</v>
      </c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</row>
    <row r="132" spans="1:34" ht="15.75" x14ac:dyDescent="0.25">
      <c r="A132" s="61"/>
      <c r="B132" s="55"/>
      <c r="C132" s="45">
        <f t="shared" si="2"/>
        <v>0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</row>
    <row r="133" spans="1:34" ht="15.75" x14ac:dyDescent="0.25">
      <c r="A133" s="61"/>
      <c r="B133" s="55"/>
      <c r="C133" s="45">
        <f t="shared" si="2"/>
        <v>0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</row>
    <row r="134" spans="1:34" ht="15.75" x14ac:dyDescent="0.25">
      <c r="A134" s="61"/>
      <c r="B134" s="66"/>
      <c r="C134" s="45">
        <f t="shared" si="2"/>
        <v>0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</row>
    <row r="135" spans="1:34" ht="15.75" x14ac:dyDescent="0.25">
      <c r="A135" s="61"/>
      <c r="B135" s="55"/>
      <c r="C135" s="45">
        <f t="shared" si="2"/>
        <v>0</v>
      </c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</row>
    <row r="136" spans="1:34" ht="15.75" x14ac:dyDescent="0.25">
      <c r="A136" s="61"/>
      <c r="B136" s="66"/>
      <c r="C136" s="45">
        <f t="shared" si="2"/>
        <v>0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</row>
    <row r="137" spans="1:34" ht="15.75" x14ac:dyDescent="0.25">
      <c r="A137" s="61"/>
      <c r="B137" s="55"/>
      <c r="C137" s="45">
        <f t="shared" si="2"/>
        <v>0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</row>
    <row r="138" spans="1:34" ht="15.75" x14ac:dyDescent="0.25">
      <c r="A138" s="61"/>
      <c r="B138" s="66"/>
      <c r="C138" s="45">
        <f t="shared" si="2"/>
        <v>0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</row>
    <row r="139" spans="1:34" ht="15.75" x14ac:dyDescent="0.25">
      <c r="A139" s="61"/>
      <c r="B139" s="55"/>
      <c r="C139" s="45">
        <f t="shared" si="2"/>
        <v>0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</row>
    <row r="140" spans="1:34" ht="15.75" x14ac:dyDescent="0.25">
      <c r="A140" s="61"/>
      <c r="B140" s="55"/>
      <c r="C140" s="45">
        <f t="shared" si="2"/>
        <v>0</v>
      </c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</row>
    <row r="141" spans="1:34" ht="15.75" x14ac:dyDescent="0.25">
      <c r="A141" s="61"/>
      <c r="B141" s="55"/>
      <c r="C141" s="45">
        <f t="shared" si="2"/>
        <v>0</v>
      </c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</row>
    <row r="142" spans="1:34" ht="15.75" x14ac:dyDescent="0.25">
      <c r="A142" s="61"/>
      <c r="B142" s="55"/>
      <c r="C142" s="45">
        <f t="shared" si="2"/>
        <v>0</v>
      </c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</row>
    <row r="143" spans="1:34" ht="15.75" x14ac:dyDescent="0.25">
      <c r="A143" s="61"/>
      <c r="B143" s="66"/>
      <c r="C143" s="45">
        <f t="shared" si="2"/>
        <v>0</v>
      </c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</row>
    <row r="144" spans="1:34" ht="15.75" x14ac:dyDescent="0.25">
      <c r="A144" s="61"/>
      <c r="B144" s="55"/>
      <c r="C144" s="45">
        <f t="shared" si="2"/>
        <v>0</v>
      </c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</row>
    <row r="145" spans="1:34" ht="15.75" x14ac:dyDescent="0.25">
      <c r="A145" s="61"/>
      <c r="B145" s="55"/>
      <c r="C145" s="45">
        <f t="shared" si="2"/>
        <v>0</v>
      </c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</row>
    <row r="146" spans="1:34" ht="15.75" x14ac:dyDescent="0.25">
      <c r="A146" s="61"/>
      <c r="B146" s="55"/>
      <c r="C146" s="45">
        <f t="shared" si="2"/>
        <v>0</v>
      </c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</row>
    <row r="147" spans="1:34" ht="15.75" x14ac:dyDescent="0.25">
      <c r="A147" s="61"/>
      <c r="B147" s="66"/>
      <c r="C147" s="45">
        <f t="shared" si="2"/>
        <v>0</v>
      </c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</row>
    <row r="148" spans="1:34" ht="15.75" x14ac:dyDescent="0.25">
      <c r="A148" s="61"/>
      <c r="B148" s="66"/>
      <c r="C148" s="45">
        <f t="shared" si="2"/>
        <v>0</v>
      </c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</row>
    <row r="149" spans="1:34" ht="15.75" x14ac:dyDescent="0.25">
      <c r="A149" s="61"/>
      <c r="B149" s="66"/>
      <c r="C149" s="45">
        <f t="shared" si="2"/>
        <v>0</v>
      </c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</row>
    <row r="150" spans="1:34" ht="15.75" x14ac:dyDescent="0.25">
      <c r="A150" s="61"/>
      <c r="B150" s="55"/>
      <c r="C150" s="45">
        <f t="shared" si="2"/>
        <v>0</v>
      </c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</row>
    <row r="151" spans="1:34" ht="15.75" x14ac:dyDescent="0.25">
      <c r="A151" s="61"/>
      <c r="B151" s="66"/>
      <c r="C151" s="45">
        <f t="shared" si="2"/>
        <v>0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</row>
    <row r="152" spans="1:34" ht="15.75" x14ac:dyDescent="0.25">
      <c r="A152" s="61"/>
      <c r="B152" s="66"/>
      <c r="C152" s="45">
        <f t="shared" si="2"/>
        <v>0</v>
      </c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</row>
    <row r="153" spans="1:34" ht="15.75" x14ac:dyDescent="0.25">
      <c r="A153" s="61"/>
      <c r="B153" s="55"/>
      <c r="C153" s="45">
        <f t="shared" si="2"/>
        <v>0</v>
      </c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</row>
    <row r="154" spans="1:34" ht="15.75" x14ac:dyDescent="0.25">
      <c r="A154" s="61"/>
      <c r="B154" s="55"/>
      <c r="C154" s="45">
        <f t="shared" si="2"/>
        <v>0</v>
      </c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</row>
    <row r="155" spans="1:34" ht="15.75" x14ac:dyDescent="0.25">
      <c r="A155" s="61"/>
      <c r="B155" s="55"/>
      <c r="C155" s="45">
        <f t="shared" si="2"/>
        <v>0</v>
      </c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</row>
    <row r="156" spans="1:34" ht="15.75" x14ac:dyDescent="0.25">
      <c r="A156" s="61"/>
      <c r="B156" s="55"/>
      <c r="C156" s="45">
        <f t="shared" si="2"/>
        <v>0</v>
      </c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</row>
    <row r="157" spans="1:34" ht="15.75" x14ac:dyDescent="0.25">
      <c r="A157" s="61"/>
      <c r="B157" s="55"/>
      <c r="C157" s="45">
        <f t="shared" si="2"/>
        <v>0</v>
      </c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</row>
    <row r="158" spans="1:34" ht="15.75" x14ac:dyDescent="0.25">
      <c r="A158" s="61"/>
      <c r="B158" s="66"/>
      <c r="C158" s="45">
        <f t="shared" si="2"/>
        <v>0</v>
      </c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</row>
    <row r="159" spans="1:34" ht="15.75" x14ac:dyDescent="0.25">
      <c r="A159" s="61"/>
      <c r="B159" s="55"/>
      <c r="C159" s="45">
        <f t="shared" si="2"/>
        <v>0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</row>
    <row r="160" spans="1:34" ht="15.75" x14ac:dyDescent="0.25">
      <c r="A160" s="61"/>
      <c r="B160" s="55"/>
      <c r="C160" s="45">
        <f t="shared" si="2"/>
        <v>0</v>
      </c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</row>
    <row r="161" spans="1:34" ht="15.75" x14ac:dyDescent="0.25">
      <c r="A161" s="61"/>
      <c r="B161" s="55"/>
      <c r="C161" s="45">
        <f t="shared" si="2"/>
        <v>0</v>
      </c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</row>
    <row r="162" spans="1:34" ht="15.75" x14ac:dyDescent="0.25">
      <c r="A162" s="61"/>
      <c r="B162" s="55"/>
      <c r="C162" s="45">
        <f t="shared" si="2"/>
        <v>0</v>
      </c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</row>
    <row r="163" spans="1:34" ht="15.75" x14ac:dyDescent="0.25">
      <c r="A163" s="61"/>
      <c r="B163" s="55"/>
      <c r="C163" s="45">
        <f t="shared" si="2"/>
        <v>0</v>
      </c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</row>
    <row r="164" spans="1:34" ht="15.75" x14ac:dyDescent="0.25">
      <c r="A164" s="61"/>
      <c r="B164" s="55"/>
      <c r="C164" s="45">
        <f t="shared" si="2"/>
        <v>0</v>
      </c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</row>
    <row r="165" spans="1:34" ht="15.75" x14ac:dyDescent="0.25">
      <c r="A165" s="61"/>
      <c r="B165" s="55"/>
      <c r="C165" s="45">
        <f t="shared" si="2"/>
        <v>0</v>
      </c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</row>
    <row r="166" spans="1:34" ht="15.75" x14ac:dyDescent="0.25">
      <c r="A166" s="61"/>
      <c r="B166" s="66"/>
      <c r="C166" s="45">
        <f t="shared" si="2"/>
        <v>0</v>
      </c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</row>
    <row r="167" spans="1:34" ht="15.75" x14ac:dyDescent="0.25">
      <c r="A167" s="61"/>
      <c r="B167" s="55"/>
      <c r="C167" s="45">
        <f t="shared" si="2"/>
        <v>0</v>
      </c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</row>
    <row r="168" spans="1:34" ht="15.75" x14ac:dyDescent="0.25">
      <c r="A168" s="61"/>
      <c r="B168" s="55"/>
      <c r="C168" s="45">
        <f t="shared" si="2"/>
        <v>0</v>
      </c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</row>
    <row r="169" spans="1:34" ht="15.75" x14ac:dyDescent="0.25">
      <c r="A169" s="61"/>
      <c r="B169" s="55"/>
      <c r="C169" s="45">
        <f t="shared" si="2"/>
        <v>0</v>
      </c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</row>
    <row r="170" spans="1:34" ht="15.75" x14ac:dyDescent="0.25">
      <c r="A170" s="61"/>
      <c r="B170" s="55"/>
      <c r="C170" s="45">
        <f t="shared" si="2"/>
        <v>0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</row>
    <row r="171" spans="1:34" ht="15.75" x14ac:dyDescent="0.25">
      <c r="A171" s="61"/>
      <c r="B171" s="55"/>
      <c r="C171" s="45">
        <f t="shared" si="2"/>
        <v>0</v>
      </c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</row>
    <row r="172" spans="1:34" ht="15.75" x14ac:dyDescent="0.25">
      <c r="A172" s="61"/>
      <c r="B172" s="66"/>
      <c r="C172" s="45">
        <f t="shared" si="2"/>
        <v>0</v>
      </c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</row>
    <row r="173" spans="1:34" ht="15.75" x14ac:dyDescent="0.25">
      <c r="A173" s="61"/>
      <c r="B173" s="55"/>
      <c r="C173" s="45">
        <f t="shared" si="2"/>
        <v>0</v>
      </c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</row>
    <row r="174" spans="1:34" ht="15.75" x14ac:dyDescent="0.25">
      <c r="A174" s="61"/>
      <c r="B174" s="66"/>
      <c r="C174" s="45">
        <f t="shared" si="2"/>
        <v>0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</row>
    <row r="175" spans="1:34" ht="15.75" x14ac:dyDescent="0.25">
      <c r="A175" s="61"/>
      <c r="B175" s="55"/>
      <c r="C175" s="45">
        <f t="shared" si="2"/>
        <v>0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</row>
    <row r="176" spans="1:34" ht="15.75" x14ac:dyDescent="0.25">
      <c r="A176" s="61"/>
      <c r="B176" s="66"/>
      <c r="C176" s="45">
        <f t="shared" si="2"/>
        <v>0</v>
      </c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</row>
    <row r="177" spans="1:34" ht="15.75" x14ac:dyDescent="0.25">
      <c r="A177" s="61"/>
      <c r="B177" s="55"/>
      <c r="C177" s="45">
        <f t="shared" si="2"/>
        <v>0</v>
      </c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</row>
    <row r="178" spans="1:34" ht="15.75" x14ac:dyDescent="0.25">
      <c r="A178" s="61"/>
      <c r="B178" s="55"/>
      <c r="C178" s="45">
        <f t="shared" si="2"/>
        <v>0</v>
      </c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</row>
    <row r="179" spans="1:34" ht="15.75" x14ac:dyDescent="0.25">
      <c r="A179" s="61"/>
      <c r="B179" s="55"/>
      <c r="C179" s="45">
        <f t="shared" si="2"/>
        <v>0</v>
      </c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</row>
    <row r="180" spans="1:34" ht="15.75" x14ac:dyDescent="0.25">
      <c r="A180" s="61"/>
      <c r="B180" s="55"/>
      <c r="C180" s="45">
        <f t="shared" si="2"/>
        <v>0</v>
      </c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</row>
    <row r="181" spans="1:34" ht="15.75" x14ac:dyDescent="0.25">
      <c r="A181" s="61"/>
      <c r="B181" s="55"/>
      <c r="C181" s="45">
        <f t="shared" si="2"/>
        <v>0</v>
      </c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</row>
    <row r="182" spans="1:34" ht="15.75" x14ac:dyDescent="0.25">
      <c r="A182" s="61"/>
      <c r="B182" s="66"/>
      <c r="C182" s="45">
        <f t="shared" si="2"/>
        <v>0</v>
      </c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</row>
    <row r="183" spans="1:34" ht="15.75" x14ac:dyDescent="0.25">
      <c r="A183" s="61"/>
      <c r="B183" s="55"/>
      <c r="C183" s="45">
        <f t="shared" si="2"/>
        <v>0</v>
      </c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</row>
    <row r="184" spans="1:34" ht="15.75" x14ac:dyDescent="0.25">
      <c r="A184" s="61"/>
      <c r="B184" s="66"/>
      <c r="C184" s="45">
        <f t="shared" si="2"/>
        <v>0</v>
      </c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</row>
    <row r="185" spans="1:34" ht="15.75" x14ac:dyDescent="0.25">
      <c r="A185" s="61"/>
      <c r="B185" s="55"/>
      <c r="C185" s="45">
        <f t="shared" si="2"/>
        <v>0</v>
      </c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</row>
    <row r="186" spans="1:34" ht="15.75" x14ac:dyDescent="0.25">
      <c r="A186" s="61"/>
      <c r="B186" s="55"/>
      <c r="C186" s="45">
        <f t="shared" si="2"/>
        <v>0</v>
      </c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</row>
    <row r="187" spans="1:34" ht="15.75" x14ac:dyDescent="0.25">
      <c r="A187" s="61"/>
      <c r="B187" s="55"/>
      <c r="C187" s="45">
        <f t="shared" si="2"/>
        <v>0</v>
      </c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</row>
    <row r="188" spans="1:34" ht="15.75" x14ac:dyDescent="0.25">
      <c r="A188" s="61"/>
      <c r="B188" s="66"/>
      <c r="C188" s="45">
        <f t="shared" si="2"/>
        <v>0</v>
      </c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</row>
    <row r="189" spans="1:34" ht="15.75" x14ac:dyDescent="0.25">
      <c r="A189" s="61"/>
      <c r="B189" s="55"/>
      <c r="C189" s="45">
        <f t="shared" si="2"/>
        <v>0</v>
      </c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</row>
    <row r="190" spans="1:34" ht="15.75" x14ac:dyDescent="0.25">
      <c r="A190" s="61"/>
      <c r="B190" s="55"/>
      <c r="C190" s="45">
        <f t="shared" si="2"/>
        <v>0</v>
      </c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</row>
    <row r="191" spans="1:34" ht="15.75" x14ac:dyDescent="0.25">
      <c r="A191" s="61"/>
      <c r="B191" s="55"/>
      <c r="C191" s="45">
        <f t="shared" si="2"/>
        <v>0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</row>
    <row r="192" spans="1:34" ht="15.75" x14ac:dyDescent="0.25">
      <c r="A192" s="61"/>
      <c r="B192" s="55"/>
      <c r="C192" s="45">
        <f t="shared" si="2"/>
        <v>0</v>
      </c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</row>
    <row r="193" spans="1:34" ht="15.75" x14ac:dyDescent="0.25">
      <c r="A193" s="61"/>
      <c r="B193" s="66"/>
      <c r="C193" s="45">
        <f t="shared" si="2"/>
        <v>0</v>
      </c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</row>
    <row r="194" spans="1:34" ht="15.75" x14ac:dyDescent="0.25">
      <c r="A194" s="61"/>
      <c r="B194" s="66"/>
      <c r="C194" s="45">
        <f t="shared" ref="C194:C257" si="3">SUM(D194:AH194)</f>
        <v>0</v>
      </c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</row>
    <row r="195" spans="1:34" ht="15.75" x14ac:dyDescent="0.25">
      <c r="A195" s="61"/>
      <c r="B195" s="66"/>
      <c r="C195" s="45">
        <f t="shared" si="3"/>
        <v>0</v>
      </c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</row>
    <row r="196" spans="1:34" ht="15.75" x14ac:dyDescent="0.25">
      <c r="A196" s="61"/>
      <c r="B196" s="55"/>
      <c r="C196" s="45">
        <f t="shared" si="3"/>
        <v>0</v>
      </c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</row>
    <row r="197" spans="1:34" ht="15.75" x14ac:dyDescent="0.25">
      <c r="A197" s="61"/>
      <c r="B197" s="66"/>
      <c r="C197" s="45">
        <f t="shared" si="3"/>
        <v>0</v>
      </c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</row>
    <row r="198" spans="1:34" ht="15.75" x14ac:dyDescent="0.25">
      <c r="A198" s="61"/>
      <c r="B198" s="55"/>
      <c r="C198" s="45">
        <f t="shared" si="3"/>
        <v>0</v>
      </c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</row>
    <row r="199" spans="1:34" ht="15.75" x14ac:dyDescent="0.25">
      <c r="A199" s="61"/>
      <c r="B199" s="55"/>
      <c r="C199" s="45">
        <f t="shared" si="3"/>
        <v>0</v>
      </c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</row>
    <row r="200" spans="1:34" ht="15.75" x14ac:dyDescent="0.25">
      <c r="A200" s="61"/>
      <c r="B200" s="55"/>
      <c r="C200" s="45">
        <f t="shared" si="3"/>
        <v>0</v>
      </c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</row>
    <row r="201" spans="1:34" ht="15.75" x14ac:dyDescent="0.25">
      <c r="A201" s="61"/>
      <c r="B201" s="55"/>
      <c r="C201" s="45">
        <f t="shared" si="3"/>
        <v>0</v>
      </c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</row>
    <row r="202" spans="1:34" ht="15.75" x14ac:dyDescent="0.25">
      <c r="A202" s="61"/>
      <c r="B202" s="66"/>
      <c r="C202" s="45">
        <f t="shared" si="3"/>
        <v>0</v>
      </c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</row>
    <row r="203" spans="1:34" ht="15.75" x14ac:dyDescent="0.25">
      <c r="A203" s="61"/>
      <c r="B203" s="55"/>
      <c r="C203" s="45">
        <f t="shared" si="3"/>
        <v>0</v>
      </c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</row>
    <row r="204" spans="1:34" ht="15.75" x14ac:dyDescent="0.25">
      <c r="A204" s="61"/>
      <c r="B204" s="55"/>
      <c r="C204" s="45">
        <f t="shared" si="3"/>
        <v>0</v>
      </c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</row>
    <row r="205" spans="1:34" ht="15.75" x14ac:dyDescent="0.25">
      <c r="A205" s="61"/>
      <c r="B205" s="55"/>
      <c r="C205" s="45">
        <f t="shared" si="3"/>
        <v>0</v>
      </c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</row>
    <row r="206" spans="1:34" ht="15.75" x14ac:dyDescent="0.25">
      <c r="A206" s="61"/>
      <c r="B206" s="66"/>
      <c r="C206" s="45">
        <f t="shared" si="3"/>
        <v>0</v>
      </c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</row>
    <row r="207" spans="1:34" ht="15.75" x14ac:dyDescent="0.25">
      <c r="A207" s="61"/>
      <c r="B207" s="55"/>
      <c r="C207" s="45">
        <f t="shared" si="3"/>
        <v>0</v>
      </c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</row>
    <row r="208" spans="1:34" ht="15.75" x14ac:dyDescent="0.25">
      <c r="A208" s="61"/>
      <c r="B208" s="55"/>
      <c r="C208" s="45">
        <f t="shared" si="3"/>
        <v>0</v>
      </c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</row>
    <row r="209" spans="1:34" ht="15.75" x14ac:dyDescent="0.25">
      <c r="A209" s="61"/>
      <c r="B209" s="66"/>
      <c r="C209" s="45">
        <f t="shared" si="3"/>
        <v>0</v>
      </c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</row>
    <row r="210" spans="1:34" ht="15.75" x14ac:dyDescent="0.25">
      <c r="A210" s="61"/>
      <c r="B210" s="66"/>
      <c r="C210" s="45">
        <f t="shared" si="3"/>
        <v>0</v>
      </c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</row>
    <row r="211" spans="1:34" ht="15.75" x14ac:dyDescent="0.25">
      <c r="A211" s="61"/>
      <c r="B211" s="66"/>
      <c r="C211" s="45">
        <f t="shared" si="3"/>
        <v>0</v>
      </c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</row>
    <row r="212" spans="1:34" ht="15.75" x14ac:dyDescent="0.25">
      <c r="A212" s="61"/>
      <c r="B212" s="55"/>
      <c r="C212" s="45">
        <f t="shared" si="3"/>
        <v>0</v>
      </c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</row>
    <row r="213" spans="1:34" ht="15.75" x14ac:dyDescent="0.25">
      <c r="A213" s="61"/>
      <c r="B213" s="55"/>
      <c r="C213" s="45">
        <f t="shared" si="3"/>
        <v>0</v>
      </c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</row>
    <row r="214" spans="1:34" ht="15.75" x14ac:dyDescent="0.25">
      <c r="A214" s="61"/>
      <c r="B214" s="66"/>
      <c r="C214" s="45">
        <f t="shared" si="3"/>
        <v>0</v>
      </c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</row>
    <row r="215" spans="1:34" ht="15.75" x14ac:dyDescent="0.25">
      <c r="A215" s="61"/>
      <c r="B215" s="66"/>
      <c r="C215" s="45">
        <f t="shared" si="3"/>
        <v>0</v>
      </c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</row>
    <row r="216" spans="1:34" ht="15.75" x14ac:dyDescent="0.25">
      <c r="A216" s="61"/>
      <c r="B216" s="55"/>
      <c r="C216" s="45">
        <f t="shared" si="3"/>
        <v>0</v>
      </c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</row>
    <row r="217" spans="1:34" ht="15.75" x14ac:dyDescent="0.25">
      <c r="A217" s="61"/>
      <c r="B217" s="55"/>
      <c r="C217" s="45">
        <f t="shared" si="3"/>
        <v>0</v>
      </c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</row>
    <row r="218" spans="1:34" ht="15.75" x14ac:dyDescent="0.25">
      <c r="A218" s="61"/>
      <c r="B218" s="55"/>
      <c r="C218" s="45">
        <f t="shared" si="3"/>
        <v>0</v>
      </c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</row>
    <row r="219" spans="1:34" ht="15.75" x14ac:dyDescent="0.25">
      <c r="A219" s="61"/>
      <c r="B219" s="55"/>
      <c r="C219" s="45">
        <f t="shared" si="3"/>
        <v>0</v>
      </c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</row>
    <row r="220" spans="1:34" ht="15.75" x14ac:dyDescent="0.25">
      <c r="A220" s="61"/>
      <c r="B220" s="66"/>
      <c r="C220" s="45">
        <f t="shared" si="3"/>
        <v>0</v>
      </c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</row>
    <row r="221" spans="1:34" ht="15.75" x14ac:dyDescent="0.25">
      <c r="A221" s="61"/>
      <c r="B221" s="55"/>
      <c r="C221" s="45">
        <f t="shared" si="3"/>
        <v>0</v>
      </c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</row>
    <row r="222" spans="1:34" ht="15.75" x14ac:dyDescent="0.25">
      <c r="A222" s="61"/>
      <c r="B222" s="66"/>
      <c r="C222" s="45">
        <f t="shared" si="3"/>
        <v>0</v>
      </c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</row>
    <row r="223" spans="1:34" ht="15.75" x14ac:dyDescent="0.25">
      <c r="A223" s="61"/>
      <c r="B223" s="66"/>
      <c r="C223" s="45">
        <f t="shared" si="3"/>
        <v>0</v>
      </c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</row>
    <row r="224" spans="1:34" ht="15.75" x14ac:dyDescent="0.25">
      <c r="A224" s="61"/>
      <c r="B224" s="66"/>
      <c r="C224" s="45">
        <f t="shared" si="3"/>
        <v>0</v>
      </c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</row>
    <row r="225" spans="1:34" ht="15.75" x14ac:dyDescent="0.25">
      <c r="A225" s="61"/>
      <c r="B225" s="55"/>
      <c r="C225" s="45">
        <f t="shared" si="3"/>
        <v>0</v>
      </c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</row>
    <row r="226" spans="1:34" ht="15.75" x14ac:dyDescent="0.25">
      <c r="A226" s="61"/>
      <c r="B226" s="55"/>
      <c r="C226" s="45">
        <f t="shared" si="3"/>
        <v>0</v>
      </c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</row>
    <row r="227" spans="1:34" ht="15.75" x14ac:dyDescent="0.25">
      <c r="A227" s="61"/>
      <c r="B227" s="55"/>
      <c r="C227" s="45">
        <f t="shared" si="3"/>
        <v>0</v>
      </c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</row>
    <row r="228" spans="1:34" ht="15.75" x14ac:dyDescent="0.25">
      <c r="A228" s="61"/>
      <c r="B228" s="66"/>
      <c r="C228" s="45">
        <f t="shared" si="3"/>
        <v>0</v>
      </c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</row>
    <row r="229" spans="1:34" ht="15.75" x14ac:dyDescent="0.25">
      <c r="A229" s="61"/>
      <c r="B229" s="66"/>
      <c r="C229" s="45">
        <f t="shared" si="3"/>
        <v>0</v>
      </c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</row>
    <row r="230" spans="1:34" ht="15.75" x14ac:dyDescent="0.25">
      <c r="A230" s="61"/>
      <c r="B230" s="66"/>
      <c r="C230" s="45">
        <f t="shared" si="3"/>
        <v>0</v>
      </c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</row>
    <row r="231" spans="1:34" ht="15.75" x14ac:dyDescent="0.25">
      <c r="A231" s="61"/>
      <c r="B231" s="56"/>
      <c r="C231" s="45">
        <f t="shared" si="3"/>
        <v>0</v>
      </c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</row>
    <row r="232" spans="1:34" ht="15.75" x14ac:dyDescent="0.25">
      <c r="A232" s="61"/>
      <c r="B232" s="66"/>
      <c r="C232" s="45">
        <f t="shared" si="3"/>
        <v>0</v>
      </c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</row>
    <row r="233" spans="1:34" ht="15.75" x14ac:dyDescent="0.25">
      <c r="A233" s="61"/>
      <c r="B233" s="55"/>
      <c r="C233" s="45">
        <f t="shared" si="3"/>
        <v>0</v>
      </c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</row>
    <row r="234" spans="1:34" ht="15.75" x14ac:dyDescent="0.25">
      <c r="A234" s="61"/>
      <c r="B234" s="55"/>
      <c r="C234" s="45">
        <f t="shared" si="3"/>
        <v>0</v>
      </c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</row>
    <row r="235" spans="1:34" ht="15.75" x14ac:dyDescent="0.25">
      <c r="A235" s="61"/>
      <c r="B235" s="55"/>
      <c r="C235" s="45">
        <f t="shared" si="3"/>
        <v>0</v>
      </c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</row>
    <row r="236" spans="1:34" ht="15.75" x14ac:dyDescent="0.25">
      <c r="A236" s="61"/>
      <c r="B236" s="55"/>
      <c r="C236" s="45">
        <f t="shared" si="3"/>
        <v>0</v>
      </c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</row>
    <row r="237" spans="1:34" ht="15.75" x14ac:dyDescent="0.25">
      <c r="A237" s="61"/>
      <c r="B237" s="55"/>
      <c r="C237" s="45">
        <f t="shared" si="3"/>
        <v>0</v>
      </c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</row>
    <row r="238" spans="1:34" ht="15.75" x14ac:dyDescent="0.25">
      <c r="A238" s="61"/>
      <c r="B238" s="66"/>
      <c r="C238" s="45">
        <f t="shared" si="3"/>
        <v>0</v>
      </c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</row>
    <row r="239" spans="1:34" ht="15.75" x14ac:dyDescent="0.25">
      <c r="A239" s="61"/>
      <c r="B239" s="55"/>
      <c r="C239" s="45">
        <f t="shared" si="3"/>
        <v>0</v>
      </c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</row>
    <row r="240" spans="1:34" ht="15.75" x14ac:dyDescent="0.25">
      <c r="A240" s="61"/>
      <c r="B240" s="66"/>
      <c r="C240" s="45">
        <f t="shared" si="3"/>
        <v>0</v>
      </c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</row>
    <row r="241" spans="1:34" ht="15.75" x14ac:dyDescent="0.25">
      <c r="A241" s="61"/>
      <c r="B241" s="66"/>
      <c r="C241" s="45">
        <f t="shared" si="3"/>
        <v>0</v>
      </c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</row>
    <row r="242" spans="1:34" ht="15.75" x14ac:dyDescent="0.25">
      <c r="A242" s="61"/>
      <c r="B242" s="66"/>
      <c r="C242" s="45">
        <f t="shared" si="3"/>
        <v>0</v>
      </c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</row>
    <row r="243" spans="1:34" ht="15.75" x14ac:dyDescent="0.25">
      <c r="A243" s="61"/>
      <c r="B243" s="55"/>
      <c r="C243" s="45">
        <f t="shared" si="3"/>
        <v>0</v>
      </c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</row>
    <row r="244" spans="1:34" ht="15.75" x14ac:dyDescent="0.25">
      <c r="A244" s="61"/>
      <c r="B244" s="55"/>
      <c r="C244" s="45">
        <f t="shared" si="3"/>
        <v>0</v>
      </c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</row>
    <row r="245" spans="1:34" ht="15.75" x14ac:dyDescent="0.25">
      <c r="A245" s="61"/>
      <c r="B245" s="55"/>
      <c r="C245" s="45">
        <f t="shared" si="3"/>
        <v>0</v>
      </c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</row>
    <row r="246" spans="1:34" ht="15.75" x14ac:dyDescent="0.25">
      <c r="A246" s="61"/>
      <c r="B246" s="55"/>
      <c r="C246" s="45">
        <f t="shared" si="3"/>
        <v>0</v>
      </c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</row>
    <row r="247" spans="1:34" ht="15.75" x14ac:dyDescent="0.25">
      <c r="A247" s="61"/>
      <c r="B247" s="66"/>
      <c r="C247" s="45">
        <f t="shared" si="3"/>
        <v>0</v>
      </c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</row>
    <row r="248" spans="1:34" ht="15.75" x14ac:dyDescent="0.25">
      <c r="A248" s="61"/>
      <c r="B248" s="55"/>
      <c r="C248" s="45">
        <f t="shared" si="3"/>
        <v>0</v>
      </c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</row>
    <row r="249" spans="1:34" ht="15.75" x14ac:dyDescent="0.25">
      <c r="A249" s="61"/>
      <c r="B249" s="66"/>
      <c r="C249" s="45">
        <f t="shared" si="3"/>
        <v>0</v>
      </c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</row>
    <row r="250" spans="1:34" ht="15.75" x14ac:dyDescent="0.25">
      <c r="A250" s="61"/>
      <c r="B250" s="66"/>
      <c r="C250" s="45">
        <f t="shared" si="3"/>
        <v>0</v>
      </c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</row>
    <row r="251" spans="1:34" ht="15.75" x14ac:dyDescent="0.25">
      <c r="A251" s="61"/>
      <c r="B251" s="55"/>
      <c r="C251" s="45">
        <f t="shared" si="3"/>
        <v>0</v>
      </c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</row>
    <row r="252" spans="1:34" ht="15.75" x14ac:dyDescent="0.25">
      <c r="A252" s="61"/>
      <c r="B252" s="55"/>
      <c r="C252" s="45">
        <f t="shared" si="3"/>
        <v>0</v>
      </c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</row>
    <row r="253" spans="1:34" ht="15.75" x14ac:dyDescent="0.25">
      <c r="A253" s="61"/>
      <c r="B253" s="66"/>
      <c r="C253" s="45">
        <f t="shared" si="3"/>
        <v>0</v>
      </c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</row>
    <row r="254" spans="1:34" ht="15.75" x14ac:dyDescent="0.25">
      <c r="A254" s="61"/>
      <c r="B254" s="55"/>
      <c r="C254" s="45">
        <f t="shared" si="3"/>
        <v>0</v>
      </c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</row>
    <row r="255" spans="1:34" ht="15.75" x14ac:dyDescent="0.25">
      <c r="A255" s="61"/>
      <c r="B255" s="55"/>
      <c r="C255" s="45">
        <f t="shared" si="3"/>
        <v>0</v>
      </c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</row>
    <row r="256" spans="1:34" ht="15.75" x14ac:dyDescent="0.25">
      <c r="A256" s="61"/>
      <c r="B256" s="66"/>
      <c r="C256" s="45">
        <f t="shared" si="3"/>
        <v>0</v>
      </c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</row>
    <row r="257" spans="1:34" ht="15.75" x14ac:dyDescent="0.25">
      <c r="A257" s="61"/>
      <c r="B257" s="55"/>
      <c r="C257" s="45">
        <f t="shared" si="3"/>
        <v>0</v>
      </c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</row>
    <row r="258" spans="1:34" ht="15.75" x14ac:dyDescent="0.25">
      <c r="A258" s="61"/>
      <c r="B258" s="55"/>
      <c r="C258" s="45">
        <f t="shared" ref="C258:C321" si="4">SUM(D258:AH258)</f>
        <v>0</v>
      </c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</row>
    <row r="259" spans="1:34" ht="15.75" x14ac:dyDescent="0.25">
      <c r="A259" s="61"/>
      <c r="B259" s="55"/>
      <c r="C259" s="45">
        <f t="shared" si="4"/>
        <v>0</v>
      </c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</row>
    <row r="260" spans="1:34" ht="15.75" x14ac:dyDescent="0.25">
      <c r="A260" s="61"/>
      <c r="B260" s="55"/>
      <c r="C260" s="45">
        <f t="shared" si="4"/>
        <v>0</v>
      </c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</row>
    <row r="261" spans="1:34" ht="15.75" x14ac:dyDescent="0.25">
      <c r="A261" s="61"/>
      <c r="B261" s="55"/>
      <c r="C261" s="45">
        <f t="shared" si="4"/>
        <v>0</v>
      </c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</row>
    <row r="262" spans="1:34" ht="15.75" x14ac:dyDescent="0.25">
      <c r="A262" s="61"/>
      <c r="B262" s="55"/>
      <c r="C262" s="45">
        <f t="shared" si="4"/>
        <v>0</v>
      </c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</row>
    <row r="263" spans="1:34" ht="15.75" x14ac:dyDescent="0.25">
      <c r="A263" s="61"/>
      <c r="B263" s="55"/>
      <c r="C263" s="45">
        <f t="shared" si="4"/>
        <v>0</v>
      </c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</row>
    <row r="264" spans="1:34" ht="15.75" x14ac:dyDescent="0.25">
      <c r="A264" s="61"/>
      <c r="B264" s="55"/>
      <c r="C264" s="45">
        <f t="shared" si="4"/>
        <v>0</v>
      </c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</row>
    <row r="265" spans="1:34" ht="15.75" x14ac:dyDescent="0.25">
      <c r="A265" s="61"/>
      <c r="B265" s="55"/>
      <c r="C265" s="45">
        <f t="shared" si="4"/>
        <v>0</v>
      </c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</row>
    <row r="266" spans="1:34" ht="15.75" x14ac:dyDescent="0.25">
      <c r="A266" s="61"/>
      <c r="B266" s="55"/>
      <c r="C266" s="45">
        <f t="shared" si="4"/>
        <v>0</v>
      </c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</row>
    <row r="267" spans="1:34" ht="15.75" x14ac:dyDescent="0.25">
      <c r="A267" s="61"/>
      <c r="B267" s="55"/>
      <c r="C267" s="45">
        <f t="shared" si="4"/>
        <v>0</v>
      </c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</row>
    <row r="268" spans="1:34" ht="15.75" x14ac:dyDescent="0.25">
      <c r="A268" s="61"/>
      <c r="B268" s="66"/>
      <c r="C268" s="45">
        <f t="shared" si="4"/>
        <v>0</v>
      </c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</row>
    <row r="269" spans="1:34" ht="15.75" x14ac:dyDescent="0.25">
      <c r="A269" s="61"/>
      <c r="B269" s="55"/>
      <c r="C269" s="45">
        <f t="shared" si="4"/>
        <v>0</v>
      </c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</row>
    <row r="270" spans="1:34" ht="15.75" x14ac:dyDescent="0.25">
      <c r="A270" s="61"/>
      <c r="B270" s="55"/>
      <c r="C270" s="45">
        <f t="shared" si="4"/>
        <v>0</v>
      </c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</row>
    <row r="271" spans="1:34" ht="15.75" x14ac:dyDescent="0.25">
      <c r="A271" s="61"/>
      <c r="B271" s="66"/>
      <c r="C271" s="45">
        <f t="shared" si="4"/>
        <v>0</v>
      </c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</row>
    <row r="272" spans="1:34" ht="15.75" x14ac:dyDescent="0.25">
      <c r="A272" s="61"/>
      <c r="B272" s="55"/>
      <c r="C272" s="45">
        <f t="shared" si="4"/>
        <v>0</v>
      </c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</row>
    <row r="273" spans="1:34" ht="15.75" x14ac:dyDescent="0.25">
      <c r="A273" s="61"/>
      <c r="B273" s="55"/>
      <c r="C273" s="45">
        <f t="shared" si="4"/>
        <v>0</v>
      </c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</row>
    <row r="274" spans="1:34" ht="15.75" x14ac:dyDescent="0.25">
      <c r="A274" s="61"/>
      <c r="B274" s="66"/>
      <c r="C274" s="45">
        <f t="shared" si="4"/>
        <v>0</v>
      </c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</row>
    <row r="275" spans="1:34" ht="15.75" x14ac:dyDescent="0.25">
      <c r="A275" s="61"/>
      <c r="B275" s="66"/>
      <c r="C275" s="45">
        <f t="shared" si="4"/>
        <v>0</v>
      </c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</row>
    <row r="276" spans="1:34" ht="15.75" x14ac:dyDescent="0.25">
      <c r="A276" s="61"/>
      <c r="B276" s="55"/>
      <c r="C276" s="45">
        <f t="shared" si="4"/>
        <v>0</v>
      </c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</row>
    <row r="277" spans="1:34" ht="15.75" x14ac:dyDescent="0.25">
      <c r="A277" s="61"/>
      <c r="B277" s="66"/>
      <c r="C277" s="45">
        <f t="shared" si="4"/>
        <v>0</v>
      </c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</row>
    <row r="278" spans="1:34" ht="15.75" x14ac:dyDescent="0.25">
      <c r="A278" s="61"/>
      <c r="B278" s="55"/>
      <c r="C278" s="45">
        <f t="shared" si="4"/>
        <v>0</v>
      </c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</row>
    <row r="279" spans="1:34" ht="15.75" x14ac:dyDescent="0.25">
      <c r="A279" s="61"/>
      <c r="B279" s="66"/>
      <c r="C279" s="45">
        <f t="shared" si="4"/>
        <v>0</v>
      </c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</row>
    <row r="280" spans="1:34" ht="15.75" x14ac:dyDescent="0.25">
      <c r="A280" s="61"/>
      <c r="B280" s="55"/>
      <c r="C280" s="45">
        <f t="shared" si="4"/>
        <v>0</v>
      </c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</row>
    <row r="281" spans="1:34" ht="15.75" x14ac:dyDescent="0.25">
      <c r="A281" s="61"/>
      <c r="B281" s="55"/>
      <c r="C281" s="45">
        <f t="shared" si="4"/>
        <v>0</v>
      </c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</row>
    <row r="282" spans="1:34" ht="15.75" x14ac:dyDescent="0.25">
      <c r="A282" s="61"/>
      <c r="B282" s="55"/>
      <c r="C282" s="45">
        <f t="shared" si="4"/>
        <v>0</v>
      </c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</row>
    <row r="283" spans="1:34" ht="15.75" x14ac:dyDescent="0.25">
      <c r="A283" s="61"/>
      <c r="B283" s="66"/>
      <c r="C283" s="45">
        <f t="shared" si="4"/>
        <v>0</v>
      </c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</row>
    <row r="284" spans="1:34" ht="15.75" x14ac:dyDescent="0.25">
      <c r="A284" s="61"/>
      <c r="B284" s="55"/>
      <c r="C284" s="45">
        <f t="shared" si="4"/>
        <v>0</v>
      </c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</row>
    <row r="285" spans="1:34" ht="15.75" x14ac:dyDescent="0.25">
      <c r="A285" s="61"/>
      <c r="B285" s="55"/>
      <c r="C285" s="45">
        <f t="shared" si="4"/>
        <v>0</v>
      </c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</row>
    <row r="286" spans="1:34" ht="15.75" x14ac:dyDescent="0.25">
      <c r="A286" s="61"/>
      <c r="B286" s="55"/>
      <c r="C286" s="45">
        <f t="shared" si="4"/>
        <v>0</v>
      </c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</row>
    <row r="287" spans="1:34" ht="15.75" x14ac:dyDescent="0.25">
      <c r="A287" s="61"/>
      <c r="B287" s="66"/>
      <c r="C287" s="45">
        <f t="shared" si="4"/>
        <v>0</v>
      </c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</row>
    <row r="288" spans="1:34" ht="15.75" x14ac:dyDescent="0.25">
      <c r="A288" s="61"/>
      <c r="B288" s="66"/>
      <c r="C288" s="45">
        <f t="shared" si="4"/>
        <v>0</v>
      </c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</row>
    <row r="289" spans="1:34" ht="15.75" x14ac:dyDescent="0.25">
      <c r="A289" s="61"/>
      <c r="B289" s="66"/>
      <c r="C289" s="45">
        <f t="shared" si="4"/>
        <v>0</v>
      </c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</row>
    <row r="290" spans="1:34" ht="15.75" x14ac:dyDescent="0.25">
      <c r="A290" s="61"/>
      <c r="B290" s="55"/>
      <c r="C290" s="45">
        <f t="shared" si="4"/>
        <v>0</v>
      </c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</row>
    <row r="291" spans="1:34" ht="15.75" x14ac:dyDescent="0.25">
      <c r="A291" s="61"/>
      <c r="B291" s="55"/>
      <c r="C291" s="45">
        <f t="shared" si="4"/>
        <v>0</v>
      </c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</row>
    <row r="292" spans="1:34" ht="15.75" x14ac:dyDescent="0.25">
      <c r="A292" s="61"/>
      <c r="B292" s="55"/>
      <c r="C292" s="45">
        <f t="shared" si="4"/>
        <v>0</v>
      </c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</row>
    <row r="293" spans="1:34" ht="15.75" x14ac:dyDescent="0.25">
      <c r="A293" s="61"/>
      <c r="B293" s="55"/>
      <c r="C293" s="45">
        <f t="shared" si="4"/>
        <v>0</v>
      </c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</row>
    <row r="294" spans="1:34" ht="15.75" x14ac:dyDescent="0.25">
      <c r="A294" s="61"/>
      <c r="B294" s="55"/>
      <c r="C294" s="45">
        <f t="shared" si="4"/>
        <v>0</v>
      </c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</row>
    <row r="295" spans="1:34" ht="15.75" x14ac:dyDescent="0.25">
      <c r="A295" s="61"/>
      <c r="B295" s="55"/>
      <c r="C295" s="45">
        <f t="shared" si="4"/>
        <v>0</v>
      </c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</row>
    <row r="296" spans="1:34" ht="15.75" x14ac:dyDescent="0.25">
      <c r="A296" s="61"/>
      <c r="B296" s="55"/>
      <c r="C296" s="45">
        <f t="shared" si="4"/>
        <v>0</v>
      </c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</row>
    <row r="297" spans="1:34" ht="15.75" x14ac:dyDescent="0.25">
      <c r="A297" s="61"/>
      <c r="B297" s="55"/>
      <c r="C297" s="45">
        <f t="shared" si="4"/>
        <v>0</v>
      </c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</row>
    <row r="298" spans="1:34" ht="15.75" x14ac:dyDescent="0.25">
      <c r="A298" s="61"/>
      <c r="B298" s="55"/>
      <c r="C298" s="45">
        <f t="shared" si="4"/>
        <v>0</v>
      </c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</row>
    <row r="299" spans="1:34" ht="15.75" x14ac:dyDescent="0.25">
      <c r="A299" s="61"/>
      <c r="B299" s="55"/>
      <c r="C299" s="45">
        <f t="shared" si="4"/>
        <v>0</v>
      </c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</row>
    <row r="300" spans="1:34" ht="15.75" x14ac:dyDescent="0.25">
      <c r="A300" s="61"/>
      <c r="B300" s="55"/>
      <c r="C300" s="45">
        <f t="shared" si="4"/>
        <v>0</v>
      </c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</row>
    <row r="301" spans="1:34" ht="15.75" x14ac:dyDescent="0.25">
      <c r="A301" s="61"/>
      <c r="B301" s="55"/>
      <c r="C301" s="45">
        <f t="shared" si="4"/>
        <v>0</v>
      </c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</row>
    <row r="302" spans="1:34" ht="15.75" x14ac:dyDescent="0.25">
      <c r="A302" s="61"/>
      <c r="B302" s="55"/>
      <c r="C302" s="45">
        <f t="shared" si="4"/>
        <v>0</v>
      </c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</row>
    <row r="303" spans="1:34" ht="15.75" x14ac:dyDescent="0.25">
      <c r="A303" s="61"/>
      <c r="B303" s="55"/>
      <c r="C303" s="45">
        <f t="shared" si="4"/>
        <v>0</v>
      </c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</row>
    <row r="304" spans="1:34" ht="15.75" x14ac:dyDescent="0.25">
      <c r="A304" s="61"/>
      <c r="B304" s="66"/>
      <c r="C304" s="45">
        <f t="shared" si="4"/>
        <v>0</v>
      </c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</row>
    <row r="305" spans="1:34" ht="15.75" x14ac:dyDescent="0.25">
      <c r="A305" s="61"/>
      <c r="B305" s="55"/>
      <c r="C305" s="45">
        <f t="shared" si="4"/>
        <v>0</v>
      </c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</row>
    <row r="306" spans="1:34" ht="15.75" x14ac:dyDescent="0.25">
      <c r="A306" s="61"/>
      <c r="B306" s="55"/>
      <c r="C306" s="45">
        <f t="shared" si="4"/>
        <v>0</v>
      </c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</row>
    <row r="307" spans="1:34" ht="15.75" x14ac:dyDescent="0.25">
      <c r="A307" s="61"/>
      <c r="B307" s="55"/>
      <c r="C307" s="45">
        <f t="shared" si="4"/>
        <v>0</v>
      </c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</row>
    <row r="308" spans="1:34" ht="15.75" x14ac:dyDescent="0.25">
      <c r="A308" s="61"/>
      <c r="B308" s="55"/>
      <c r="C308" s="45">
        <f t="shared" si="4"/>
        <v>0</v>
      </c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</row>
    <row r="309" spans="1:34" ht="15.75" x14ac:dyDescent="0.25">
      <c r="A309" s="61"/>
      <c r="B309" s="55"/>
      <c r="C309" s="45">
        <f t="shared" si="4"/>
        <v>0</v>
      </c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</row>
    <row r="310" spans="1:34" ht="15.75" x14ac:dyDescent="0.25">
      <c r="A310" s="61"/>
      <c r="B310" s="55"/>
      <c r="C310" s="45">
        <f t="shared" si="4"/>
        <v>0</v>
      </c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</row>
    <row r="311" spans="1:34" ht="15.75" x14ac:dyDescent="0.25">
      <c r="A311" s="61"/>
      <c r="B311" s="55"/>
      <c r="C311" s="45">
        <f t="shared" si="4"/>
        <v>0</v>
      </c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</row>
    <row r="312" spans="1:34" ht="15.75" x14ac:dyDescent="0.25">
      <c r="A312" s="61"/>
      <c r="B312" s="55"/>
      <c r="C312" s="45">
        <f t="shared" si="4"/>
        <v>0</v>
      </c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</row>
    <row r="313" spans="1:34" ht="15.75" x14ac:dyDescent="0.25">
      <c r="A313" s="61"/>
      <c r="B313" s="66"/>
      <c r="C313" s="45">
        <f t="shared" si="4"/>
        <v>0</v>
      </c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</row>
    <row r="314" spans="1:34" ht="15.75" x14ac:dyDescent="0.25">
      <c r="A314" s="61"/>
      <c r="B314" s="55"/>
      <c r="C314" s="45">
        <f t="shared" si="4"/>
        <v>0</v>
      </c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</row>
    <row r="315" spans="1:34" ht="15.75" x14ac:dyDescent="0.25">
      <c r="A315" s="61"/>
      <c r="B315" s="66"/>
      <c r="C315" s="45">
        <f t="shared" si="4"/>
        <v>0</v>
      </c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</row>
    <row r="316" spans="1:34" ht="15.75" x14ac:dyDescent="0.25">
      <c r="A316" s="67"/>
      <c r="B316" s="68"/>
      <c r="C316" s="45">
        <f t="shared" si="4"/>
        <v>0</v>
      </c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</row>
    <row r="317" spans="1:34" ht="15.75" x14ac:dyDescent="0.25">
      <c r="A317" s="69"/>
      <c r="B317" s="68"/>
      <c r="C317" s="45">
        <f t="shared" si="4"/>
        <v>0</v>
      </c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</row>
    <row r="318" spans="1:34" x14ac:dyDescent="0.25">
      <c r="A318" s="69"/>
      <c r="B318" s="70"/>
      <c r="C318" s="45">
        <f t="shared" si="4"/>
        <v>0</v>
      </c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</row>
    <row r="319" spans="1:34" x14ac:dyDescent="0.25">
      <c r="A319" s="71"/>
      <c r="B319" s="70"/>
      <c r="C319" s="45">
        <f t="shared" si="4"/>
        <v>0</v>
      </c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</row>
    <row r="320" spans="1:34" x14ac:dyDescent="0.25">
      <c r="A320" s="69"/>
      <c r="B320" s="72"/>
      <c r="C320" s="45">
        <f t="shared" si="4"/>
        <v>0</v>
      </c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</row>
    <row r="321" spans="1:34" x14ac:dyDescent="0.25">
      <c r="A321" s="69"/>
      <c r="B321" s="72"/>
      <c r="C321" s="45">
        <f t="shared" si="4"/>
        <v>0</v>
      </c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</row>
    <row r="322" spans="1:34" x14ac:dyDescent="0.25">
      <c r="A322" s="71"/>
      <c r="B322" s="72"/>
      <c r="C322" s="45">
        <f t="shared" ref="C322:C368" si="5">SUM(D322:AH322)</f>
        <v>0</v>
      </c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</row>
    <row r="323" spans="1:34" x14ac:dyDescent="0.25">
      <c r="A323" s="69"/>
      <c r="B323" s="72"/>
      <c r="C323" s="45">
        <f t="shared" si="5"/>
        <v>0</v>
      </c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</row>
    <row r="324" spans="1:34" x14ac:dyDescent="0.25">
      <c r="A324" s="69"/>
      <c r="B324" s="72"/>
      <c r="C324" s="45">
        <f t="shared" si="5"/>
        <v>0</v>
      </c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</row>
    <row r="325" spans="1:34" x14ac:dyDescent="0.25">
      <c r="A325" s="71"/>
      <c r="B325" s="72"/>
      <c r="C325" s="45">
        <f t="shared" si="5"/>
        <v>0</v>
      </c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</row>
    <row r="326" spans="1:34" x14ac:dyDescent="0.25">
      <c r="A326" s="69"/>
      <c r="B326" s="72"/>
      <c r="C326" s="45">
        <f t="shared" si="5"/>
        <v>0</v>
      </c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</row>
    <row r="327" spans="1:34" x14ac:dyDescent="0.25">
      <c r="A327" s="69"/>
      <c r="B327" s="72"/>
      <c r="C327" s="45">
        <f t="shared" si="5"/>
        <v>0</v>
      </c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</row>
    <row r="328" spans="1:34" x14ac:dyDescent="0.25">
      <c r="A328" s="71"/>
      <c r="B328" s="73"/>
      <c r="C328" s="45">
        <f t="shared" si="5"/>
        <v>0</v>
      </c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</row>
    <row r="329" spans="1:34" x14ac:dyDescent="0.25">
      <c r="A329" s="69"/>
      <c r="B329" s="72"/>
      <c r="C329" s="45">
        <f t="shared" si="5"/>
        <v>0</v>
      </c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</row>
    <row r="330" spans="1:34" x14ac:dyDescent="0.25">
      <c r="A330" s="69"/>
      <c r="B330" s="72"/>
      <c r="C330" s="45">
        <f t="shared" si="5"/>
        <v>0</v>
      </c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</row>
    <row r="331" spans="1:34" x14ac:dyDescent="0.25">
      <c r="A331" s="71"/>
      <c r="B331" s="72"/>
      <c r="C331" s="45">
        <f t="shared" si="5"/>
        <v>0</v>
      </c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</row>
    <row r="332" spans="1:34" x14ac:dyDescent="0.25">
      <c r="A332" s="69"/>
      <c r="B332" s="72"/>
      <c r="C332" s="45">
        <f t="shared" si="5"/>
        <v>0</v>
      </c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</row>
    <row r="333" spans="1:34" x14ac:dyDescent="0.25">
      <c r="A333" s="69"/>
      <c r="B333" s="72"/>
      <c r="C333" s="45">
        <f t="shared" si="5"/>
        <v>0</v>
      </c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</row>
    <row r="334" spans="1:34" ht="15.75" x14ac:dyDescent="0.25">
      <c r="A334" s="57"/>
      <c r="B334" s="55"/>
      <c r="C334" s="45">
        <f t="shared" si="5"/>
        <v>0</v>
      </c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</row>
    <row r="335" spans="1:34" ht="15.75" x14ac:dyDescent="0.25">
      <c r="A335" s="57"/>
      <c r="B335" s="55"/>
      <c r="C335" s="45">
        <f t="shared" si="5"/>
        <v>0</v>
      </c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</row>
    <row r="336" spans="1:34" ht="15.75" x14ac:dyDescent="0.25">
      <c r="A336" s="57"/>
      <c r="B336" s="55"/>
      <c r="C336" s="45">
        <f t="shared" si="5"/>
        <v>0</v>
      </c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</row>
    <row r="337" spans="1:34" ht="15.75" x14ac:dyDescent="0.25">
      <c r="A337" s="57"/>
      <c r="B337" s="55"/>
      <c r="C337" s="45">
        <f t="shared" si="5"/>
        <v>0</v>
      </c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</row>
    <row r="338" spans="1:34" ht="15.75" x14ac:dyDescent="0.25">
      <c r="A338" s="57"/>
      <c r="B338" s="55"/>
      <c r="C338" s="45">
        <f t="shared" si="5"/>
        <v>0</v>
      </c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</row>
    <row r="339" spans="1:34" ht="15.75" x14ac:dyDescent="0.25">
      <c r="A339" s="57"/>
      <c r="B339" s="56"/>
      <c r="C339" s="45">
        <f t="shared" si="5"/>
        <v>0</v>
      </c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</row>
    <row r="340" spans="1:34" ht="15.75" x14ac:dyDescent="0.25">
      <c r="A340" s="57"/>
      <c r="B340" s="55"/>
      <c r="C340" s="45">
        <f t="shared" si="5"/>
        <v>0</v>
      </c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</row>
    <row r="341" spans="1:34" ht="15.75" x14ac:dyDescent="0.25">
      <c r="A341" s="57"/>
      <c r="B341" s="56"/>
      <c r="C341" s="45">
        <f t="shared" si="5"/>
        <v>0</v>
      </c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</row>
    <row r="342" spans="1:34" ht="15.75" x14ac:dyDescent="0.25">
      <c r="A342" s="57"/>
      <c r="B342" s="56"/>
      <c r="C342" s="45">
        <f t="shared" si="5"/>
        <v>0</v>
      </c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</row>
    <row r="343" spans="1:34" ht="15.75" x14ac:dyDescent="0.25">
      <c r="A343" s="57"/>
      <c r="B343" s="56"/>
      <c r="C343" s="45">
        <f t="shared" si="5"/>
        <v>0</v>
      </c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</row>
    <row r="344" spans="1:34" ht="15.75" x14ac:dyDescent="0.25">
      <c r="A344" s="57"/>
      <c r="B344" s="55"/>
      <c r="C344" s="45">
        <f t="shared" si="5"/>
        <v>0</v>
      </c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</row>
    <row r="345" spans="1:34" ht="15.75" x14ac:dyDescent="0.25">
      <c r="A345" s="57"/>
      <c r="B345" s="55"/>
      <c r="C345" s="45">
        <f t="shared" si="5"/>
        <v>0</v>
      </c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</row>
    <row r="346" spans="1:34" ht="15.75" x14ac:dyDescent="0.25">
      <c r="A346" s="57"/>
      <c r="B346" s="56"/>
      <c r="C346" s="45">
        <f t="shared" si="5"/>
        <v>0</v>
      </c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</row>
    <row r="347" spans="1:34" ht="15.75" x14ac:dyDescent="0.25">
      <c r="A347" s="57"/>
      <c r="B347" s="55"/>
      <c r="C347" s="45">
        <f t="shared" si="5"/>
        <v>0</v>
      </c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</row>
    <row r="348" spans="1:34" ht="15.75" x14ac:dyDescent="0.25">
      <c r="A348" s="57"/>
      <c r="B348" s="56"/>
      <c r="C348" s="45">
        <f t="shared" si="5"/>
        <v>0</v>
      </c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</row>
    <row r="349" spans="1:34" ht="15.75" x14ac:dyDescent="0.25">
      <c r="A349" s="57"/>
      <c r="B349" s="55"/>
      <c r="C349" s="45">
        <f t="shared" si="5"/>
        <v>0</v>
      </c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</row>
    <row r="350" spans="1:34" ht="15.75" x14ac:dyDescent="0.25">
      <c r="A350" s="57"/>
      <c r="B350" s="55"/>
      <c r="C350" s="45">
        <f t="shared" si="5"/>
        <v>0</v>
      </c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</row>
    <row r="351" spans="1:34" ht="15.75" x14ac:dyDescent="0.25">
      <c r="A351" s="57"/>
      <c r="B351" s="56"/>
      <c r="C351" s="45">
        <f t="shared" si="5"/>
        <v>0</v>
      </c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</row>
    <row r="352" spans="1:34" ht="15.75" x14ac:dyDescent="0.25">
      <c r="A352" s="95"/>
      <c r="B352" s="96"/>
      <c r="C352" s="45">
        <f t="shared" si="5"/>
        <v>0</v>
      </c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</row>
    <row r="353" spans="1:34" ht="15.75" x14ac:dyDescent="0.25">
      <c r="A353" s="95"/>
      <c r="B353" s="96"/>
      <c r="C353" s="45">
        <f t="shared" si="5"/>
        <v>0</v>
      </c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</row>
    <row r="354" spans="1:34" ht="15.75" x14ac:dyDescent="0.25">
      <c r="A354" s="95"/>
      <c r="B354" s="98"/>
      <c r="C354" s="45">
        <f t="shared" si="5"/>
        <v>0</v>
      </c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</row>
    <row r="355" spans="1:34" ht="15.75" x14ac:dyDescent="0.25">
      <c r="A355" s="95"/>
      <c r="B355" s="98"/>
      <c r="C355" s="45">
        <f t="shared" si="5"/>
        <v>0</v>
      </c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</row>
    <row r="356" spans="1:34" ht="15.75" x14ac:dyDescent="0.25">
      <c r="A356" s="95"/>
      <c r="B356" s="96"/>
      <c r="C356" s="45">
        <f t="shared" si="5"/>
        <v>0</v>
      </c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</row>
    <row r="357" spans="1:34" ht="15.75" x14ac:dyDescent="0.25">
      <c r="A357" s="95"/>
      <c r="B357" s="96"/>
      <c r="C357" s="45">
        <f t="shared" si="5"/>
        <v>0</v>
      </c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</row>
    <row r="358" spans="1:34" ht="15.75" x14ac:dyDescent="0.25">
      <c r="A358" s="95"/>
      <c r="B358" s="96"/>
      <c r="C358" s="45">
        <f t="shared" si="5"/>
        <v>0</v>
      </c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</row>
    <row r="359" spans="1:34" ht="15.75" x14ac:dyDescent="0.25">
      <c r="A359" s="95"/>
      <c r="B359" s="96"/>
      <c r="C359" s="45">
        <f t="shared" si="5"/>
        <v>0</v>
      </c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</row>
    <row r="360" spans="1:34" ht="15.75" x14ac:dyDescent="0.25">
      <c r="A360" s="95"/>
      <c r="B360" s="96"/>
      <c r="C360" s="45">
        <f t="shared" si="5"/>
        <v>0</v>
      </c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</row>
    <row r="361" spans="1:34" ht="15.75" x14ac:dyDescent="0.25">
      <c r="A361" s="95"/>
      <c r="B361" s="96"/>
      <c r="C361" s="45">
        <f t="shared" si="5"/>
        <v>0</v>
      </c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</row>
    <row r="362" spans="1:34" ht="15.75" x14ac:dyDescent="0.25">
      <c r="A362" s="95"/>
      <c r="B362" s="96"/>
      <c r="C362" s="45">
        <f t="shared" si="5"/>
        <v>0</v>
      </c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</row>
    <row r="363" spans="1:34" ht="15.75" x14ac:dyDescent="0.25">
      <c r="A363" s="95"/>
      <c r="B363" s="96"/>
      <c r="C363" s="45">
        <f t="shared" si="5"/>
        <v>0</v>
      </c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</row>
    <row r="364" spans="1:34" ht="15.75" x14ac:dyDescent="0.25">
      <c r="A364" s="95"/>
      <c r="B364" s="96"/>
      <c r="C364" s="45">
        <f t="shared" si="5"/>
        <v>0</v>
      </c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</row>
    <row r="365" spans="1:34" ht="15.75" x14ac:dyDescent="0.25">
      <c r="A365" s="95"/>
      <c r="B365" s="96"/>
      <c r="C365" s="45">
        <f t="shared" si="5"/>
        <v>0</v>
      </c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</row>
    <row r="366" spans="1:34" ht="15.75" x14ac:dyDescent="0.25">
      <c r="A366" s="95"/>
      <c r="B366" s="96"/>
      <c r="C366" s="45">
        <f t="shared" si="5"/>
        <v>0</v>
      </c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</row>
    <row r="367" spans="1:34" ht="15.75" x14ac:dyDescent="0.25">
      <c r="A367" s="95"/>
      <c r="B367" s="96"/>
      <c r="C367" s="45">
        <f t="shared" si="5"/>
        <v>0</v>
      </c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</row>
    <row r="368" spans="1:34" ht="15.75" x14ac:dyDescent="0.25">
      <c r="A368" s="95"/>
      <c r="B368" s="96"/>
      <c r="C368" s="45">
        <f t="shared" si="5"/>
        <v>0</v>
      </c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</row>
    <row r="369" spans="1:34" ht="15.75" x14ac:dyDescent="0.25">
      <c r="A369" s="95"/>
      <c r="B369" s="96"/>
      <c r="C369" s="45">
        <f t="shared" ref="C369:C432" si="6">SUM(D369:AH369)</f>
        <v>0</v>
      </c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</row>
    <row r="370" spans="1:34" ht="15.75" x14ac:dyDescent="0.25">
      <c r="A370" s="95"/>
      <c r="B370" s="96"/>
      <c r="C370" s="45">
        <f t="shared" si="6"/>
        <v>0</v>
      </c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</row>
    <row r="371" spans="1:34" ht="15.75" x14ac:dyDescent="0.25">
      <c r="A371" s="110"/>
      <c r="B371" s="98"/>
      <c r="C371" s="45">
        <f t="shared" si="6"/>
        <v>0</v>
      </c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</row>
    <row r="372" spans="1:34" ht="15.75" x14ac:dyDescent="0.25">
      <c r="A372" s="110"/>
      <c r="B372" s="98"/>
      <c r="C372" s="45">
        <f t="shared" si="6"/>
        <v>0</v>
      </c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</row>
    <row r="373" spans="1:34" ht="15.75" x14ac:dyDescent="0.25">
      <c r="A373" s="110"/>
      <c r="B373" s="98"/>
      <c r="C373" s="45">
        <f t="shared" si="6"/>
        <v>0</v>
      </c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</row>
    <row r="374" spans="1:34" ht="15.75" x14ac:dyDescent="0.25">
      <c r="A374" s="110"/>
      <c r="B374" s="98"/>
      <c r="C374" s="45">
        <f t="shared" si="6"/>
        <v>0</v>
      </c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</row>
    <row r="375" spans="1:34" ht="15.75" x14ac:dyDescent="0.25">
      <c r="A375" s="110"/>
      <c r="B375" s="98"/>
      <c r="C375" s="45">
        <f t="shared" si="6"/>
        <v>0</v>
      </c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</row>
    <row r="376" spans="1:34" ht="15.75" x14ac:dyDescent="0.25">
      <c r="A376" s="112"/>
      <c r="B376" s="113"/>
      <c r="C376" s="45">
        <f t="shared" si="6"/>
        <v>0</v>
      </c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</row>
    <row r="377" spans="1:34" ht="15.75" x14ac:dyDescent="0.25">
      <c r="A377" s="94"/>
      <c r="B377" s="114"/>
      <c r="C377" s="45">
        <f t="shared" si="6"/>
        <v>0</v>
      </c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</row>
    <row r="378" spans="1:34" ht="15.75" x14ac:dyDescent="0.25">
      <c r="A378" s="110"/>
      <c r="B378" s="98"/>
      <c r="C378" s="45">
        <f t="shared" si="6"/>
        <v>0</v>
      </c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</row>
    <row r="379" spans="1:34" ht="15.75" x14ac:dyDescent="0.25">
      <c r="A379" s="110"/>
      <c r="B379" s="98"/>
      <c r="C379" s="45">
        <f t="shared" si="6"/>
        <v>0</v>
      </c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</row>
    <row r="380" spans="1:34" ht="15.75" x14ac:dyDescent="0.25">
      <c r="A380" s="110"/>
      <c r="B380" s="98"/>
      <c r="C380" s="45">
        <f t="shared" si="6"/>
        <v>0</v>
      </c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</row>
    <row r="381" spans="1:34" ht="15.75" x14ac:dyDescent="0.25">
      <c r="A381" s="110"/>
      <c r="B381" s="98"/>
      <c r="C381" s="45">
        <f t="shared" si="6"/>
        <v>0</v>
      </c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</row>
    <row r="382" spans="1:34" ht="15.75" x14ac:dyDescent="0.25">
      <c r="A382" s="110"/>
      <c r="B382" s="98"/>
      <c r="C382" s="45">
        <f t="shared" si="6"/>
        <v>0</v>
      </c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</row>
    <row r="383" spans="1:34" ht="15.75" x14ac:dyDescent="0.25">
      <c r="A383" s="110"/>
      <c r="B383" s="98"/>
      <c r="C383" s="45">
        <f t="shared" si="6"/>
        <v>0</v>
      </c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</row>
    <row r="384" spans="1:34" ht="15.75" x14ac:dyDescent="0.25">
      <c r="A384" s="110"/>
      <c r="B384" s="98"/>
      <c r="C384" s="45">
        <f t="shared" si="6"/>
        <v>0</v>
      </c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</row>
    <row r="385" spans="1:34" ht="15.75" x14ac:dyDescent="0.25">
      <c r="A385" s="110"/>
      <c r="B385" s="98"/>
      <c r="C385" s="45">
        <f t="shared" si="6"/>
        <v>0</v>
      </c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</row>
    <row r="386" spans="1:34" ht="15.75" x14ac:dyDescent="0.25">
      <c r="A386" s="110"/>
      <c r="B386" s="98"/>
      <c r="C386" s="45">
        <f t="shared" si="6"/>
        <v>0</v>
      </c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</row>
    <row r="387" spans="1:34" ht="15.75" x14ac:dyDescent="0.25">
      <c r="A387" s="110"/>
      <c r="B387" s="98"/>
      <c r="C387" s="45">
        <f t="shared" si="6"/>
        <v>0</v>
      </c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</row>
    <row r="388" spans="1:34" ht="15.75" x14ac:dyDescent="0.25">
      <c r="A388" s="110"/>
      <c r="B388" s="98"/>
      <c r="C388" s="45">
        <f t="shared" si="6"/>
        <v>0</v>
      </c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</row>
    <row r="389" spans="1:34" ht="15.75" x14ac:dyDescent="0.25">
      <c r="A389" s="110"/>
      <c r="B389" s="98"/>
      <c r="C389" s="45">
        <f t="shared" si="6"/>
        <v>0</v>
      </c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</row>
    <row r="390" spans="1:34" ht="15.75" x14ac:dyDescent="0.25">
      <c r="A390" s="110"/>
      <c r="B390" s="98"/>
      <c r="C390" s="45">
        <f t="shared" si="6"/>
        <v>0</v>
      </c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</row>
    <row r="391" spans="1:34" ht="15.75" x14ac:dyDescent="0.25">
      <c r="A391" s="110"/>
      <c r="B391" s="98"/>
      <c r="C391" s="45">
        <f t="shared" si="6"/>
        <v>0</v>
      </c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</row>
    <row r="392" spans="1:34" ht="15.75" x14ac:dyDescent="0.25">
      <c r="A392" s="110"/>
      <c r="B392" s="98"/>
      <c r="C392" s="45">
        <f t="shared" si="6"/>
        <v>0</v>
      </c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</row>
    <row r="393" spans="1:34" ht="15.75" x14ac:dyDescent="0.25">
      <c r="A393" s="110"/>
      <c r="B393" s="98"/>
      <c r="C393" s="45">
        <f t="shared" si="6"/>
        <v>0</v>
      </c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</row>
    <row r="394" spans="1:34" ht="15.75" x14ac:dyDescent="0.25">
      <c r="A394" s="110"/>
      <c r="B394" s="98"/>
      <c r="C394" s="45">
        <f t="shared" si="6"/>
        <v>0</v>
      </c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</row>
    <row r="395" spans="1:34" ht="15.75" x14ac:dyDescent="0.25">
      <c r="A395" s="110"/>
      <c r="B395" s="98"/>
      <c r="C395" s="45">
        <f t="shared" si="6"/>
        <v>0</v>
      </c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</row>
    <row r="396" spans="1:34" ht="15.75" x14ac:dyDescent="0.25">
      <c r="A396" s="110"/>
      <c r="B396" s="98"/>
      <c r="C396" s="45">
        <f t="shared" si="6"/>
        <v>0</v>
      </c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</row>
    <row r="397" spans="1:34" ht="15.75" x14ac:dyDescent="0.25">
      <c r="A397" s="110"/>
      <c r="B397" s="98"/>
      <c r="C397" s="45">
        <f t="shared" si="6"/>
        <v>0</v>
      </c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</row>
    <row r="398" spans="1:34" ht="15.75" x14ac:dyDescent="0.25">
      <c r="A398" s="110"/>
      <c r="B398" s="98"/>
      <c r="C398" s="45">
        <f t="shared" si="6"/>
        <v>0</v>
      </c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</row>
    <row r="399" spans="1:34" ht="15.75" x14ac:dyDescent="0.25">
      <c r="A399" s="110"/>
      <c r="B399" s="98"/>
      <c r="C399" s="45">
        <f t="shared" si="6"/>
        <v>0</v>
      </c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</row>
    <row r="400" spans="1:34" ht="15.75" x14ac:dyDescent="0.25">
      <c r="A400" s="110"/>
      <c r="B400" s="98"/>
      <c r="C400" s="45">
        <f t="shared" si="6"/>
        <v>0</v>
      </c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</row>
    <row r="401" spans="1:34" ht="15.75" x14ac:dyDescent="0.25">
      <c r="A401" s="110"/>
      <c r="B401" s="98"/>
      <c r="C401" s="45">
        <f t="shared" si="6"/>
        <v>0</v>
      </c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</row>
    <row r="402" spans="1:34" ht="15.75" x14ac:dyDescent="0.25">
      <c r="A402" s="110"/>
      <c r="B402" s="98"/>
      <c r="C402" s="45">
        <f t="shared" si="6"/>
        <v>0</v>
      </c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</row>
    <row r="403" spans="1:34" ht="15.75" x14ac:dyDescent="0.25">
      <c r="A403" s="110"/>
      <c r="B403" s="98"/>
      <c r="C403" s="45">
        <f t="shared" si="6"/>
        <v>0</v>
      </c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</row>
    <row r="404" spans="1:34" ht="15.75" x14ac:dyDescent="0.25">
      <c r="A404" s="110"/>
      <c r="B404" s="98"/>
      <c r="C404" s="45">
        <f t="shared" si="6"/>
        <v>0</v>
      </c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</row>
    <row r="405" spans="1:34" ht="15.75" x14ac:dyDescent="0.25">
      <c r="A405" s="110"/>
      <c r="B405" s="98"/>
      <c r="C405" s="45">
        <f t="shared" si="6"/>
        <v>0</v>
      </c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</row>
    <row r="406" spans="1:34" ht="15.75" x14ac:dyDescent="0.25">
      <c r="A406" s="110"/>
      <c r="B406" s="98"/>
      <c r="C406" s="45">
        <f t="shared" si="6"/>
        <v>0</v>
      </c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</row>
    <row r="407" spans="1:34" ht="15.75" x14ac:dyDescent="0.25">
      <c r="A407" s="110"/>
      <c r="B407" s="98"/>
      <c r="C407" s="45">
        <f t="shared" si="6"/>
        <v>0</v>
      </c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</row>
    <row r="408" spans="1:34" ht="15.75" x14ac:dyDescent="0.25">
      <c r="A408" s="110"/>
      <c r="B408" s="98"/>
      <c r="C408" s="45">
        <f t="shared" si="6"/>
        <v>0</v>
      </c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</row>
    <row r="409" spans="1:34" ht="15.75" x14ac:dyDescent="0.25">
      <c r="A409" s="110"/>
      <c r="B409" s="98"/>
      <c r="C409" s="45">
        <f t="shared" si="6"/>
        <v>0</v>
      </c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</row>
    <row r="410" spans="1:34" ht="15.75" x14ac:dyDescent="0.25">
      <c r="A410" s="110"/>
      <c r="B410" s="98"/>
      <c r="C410" s="45">
        <f t="shared" si="6"/>
        <v>0</v>
      </c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</row>
    <row r="411" spans="1:34" ht="15.75" x14ac:dyDescent="0.25">
      <c r="A411" s="110"/>
      <c r="B411" s="98"/>
      <c r="C411" s="45">
        <f t="shared" si="6"/>
        <v>0</v>
      </c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</row>
    <row r="412" spans="1:34" ht="15.75" x14ac:dyDescent="0.25">
      <c r="A412" s="110"/>
      <c r="B412" s="98"/>
      <c r="C412" s="45">
        <f t="shared" si="6"/>
        <v>0</v>
      </c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</row>
    <row r="413" spans="1:34" ht="15.75" x14ac:dyDescent="0.25">
      <c r="A413" s="110"/>
      <c r="B413" s="98"/>
      <c r="C413" s="45">
        <f t="shared" si="6"/>
        <v>0</v>
      </c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</row>
    <row r="414" spans="1:34" ht="15.75" x14ac:dyDescent="0.25">
      <c r="A414" s="110"/>
      <c r="B414" s="98"/>
      <c r="C414" s="45">
        <f t="shared" si="6"/>
        <v>0</v>
      </c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</row>
    <row r="415" spans="1:34" ht="15.75" x14ac:dyDescent="0.25">
      <c r="A415" s="110"/>
      <c r="B415" s="98"/>
      <c r="C415" s="45">
        <f t="shared" si="6"/>
        <v>0</v>
      </c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</row>
    <row r="416" spans="1:34" ht="15.75" x14ac:dyDescent="0.25">
      <c r="A416" s="110"/>
      <c r="B416" s="98"/>
      <c r="C416" s="45">
        <f t="shared" si="6"/>
        <v>0</v>
      </c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</row>
    <row r="417" spans="1:34" ht="15.75" x14ac:dyDescent="0.25">
      <c r="A417" s="110"/>
      <c r="B417" s="98"/>
      <c r="C417" s="45">
        <f t="shared" si="6"/>
        <v>0</v>
      </c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</row>
    <row r="418" spans="1:34" ht="15.75" x14ac:dyDescent="0.25">
      <c r="A418" s="110"/>
      <c r="B418" s="98"/>
      <c r="C418" s="45">
        <f t="shared" si="6"/>
        <v>0</v>
      </c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</row>
    <row r="419" spans="1:34" ht="15.75" x14ac:dyDescent="0.25">
      <c r="A419" s="110"/>
      <c r="B419" s="98"/>
      <c r="C419" s="45">
        <f t="shared" si="6"/>
        <v>0</v>
      </c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</row>
    <row r="420" spans="1:34" ht="15.75" x14ac:dyDescent="0.25">
      <c r="A420" s="110"/>
      <c r="B420" s="98"/>
      <c r="C420" s="45">
        <f t="shared" si="6"/>
        <v>0</v>
      </c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</row>
    <row r="421" spans="1:34" ht="15.75" x14ac:dyDescent="0.25">
      <c r="A421" s="110"/>
      <c r="B421" s="98"/>
      <c r="C421" s="45">
        <f t="shared" si="6"/>
        <v>0</v>
      </c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</row>
    <row r="422" spans="1:34" ht="15.75" x14ac:dyDescent="0.25">
      <c r="A422" s="110"/>
      <c r="B422" s="98"/>
      <c r="C422" s="45">
        <f t="shared" si="6"/>
        <v>0</v>
      </c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</row>
    <row r="423" spans="1:34" ht="15.75" x14ac:dyDescent="0.25">
      <c r="A423" s="110"/>
      <c r="B423" s="98"/>
      <c r="C423" s="45">
        <f t="shared" si="6"/>
        <v>0</v>
      </c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</row>
    <row r="424" spans="1:34" ht="15.75" x14ac:dyDescent="0.25">
      <c r="A424" s="110"/>
      <c r="B424" s="98"/>
      <c r="C424" s="45">
        <f t="shared" si="6"/>
        <v>0</v>
      </c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</row>
    <row r="425" spans="1:34" ht="15.75" x14ac:dyDescent="0.25">
      <c r="A425" s="110"/>
      <c r="B425" s="98"/>
      <c r="C425" s="45">
        <f t="shared" si="6"/>
        <v>0</v>
      </c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</row>
    <row r="426" spans="1:34" ht="15.75" x14ac:dyDescent="0.25">
      <c r="A426" s="110"/>
      <c r="B426" s="98"/>
      <c r="C426" s="45">
        <f t="shared" si="6"/>
        <v>0</v>
      </c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</row>
    <row r="427" spans="1:34" ht="15.75" x14ac:dyDescent="0.25">
      <c r="A427" s="110"/>
      <c r="B427" s="98"/>
      <c r="C427" s="45">
        <f t="shared" si="6"/>
        <v>0</v>
      </c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</row>
    <row r="428" spans="1:34" ht="15.75" x14ac:dyDescent="0.25">
      <c r="A428" s="110"/>
      <c r="B428" s="98"/>
      <c r="C428" s="45">
        <f t="shared" si="6"/>
        <v>0</v>
      </c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</row>
    <row r="429" spans="1:34" ht="15.75" x14ac:dyDescent="0.25">
      <c r="A429" s="110"/>
      <c r="B429" s="98"/>
      <c r="C429" s="45">
        <f t="shared" si="6"/>
        <v>0</v>
      </c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</row>
    <row r="430" spans="1:34" ht="15.75" x14ac:dyDescent="0.25">
      <c r="A430" s="110"/>
      <c r="B430" s="98"/>
      <c r="C430" s="45">
        <f t="shared" si="6"/>
        <v>0</v>
      </c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</row>
    <row r="431" spans="1:34" ht="15.75" x14ac:dyDescent="0.25">
      <c r="A431" s="110"/>
      <c r="B431" s="98"/>
      <c r="C431" s="45">
        <f t="shared" si="6"/>
        <v>0</v>
      </c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</row>
    <row r="432" spans="1:34" ht="15.75" x14ac:dyDescent="0.25">
      <c r="A432" s="110"/>
      <c r="B432" s="98"/>
      <c r="C432" s="45">
        <f t="shared" si="6"/>
        <v>0</v>
      </c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</row>
    <row r="433" spans="1:34" ht="15.75" x14ac:dyDescent="0.25">
      <c r="A433" s="110"/>
      <c r="B433" s="98"/>
      <c r="C433" s="45">
        <f t="shared" ref="C433:C496" si="7">SUM(D433:AH433)</f>
        <v>0</v>
      </c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</row>
    <row r="434" spans="1:34" ht="15.75" x14ac:dyDescent="0.25">
      <c r="A434" s="110"/>
      <c r="B434" s="98"/>
      <c r="C434" s="45">
        <f t="shared" si="7"/>
        <v>0</v>
      </c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</row>
    <row r="435" spans="1:34" ht="15.75" x14ac:dyDescent="0.25">
      <c r="A435" s="110"/>
      <c r="B435" s="98"/>
      <c r="C435" s="45">
        <f t="shared" si="7"/>
        <v>0</v>
      </c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</row>
    <row r="436" spans="1:34" ht="15.75" x14ac:dyDescent="0.25">
      <c r="A436" s="110"/>
      <c r="B436" s="98"/>
      <c r="C436" s="45">
        <f t="shared" si="7"/>
        <v>0</v>
      </c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</row>
    <row r="437" spans="1:34" ht="15.75" x14ac:dyDescent="0.25">
      <c r="A437" s="110"/>
      <c r="B437" s="98"/>
      <c r="C437" s="45">
        <f t="shared" si="7"/>
        <v>0</v>
      </c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</row>
    <row r="438" spans="1:34" ht="15.75" x14ac:dyDescent="0.25">
      <c r="A438" s="115"/>
      <c r="B438" s="54"/>
      <c r="C438" s="45">
        <f t="shared" si="7"/>
        <v>0</v>
      </c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</row>
    <row r="439" spans="1:34" ht="15.75" x14ac:dyDescent="0.25">
      <c r="A439" s="127"/>
      <c r="B439" s="97"/>
      <c r="C439" s="45">
        <f t="shared" si="7"/>
        <v>0</v>
      </c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</row>
    <row r="440" spans="1:34" ht="15.75" x14ac:dyDescent="0.25">
      <c r="A440" s="127"/>
      <c r="B440" s="97"/>
      <c r="C440" s="45">
        <f t="shared" si="7"/>
        <v>0</v>
      </c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</row>
    <row r="441" spans="1:34" ht="15.75" x14ac:dyDescent="0.25">
      <c r="A441" s="127"/>
      <c r="B441" s="97"/>
      <c r="C441" s="45">
        <f t="shared" si="7"/>
        <v>0</v>
      </c>
      <c r="D441" s="49"/>
      <c r="E441" s="49"/>
      <c r="F441" s="49"/>
      <c r="G441" s="49"/>
      <c r="H441" s="49"/>
      <c r="I441" s="51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</row>
    <row r="442" spans="1:34" ht="15.75" x14ac:dyDescent="0.25">
      <c r="A442" s="127"/>
      <c r="B442" s="97"/>
      <c r="C442" s="45">
        <f t="shared" si="7"/>
        <v>0</v>
      </c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</row>
    <row r="443" spans="1:34" ht="15.75" x14ac:dyDescent="0.25">
      <c r="A443" s="127"/>
      <c r="B443" s="97"/>
      <c r="C443" s="45">
        <f t="shared" si="7"/>
        <v>0</v>
      </c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</row>
    <row r="444" spans="1:34" ht="15.75" x14ac:dyDescent="0.25">
      <c r="A444" s="127"/>
      <c r="B444" s="97"/>
      <c r="C444" s="45">
        <f t="shared" si="7"/>
        <v>0</v>
      </c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</row>
    <row r="445" spans="1:34" ht="15.75" x14ac:dyDescent="0.25">
      <c r="A445" s="109"/>
      <c r="B445" s="97"/>
      <c r="C445" s="45">
        <f t="shared" si="7"/>
        <v>0</v>
      </c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</row>
    <row r="446" spans="1:34" ht="15.75" x14ac:dyDescent="0.25">
      <c r="A446" s="109"/>
      <c r="B446" s="59"/>
      <c r="C446" s="45">
        <f t="shared" si="7"/>
        <v>0</v>
      </c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</row>
    <row r="447" spans="1:34" ht="15.75" x14ac:dyDescent="0.25">
      <c r="A447" s="109"/>
      <c r="B447" s="58"/>
      <c r="C447" s="45">
        <f t="shared" si="7"/>
        <v>0</v>
      </c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</row>
    <row r="448" spans="1:34" ht="15.75" x14ac:dyDescent="0.25">
      <c r="A448" s="109"/>
      <c r="B448" s="58"/>
      <c r="C448" s="45">
        <f t="shared" si="7"/>
        <v>0</v>
      </c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</row>
    <row r="449" spans="1:34" ht="15.75" x14ac:dyDescent="0.25">
      <c r="A449" s="109"/>
      <c r="B449" s="58"/>
      <c r="C449" s="45">
        <f t="shared" si="7"/>
        <v>0</v>
      </c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</row>
    <row r="450" spans="1:34" ht="15.75" x14ac:dyDescent="0.25">
      <c r="A450" s="109"/>
      <c r="B450" s="58"/>
      <c r="C450" s="45">
        <f t="shared" si="7"/>
        <v>0</v>
      </c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</row>
    <row r="451" spans="1:34" ht="15.75" x14ac:dyDescent="0.25">
      <c r="A451" s="109"/>
      <c r="B451" s="58"/>
      <c r="C451" s="45">
        <f t="shared" si="7"/>
        <v>0</v>
      </c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</row>
    <row r="452" spans="1:34" ht="15.75" x14ac:dyDescent="0.25">
      <c r="A452" s="109"/>
      <c r="B452" s="59"/>
      <c r="C452" s="45">
        <f t="shared" si="7"/>
        <v>0</v>
      </c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</row>
    <row r="453" spans="1:34" ht="15.75" x14ac:dyDescent="0.25">
      <c r="A453" s="57"/>
      <c r="B453" s="56"/>
      <c r="C453" s="45">
        <f t="shared" si="7"/>
        <v>0</v>
      </c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</row>
    <row r="454" spans="1:34" ht="15.75" x14ac:dyDescent="0.25">
      <c r="A454" s="57"/>
      <c r="B454" s="55"/>
      <c r="C454" s="45">
        <f t="shared" si="7"/>
        <v>0</v>
      </c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</row>
    <row r="455" spans="1:34" ht="15.75" x14ac:dyDescent="0.25">
      <c r="A455" s="57"/>
      <c r="B455" s="56"/>
      <c r="C455" s="45">
        <f t="shared" si="7"/>
        <v>0</v>
      </c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</row>
    <row r="456" spans="1:34" ht="15.75" x14ac:dyDescent="0.25">
      <c r="A456" s="57"/>
      <c r="B456" s="55"/>
      <c r="C456" s="45">
        <f t="shared" si="7"/>
        <v>0</v>
      </c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</row>
    <row r="457" spans="1:34" ht="15.75" x14ac:dyDescent="0.25">
      <c r="A457" s="57"/>
      <c r="B457" s="56"/>
      <c r="C457" s="45">
        <f t="shared" si="7"/>
        <v>0</v>
      </c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</row>
    <row r="458" spans="1:34" ht="15.75" x14ac:dyDescent="0.25">
      <c r="A458" s="57"/>
      <c r="B458" s="56"/>
      <c r="C458" s="45">
        <f t="shared" si="7"/>
        <v>0</v>
      </c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</row>
    <row r="459" spans="1:34" ht="15.75" x14ac:dyDescent="0.25">
      <c r="A459" s="57"/>
      <c r="B459" s="56"/>
      <c r="C459" s="45">
        <f t="shared" si="7"/>
        <v>0</v>
      </c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</row>
    <row r="460" spans="1:34" ht="15.75" x14ac:dyDescent="0.25">
      <c r="A460" s="57"/>
      <c r="B460" s="55"/>
      <c r="C460" s="45">
        <f t="shared" si="7"/>
        <v>0</v>
      </c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</row>
    <row r="461" spans="1:34" ht="15.75" x14ac:dyDescent="0.25">
      <c r="A461" s="57"/>
      <c r="B461" s="55"/>
      <c r="C461" s="45">
        <f t="shared" si="7"/>
        <v>0</v>
      </c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</row>
    <row r="462" spans="1:34" ht="15.75" x14ac:dyDescent="0.25">
      <c r="A462" s="57"/>
      <c r="B462" s="56"/>
      <c r="C462" s="45">
        <f t="shared" si="7"/>
        <v>0</v>
      </c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</row>
    <row r="463" spans="1:34" ht="15.75" x14ac:dyDescent="0.25">
      <c r="A463" s="57"/>
      <c r="B463" s="55"/>
      <c r="C463" s="45">
        <f t="shared" si="7"/>
        <v>0</v>
      </c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</row>
    <row r="464" spans="1:34" ht="15.75" x14ac:dyDescent="0.25">
      <c r="A464" s="57"/>
      <c r="B464" s="55"/>
      <c r="C464" s="45">
        <f t="shared" si="7"/>
        <v>0</v>
      </c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</row>
    <row r="465" spans="1:34" ht="15.75" x14ac:dyDescent="0.25">
      <c r="A465" s="57"/>
      <c r="B465" s="55"/>
      <c r="C465" s="45">
        <f t="shared" si="7"/>
        <v>0</v>
      </c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</row>
    <row r="466" spans="1:34" ht="15.75" x14ac:dyDescent="0.25">
      <c r="A466" s="57"/>
      <c r="B466" s="55"/>
      <c r="C466" s="45">
        <f t="shared" si="7"/>
        <v>0</v>
      </c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</row>
    <row r="467" spans="1:34" ht="15.75" x14ac:dyDescent="0.25">
      <c r="A467" s="57"/>
      <c r="B467" s="55"/>
      <c r="C467" s="45">
        <f t="shared" si="7"/>
        <v>0</v>
      </c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</row>
    <row r="468" spans="1:34" ht="15.75" x14ac:dyDescent="0.25">
      <c r="A468" s="57"/>
      <c r="B468" s="55"/>
      <c r="C468" s="45">
        <f t="shared" si="7"/>
        <v>0</v>
      </c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</row>
    <row r="469" spans="1:34" ht="15.75" x14ac:dyDescent="0.25">
      <c r="A469" s="57"/>
      <c r="B469" s="55"/>
      <c r="C469" s="45">
        <f t="shared" si="7"/>
        <v>0</v>
      </c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</row>
    <row r="470" spans="1:34" ht="15.75" x14ac:dyDescent="0.25">
      <c r="A470" s="57"/>
      <c r="B470" s="55"/>
      <c r="C470" s="45">
        <f t="shared" si="7"/>
        <v>0</v>
      </c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</row>
    <row r="471" spans="1:34" ht="15.75" x14ac:dyDescent="0.25">
      <c r="A471" s="57"/>
      <c r="B471" s="55"/>
      <c r="C471" s="45">
        <f t="shared" si="7"/>
        <v>0</v>
      </c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</row>
    <row r="472" spans="1:34" ht="15.75" x14ac:dyDescent="0.25">
      <c r="A472" s="57"/>
      <c r="B472" s="55"/>
      <c r="C472" s="45">
        <f t="shared" si="7"/>
        <v>0</v>
      </c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</row>
    <row r="473" spans="1:34" ht="15.75" x14ac:dyDescent="0.25">
      <c r="A473" s="57"/>
      <c r="B473" s="55"/>
      <c r="C473" s="45">
        <f t="shared" si="7"/>
        <v>0</v>
      </c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</row>
    <row r="474" spans="1:34" ht="15.75" x14ac:dyDescent="0.25">
      <c r="A474" s="57"/>
      <c r="B474" s="55"/>
      <c r="C474" s="45">
        <f t="shared" si="7"/>
        <v>0</v>
      </c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</row>
    <row r="475" spans="1:34" ht="15.75" x14ac:dyDescent="0.25">
      <c r="A475" s="57"/>
      <c r="B475" s="56"/>
      <c r="C475" s="45">
        <f t="shared" si="7"/>
        <v>0</v>
      </c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</row>
    <row r="476" spans="1:34" ht="15.75" x14ac:dyDescent="0.25">
      <c r="A476" s="57"/>
      <c r="B476" s="56"/>
      <c r="C476" s="45">
        <f t="shared" si="7"/>
        <v>0</v>
      </c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</row>
    <row r="477" spans="1:34" ht="15.75" x14ac:dyDescent="0.25">
      <c r="A477" s="57"/>
      <c r="B477" s="56"/>
      <c r="C477" s="45">
        <f t="shared" si="7"/>
        <v>0</v>
      </c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</row>
    <row r="478" spans="1:34" ht="15.75" x14ac:dyDescent="0.25">
      <c r="A478" s="57"/>
      <c r="B478" s="55"/>
      <c r="C478" s="45">
        <f t="shared" si="7"/>
        <v>0</v>
      </c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</row>
    <row r="479" spans="1:34" ht="15.75" x14ac:dyDescent="0.25">
      <c r="A479" s="57"/>
      <c r="B479" s="55"/>
      <c r="C479" s="45">
        <f t="shared" si="7"/>
        <v>0</v>
      </c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</row>
    <row r="480" spans="1:34" ht="15.75" x14ac:dyDescent="0.25">
      <c r="A480" s="57"/>
      <c r="B480" s="55"/>
      <c r="C480" s="45">
        <f t="shared" si="7"/>
        <v>0</v>
      </c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</row>
    <row r="481" spans="1:34" ht="15.75" x14ac:dyDescent="0.25">
      <c r="A481" s="57"/>
      <c r="B481" s="55"/>
      <c r="C481" s="45">
        <f t="shared" si="7"/>
        <v>0</v>
      </c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</row>
    <row r="482" spans="1:34" x14ac:dyDescent="0.25">
      <c r="A482" s="60"/>
      <c r="B482" s="24"/>
      <c r="C482" s="45">
        <f t="shared" si="7"/>
        <v>0</v>
      </c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</row>
    <row r="483" spans="1:34" x14ac:dyDescent="0.25">
      <c r="A483" s="60"/>
      <c r="B483" s="24"/>
      <c r="C483" s="45">
        <f t="shared" si="7"/>
        <v>0</v>
      </c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</row>
    <row r="484" spans="1:34" x14ac:dyDescent="0.25">
      <c r="A484" s="60"/>
      <c r="B484" s="24"/>
      <c r="C484" s="45">
        <f t="shared" si="7"/>
        <v>0</v>
      </c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</row>
    <row r="485" spans="1:34" ht="15.75" x14ac:dyDescent="0.25">
      <c r="A485" s="57"/>
      <c r="B485" s="55"/>
      <c r="C485" s="45">
        <f t="shared" si="7"/>
        <v>0</v>
      </c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</row>
    <row r="486" spans="1:34" ht="15.75" x14ac:dyDescent="0.25">
      <c r="A486" s="57"/>
      <c r="B486" s="55"/>
      <c r="C486" s="45">
        <f t="shared" si="7"/>
        <v>0</v>
      </c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</row>
    <row r="487" spans="1:34" x14ac:dyDescent="0.25">
      <c r="A487" s="60"/>
      <c r="B487" s="24"/>
      <c r="C487" s="45">
        <f t="shared" si="7"/>
        <v>0</v>
      </c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</row>
    <row r="488" spans="1:34" x14ac:dyDescent="0.25">
      <c r="A488" s="60"/>
      <c r="B488" s="24"/>
      <c r="C488" s="45">
        <f t="shared" si="7"/>
        <v>0</v>
      </c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</row>
    <row r="489" spans="1:34" x14ac:dyDescent="0.25">
      <c r="A489" s="60"/>
      <c r="B489" s="24"/>
      <c r="C489" s="45">
        <f t="shared" si="7"/>
        <v>0</v>
      </c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</row>
    <row r="490" spans="1:34" x14ac:dyDescent="0.25">
      <c r="A490" s="60"/>
      <c r="B490" s="24"/>
      <c r="C490" s="45">
        <f t="shared" si="7"/>
        <v>0</v>
      </c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</row>
    <row r="491" spans="1:34" x14ac:dyDescent="0.25">
      <c r="A491" s="60"/>
      <c r="B491" s="24"/>
      <c r="C491" s="45">
        <f t="shared" si="7"/>
        <v>0</v>
      </c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</row>
    <row r="492" spans="1:34" x14ac:dyDescent="0.25">
      <c r="A492" s="60"/>
      <c r="B492" s="24"/>
      <c r="C492" s="45">
        <f t="shared" si="7"/>
        <v>0</v>
      </c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</row>
    <row r="493" spans="1:34" x14ac:dyDescent="0.25">
      <c r="A493" s="24"/>
      <c r="B493" s="24"/>
      <c r="C493" s="45">
        <f t="shared" si="7"/>
        <v>0</v>
      </c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</row>
    <row r="494" spans="1:34" x14ac:dyDescent="0.25">
      <c r="A494" s="24"/>
      <c r="B494" s="24"/>
      <c r="C494" s="45">
        <f t="shared" si="7"/>
        <v>0</v>
      </c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</row>
    <row r="495" spans="1:34" x14ac:dyDescent="0.25">
      <c r="A495" s="24"/>
      <c r="B495" s="24"/>
      <c r="C495" s="45">
        <f t="shared" si="7"/>
        <v>0</v>
      </c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</row>
    <row r="496" spans="1:34" x14ac:dyDescent="0.25">
      <c r="A496" s="24"/>
      <c r="B496" s="24"/>
      <c r="C496" s="45">
        <f t="shared" si="7"/>
        <v>0</v>
      </c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</row>
    <row r="497" spans="1:34" x14ac:dyDescent="0.25">
      <c r="A497" s="24"/>
      <c r="B497" s="24"/>
      <c r="C497" s="45">
        <f t="shared" ref="C497:C560" si="8">SUM(D497:AH497)</f>
        <v>0</v>
      </c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</row>
    <row r="498" spans="1:34" x14ac:dyDescent="0.25">
      <c r="A498" s="24"/>
      <c r="B498" s="24"/>
      <c r="C498" s="45">
        <f t="shared" si="8"/>
        <v>0</v>
      </c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</row>
    <row r="499" spans="1:34" x14ac:dyDescent="0.25">
      <c r="A499" s="24"/>
      <c r="B499" s="24"/>
      <c r="C499" s="45">
        <f t="shared" si="8"/>
        <v>0</v>
      </c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</row>
    <row r="500" spans="1:34" x14ac:dyDescent="0.25">
      <c r="A500" s="24"/>
      <c r="B500" s="24"/>
      <c r="C500" s="45">
        <f t="shared" si="8"/>
        <v>0</v>
      </c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</row>
    <row r="501" spans="1:34" x14ac:dyDescent="0.25">
      <c r="A501" s="24"/>
      <c r="B501" s="24"/>
      <c r="C501" s="45">
        <f t="shared" si="8"/>
        <v>0</v>
      </c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</row>
    <row r="502" spans="1:34" x14ac:dyDescent="0.25">
      <c r="A502" s="24"/>
      <c r="B502" s="24"/>
      <c r="C502" s="45">
        <f t="shared" si="8"/>
        <v>0</v>
      </c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</row>
    <row r="503" spans="1:34" x14ac:dyDescent="0.25">
      <c r="A503" s="24"/>
      <c r="B503" s="24"/>
      <c r="C503" s="45">
        <f t="shared" si="8"/>
        <v>0</v>
      </c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</row>
    <row r="504" spans="1:34" x14ac:dyDescent="0.25">
      <c r="A504" s="24"/>
      <c r="B504" s="24"/>
      <c r="C504" s="45">
        <f t="shared" si="8"/>
        <v>0</v>
      </c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</row>
    <row r="505" spans="1:34" x14ac:dyDescent="0.25">
      <c r="A505" s="24"/>
      <c r="B505" s="24"/>
      <c r="C505" s="45">
        <f t="shared" si="8"/>
        <v>0</v>
      </c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</row>
    <row r="506" spans="1:34" x14ac:dyDescent="0.25">
      <c r="A506" s="24"/>
      <c r="B506" s="24"/>
      <c r="C506" s="45">
        <f t="shared" si="8"/>
        <v>0</v>
      </c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</row>
    <row r="507" spans="1:34" x14ac:dyDescent="0.25">
      <c r="A507" s="24"/>
      <c r="B507" s="24"/>
      <c r="C507" s="45">
        <f t="shared" si="8"/>
        <v>0</v>
      </c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</row>
    <row r="508" spans="1:34" x14ac:dyDescent="0.25">
      <c r="A508" s="24"/>
      <c r="B508" s="24"/>
      <c r="C508" s="45">
        <f t="shared" si="8"/>
        <v>0</v>
      </c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</row>
    <row r="509" spans="1:34" x14ac:dyDescent="0.25">
      <c r="A509" s="24"/>
      <c r="B509" s="24"/>
      <c r="C509" s="45">
        <f t="shared" si="8"/>
        <v>0</v>
      </c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</row>
    <row r="510" spans="1:34" x14ac:dyDescent="0.25">
      <c r="A510" s="24"/>
      <c r="B510" s="24"/>
      <c r="C510" s="45">
        <f t="shared" si="8"/>
        <v>0</v>
      </c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</row>
    <row r="511" spans="1:34" x14ac:dyDescent="0.25">
      <c r="A511" s="24"/>
      <c r="B511" s="24"/>
      <c r="C511" s="45">
        <f t="shared" si="8"/>
        <v>0</v>
      </c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</row>
    <row r="512" spans="1:34" x14ac:dyDescent="0.25">
      <c r="A512" s="24"/>
      <c r="B512" s="24"/>
      <c r="C512" s="45">
        <f t="shared" si="8"/>
        <v>0</v>
      </c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</row>
    <row r="513" spans="1:34" x14ac:dyDescent="0.25">
      <c r="A513" s="24"/>
      <c r="B513" s="24"/>
      <c r="C513" s="45">
        <f t="shared" si="8"/>
        <v>0</v>
      </c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</row>
    <row r="514" spans="1:34" x14ac:dyDescent="0.25">
      <c r="A514" s="24"/>
      <c r="B514" s="24"/>
      <c r="C514" s="45">
        <f t="shared" si="8"/>
        <v>0</v>
      </c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</row>
    <row r="515" spans="1:34" x14ac:dyDescent="0.25">
      <c r="A515" s="24"/>
      <c r="B515" s="24"/>
      <c r="C515" s="45">
        <f t="shared" si="8"/>
        <v>0</v>
      </c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</row>
    <row r="516" spans="1:34" x14ac:dyDescent="0.25">
      <c r="A516" s="24"/>
      <c r="B516" s="24"/>
      <c r="C516" s="45">
        <f t="shared" si="8"/>
        <v>0</v>
      </c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</row>
    <row r="517" spans="1:34" x14ac:dyDescent="0.25">
      <c r="A517" s="24"/>
      <c r="B517" s="24"/>
      <c r="C517" s="45">
        <f t="shared" si="8"/>
        <v>0</v>
      </c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</row>
    <row r="518" spans="1:34" x14ac:dyDescent="0.25">
      <c r="A518" s="24"/>
      <c r="B518" s="24"/>
      <c r="C518" s="45">
        <f t="shared" si="8"/>
        <v>0</v>
      </c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</row>
    <row r="519" spans="1:34" x14ac:dyDescent="0.25">
      <c r="A519" s="24"/>
      <c r="B519" s="24"/>
      <c r="C519" s="45">
        <f t="shared" si="8"/>
        <v>0</v>
      </c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</row>
    <row r="520" spans="1:34" x14ac:dyDescent="0.25">
      <c r="A520" s="24"/>
      <c r="B520" s="24"/>
      <c r="C520" s="45">
        <f t="shared" si="8"/>
        <v>0</v>
      </c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</row>
    <row r="521" spans="1:34" x14ac:dyDescent="0.25">
      <c r="A521" s="24"/>
      <c r="B521" s="24"/>
      <c r="C521" s="45">
        <f t="shared" si="8"/>
        <v>0</v>
      </c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</row>
    <row r="522" spans="1:34" x14ac:dyDescent="0.25">
      <c r="A522" s="24"/>
      <c r="B522" s="24"/>
      <c r="C522" s="45">
        <f t="shared" si="8"/>
        <v>0</v>
      </c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</row>
    <row r="523" spans="1:34" x14ac:dyDescent="0.25">
      <c r="A523" s="24"/>
      <c r="B523" s="24"/>
      <c r="C523" s="45">
        <f t="shared" si="8"/>
        <v>0</v>
      </c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</row>
    <row r="524" spans="1:34" x14ac:dyDescent="0.25">
      <c r="A524" s="24"/>
      <c r="B524" s="24"/>
      <c r="C524" s="45">
        <f t="shared" si="8"/>
        <v>0</v>
      </c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</row>
    <row r="525" spans="1:34" x14ac:dyDescent="0.25">
      <c r="A525" s="24"/>
      <c r="B525" s="24"/>
      <c r="C525" s="45">
        <f t="shared" si="8"/>
        <v>0</v>
      </c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</row>
    <row r="526" spans="1:34" x14ac:dyDescent="0.25">
      <c r="A526" s="24"/>
      <c r="B526" s="24"/>
      <c r="C526" s="45">
        <f t="shared" si="8"/>
        <v>0</v>
      </c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</row>
    <row r="527" spans="1:34" x14ac:dyDescent="0.25">
      <c r="A527" s="24"/>
      <c r="B527" s="24"/>
      <c r="C527" s="45">
        <f t="shared" si="8"/>
        <v>0</v>
      </c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</row>
    <row r="528" spans="1:34" x14ac:dyDescent="0.25">
      <c r="A528" s="24"/>
      <c r="B528" s="24"/>
      <c r="C528" s="45">
        <f t="shared" si="8"/>
        <v>0</v>
      </c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</row>
    <row r="529" spans="1:34" x14ac:dyDescent="0.25">
      <c r="A529" s="24"/>
      <c r="B529" s="24"/>
      <c r="C529" s="45">
        <f t="shared" si="8"/>
        <v>0</v>
      </c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</row>
    <row r="530" spans="1:34" x14ac:dyDescent="0.25">
      <c r="A530" s="24"/>
      <c r="B530" s="24"/>
      <c r="C530" s="45">
        <f t="shared" si="8"/>
        <v>0</v>
      </c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</row>
    <row r="531" spans="1:34" x14ac:dyDescent="0.25">
      <c r="A531" s="24"/>
      <c r="B531" s="24"/>
      <c r="C531" s="45">
        <f t="shared" si="8"/>
        <v>0</v>
      </c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</row>
    <row r="532" spans="1:34" x14ac:dyDescent="0.25">
      <c r="A532" s="24"/>
      <c r="B532" s="24"/>
      <c r="C532" s="45">
        <f t="shared" si="8"/>
        <v>0</v>
      </c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</row>
    <row r="533" spans="1:34" x14ac:dyDescent="0.25">
      <c r="A533" s="24"/>
      <c r="B533" s="24"/>
      <c r="C533" s="45">
        <f t="shared" si="8"/>
        <v>0</v>
      </c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</row>
    <row r="534" spans="1:34" x14ac:dyDescent="0.25">
      <c r="A534" s="24"/>
      <c r="B534" s="24"/>
      <c r="C534" s="45">
        <f t="shared" si="8"/>
        <v>0</v>
      </c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</row>
    <row r="535" spans="1:34" x14ac:dyDescent="0.25">
      <c r="A535" s="24"/>
      <c r="B535" s="24"/>
      <c r="C535" s="45">
        <f t="shared" si="8"/>
        <v>0</v>
      </c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</row>
    <row r="536" spans="1:34" x14ac:dyDescent="0.25">
      <c r="A536" s="24"/>
      <c r="B536" s="24"/>
      <c r="C536" s="45">
        <f t="shared" si="8"/>
        <v>0</v>
      </c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</row>
    <row r="537" spans="1:34" x14ac:dyDescent="0.25">
      <c r="A537" s="24"/>
      <c r="B537" s="24"/>
      <c r="C537" s="45">
        <f t="shared" si="8"/>
        <v>0</v>
      </c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</row>
    <row r="538" spans="1:34" x14ac:dyDescent="0.25">
      <c r="A538" s="24"/>
      <c r="B538" s="24"/>
      <c r="C538" s="45">
        <f t="shared" si="8"/>
        <v>0</v>
      </c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</row>
    <row r="539" spans="1:34" x14ac:dyDescent="0.25">
      <c r="A539" s="24"/>
      <c r="B539" s="24"/>
      <c r="C539" s="45">
        <f t="shared" si="8"/>
        <v>0</v>
      </c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</row>
    <row r="540" spans="1:34" x14ac:dyDescent="0.25">
      <c r="A540" s="24"/>
      <c r="B540" s="24"/>
      <c r="C540" s="45">
        <f t="shared" si="8"/>
        <v>0</v>
      </c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</row>
    <row r="541" spans="1:34" x14ac:dyDescent="0.25">
      <c r="A541" s="24"/>
      <c r="B541" s="24"/>
      <c r="C541" s="45">
        <f t="shared" si="8"/>
        <v>0</v>
      </c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</row>
    <row r="542" spans="1:34" x14ac:dyDescent="0.25">
      <c r="A542" s="24"/>
      <c r="B542" s="24"/>
      <c r="C542" s="45">
        <f t="shared" si="8"/>
        <v>0</v>
      </c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</row>
    <row r="543" spans="1:34" x14ac:dyDescent="0.25">
      <c r="A543" s="24"/>
      <c r="B543" s="24"/>
      <c r="C543" s="45">
        <f t="shared" si="8"/>
        <v>0</v>
      </c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</row>
    <row r="544" spans="1:34" x14ac:dyDescent="0.25">
      <c r="A544" s="24"/>
      <c r="B544" s="24"/>
      <c r="C544" s="45">
        <f t="shared" si="8"/>
        <v>0</v>
      </c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</row>
    <row r="545" spans="1:34" x14ac:dyDescent="0.25">
      <c r="A545" s="24"/>
      <c r="B545" s="24"/>
      <c r="C545" s="45">
        <f t="shared" si="8"/>
        <v>0</v>
      </c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</row>
    <row r="546" spans="1:34" x14ac:dyDescent="0.25">
      <c r="A546" s="24"/>
      <c r="B546" s="24"/>
      <c r="C546" s="45">
        <f t="shared" si="8"/>
        <v>0</v>
      </c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</row>
    <row r="547" spans="1:34" x14ac:dyDescent="0.25">
      <c r="A547" s="24"/>
      <c r="B547" s="24"/>
      <c r="C547" s="45">
        <f t="shared" si="8"/>
        <v>0</v>
      </c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</row>
    <row r="548" spans="1:34" x14ac:dyDescent="0.25">
      <c r="A548" s="24"/>
      <c r="B548" s="24"/>
      <c r="C548" s="45">
        <f t="shared" si="8"/>
        <v>0</v>
      </c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</row>
    <row r="549" spans="1:34" x14ac:dyDescent="0.25">
      <c r="A549" s="24"/>
      <c r="B549" s="24"/>
      <c r="C549" s="45">
        <f t="shared" si="8"/>
        <v>0</v>
      </c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</row>
    <row r="550" spans="1:34" x14ac:dyDescent="0.25">
      <c r="A550" s="24"/>
      <c r="B550" s="24"/>
      <c r="C550" s="45">
        <f t="shared" si="8"/>
        <v>0</v>
      </c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</row>
    <row r="551" spans="1:34" x14ac:dyDescent="0.25">
      <c r="A551" s="24"/>
      <c r="B551" s="24"/>
      <c r="C551" s="45">
        <f t="shared" si="8"/>
        <v>0</v>
      </c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</row>
    <row r="552" spans="1:34" x14ac:dyDescent="0.25">
      <c r="A552" s="24"/>
      <c r="B552" s="24"/>
      <c r="C552" s="45">
        <f t="shared" si="8"/>
        <v>0</v>
      </c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</row>
    <row r="553" spans="1:34" x14ac:dyDescent="0.25">
      <c r="A553" s="24"/>
      <c r="B553" s="24"/>
      <c r="C553" s="45">
        <f t="shared" si="8"/>
        <v>0</v>
      </c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</row>
    <row r="554" spans="1:34" x14ac:dyDescent="0.25">
      <c r="A554" s="24"/>
      <c r="B554" s="24"/>
      <c r="C554" s="45">
        <f t="shared" si="8"/>
        <v>0</v>
      </c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</row>
    <row r="555" spans="1:34" x14ac:dyDescent="0.25">
      <c r="A555" s="24"/>
      <c r="B555" s="24"/>
      <c r="C555" s="45">
        <f t="shared" si="8"/>
        <v>0</v>
      </c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</row>
    <row r="556" spans="1:34" x14ac:dyDescent="0.25">
      <c r="A556" s="24"/>
      <c r="B556" s="24"/>
      <c r="C556" s="45">
        <f t="shared" si="8"/>
        <v>0</v>
      </c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</row>
    <row r="557" spans="1:34" x14ac:dyDescent="0.25">
      <c r="A557" s="24"/>
      <c r="B557" s="24"/>
      <c r="C557" s="45">
        <f t="shared" si="8"/>
        <v>0</v>
      </c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</row>
    <row r="558" spans="1:34" x14ac:dyDescent="0.25">
      <c r="A558" s="24"/>
      <c r="B558" s="24"/>
      <c r="C558" s="45">
        <f t="shared" si="8"/>
        <v>0</v>
      </c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</row>
    <row r="559" spans="1:34" x14ac:dyDescent="0.25">
      <c r="A559" s="24"/>
      <c r="B559" s="24"/>
      <c r="C559" s="45">
        <f t="shared" si="8"/>
        <v>0</v>
      </c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</row>
    <row r="560" spans="1:34" x14ac:dyDescent="0.25">
      <c r="A560" s="24"/>
      <c r="B560" s="24"/>
      <c r="C560" s="45">
        <f t="shared" si="8"/>
        <v>0</v>
      </c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</row>
    <row r="561" spans="1:34" x14ac:dyDescent="0.25">
      <c r="A561" s="24"/>
      <c r="B561" s="24"/>
      <c r="C561" s="45">
        <f t="shared" ref="C561:C608" si="9">SUM(D561:AH561)</f>
        <v>0</v>
      </c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</row>
    <row r="562" spans="1:34" x14ac:dyDescent="0.25">
      <c r="A562" s="24"/>
      <c r="B562" s="24"/>
      <c r="C562" s="45">
        <f t="shared" si="9"/>
        <v>0</v>
      </c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</row>
    <row r="563" spans="1:34" x14ac:dyDescent="0.25">
      <c r="A563" s="24"/>
      <c r="B563" s="24"/>
      <c r="C563" s="45">
        <f t="shared" si="9"/>
        <v>0</v>
      </c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</row>
    <row r="564" spans="1:34" x14ac:dyDescent="0.25">
      <c r="A564" s="24"/>
      <c r="B564" s="24"/>
      <c r="C564" s="45">
        <f t="shared" si="9"/>
        <v>0</v>
      </c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</row>
    <row r="565" spans="1:34" x14ac:dyDescent="0.25">
      <c r="A565" s="24"/>
      <c r="B565" s="24"/>
      <c r="C565" s="45">
        <f t="shared" si="9"/>
        <v>0</v>
      </c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</row>
    <row r="566" spans="1:34" x14ac:dyDescent="0.25">
      <c r="A566" s="24"/>
      <c r="B566" s="24"/>
      <c r="C566" s="45">
        <f t="shared" si="9"/>
        <v>0</v>
      </c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</row>
    <row r="567" spans="1:34" x14ac:dyDescent="0.25">
      <c r="A567" s="24"/>
      <c r="B567" s="24"/>
      <c r="C567" s="45">
        <f t="shared" si="9"/>
        <v>0</v>
      </c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</row>
    <row r="568" spans="1:34" x14ac:dyDescent="0.25">
      <c r="A568" s="24"/>
      <c r="B568" s="24"/>
      <c r="C568" s="45">
        <f t="shared" si="9"/>
        <v>0</v>
      </c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</row>
    <row r="569" spans="1:34" x14ac:dyDescent="0.25">
      <c r="A569" s="24"/>
      <c r="B569" s="24"/>
      <c r="C569" s="45">
        <f t="shared" si="9"/>
        <v>0</v>
      </c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</row>
    <row r="570" spans="1:34" x14ac:dyDescent="0.25">
      <c r="A570" s="24"/>
      <c r="B570" s="24"/>
      <c r="C570" s="45">
        <f t="shared" si="9"/>
        <v>0</v>
      </c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</row>
    <row r="571" spans="1:34" x14ac:dyDescent="0.25">
      <c r="A571" s="24"/>
      <c r="B571" s="24"/>
      <c r="C571" s="45">
        <f t="shared" si="9"/>
        <v>0</v>
      </c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</row>
    <row r="572" spans="1:34" x14ac:dyDescent="0.25">
      <c r="A572" s="24"/>
      <c r="B572" s="24"/>
      <c r="C572" s="45">
        <f t="shared" si="9"/>
        <v>0</v>
      </c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</row>
    <row r="573" spans="1:34" x14ac:dyDescent="0.25">
      <c r="A573" s="24"/>
      <c r="B573" s="24"/>
      <c r="C573" s="45">
        <f t="shared" si="9"/>
        <v>0</v>
      </c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</row>
    <row r="574" spans="1:34" x14ac:dyDescent="0.25">
      <c r="A574" s="24"/>
      <c r="B574" s="24"/>
      <c r="C574" s="45">
        <f t="shared" si="9"/>
        <v>0</v>
      </c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</row>
    <row r="575" spans="1:34" x14ac:dyDescent="0.25">
      <c r="A575" s="24"/>
      <c r="B575" s="24"/>
      <c r="C575" s="45">
        <f t="shared" si="9"/>
        <v>0</v>
      </c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</row>
    <row r="576" spans="1:34" x14ac:dyDescent="0.25">
      <c r="A576" s="24"/>
      <c r="B576" s="24"/>
      <c r="C576" s="45">
        <f t="shared" si="9"/>
        <v>0</v>
      </c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</row>
    <row r="577" spans="1:34" x14ac:dyDescent="0.25">
      <c r="A577" s="24"/>
      <c r="B577" s="24"/>
      <c r="C577" s="45">
        <f t="shared" si="9"/>
        <v>0</v>
      </c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</row>
    <row r="578" spans="1:34" x14ac:dyDescent="0.25">
      <c r="A578" s="24"/>
      <c r="B578" s="24"/>
      <c r="C578" s="45">
        <f t="shared" si="9"/>
        <v>0</v>
      </c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</row>
    <row r="579" spans="1:34" x14ac:dyDescent="0.25">
      <c r="A579" s="24"/>
      <c r="B579" s="24"/>
      <c r="C579" s="45">
        <f t="shared" si="9"/>
        <v>0</v>
      </c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</row>
    <row r="580" spans="1:34" x14ac:dyDescent="0.25">
      <c r="A580" s="24"/>
      <c r="B580" s="24"/>
      <c r="C580" s="45">
        <f t="shared" si="9"/>
        <v>0</v>
      </c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</row>
    <row r="581" spans="1:34" x14ac:dyDescent="0.25">
      <c r="A581" s="24"/>
      <c r="B581" s="24"/>
      <c r="C581" s="45">
        <f t="shared" si="9"/>
        <v>0</v>
      </c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</row>
    <row r="582" spans="1:34" x14ac:dyDescent="0.25">
      <c r="A582" s="24"/>
      <c r="B582" s="24"/>
      <c r="C582" s="45">
        <f t="shared" si="9"/>
        <v>0</v>
      </c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</row>
    <row r="583" spans="1:34" x14ac:dyDescent="0.25">
      <c r="A583" s="24"/>
      <c r="B583" s="24"/>
      <c r="C583" s="45">
        <f t="shared" si="9"/>
        <v>0</v>
      </c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</row>
    <row r="584" spans="1:34" x14ac:dyDescent="0.25">
      <c r="A584" s="24"/>
      <c r="B584" s="24"/>
      <c r="C584" s="45">
        <f t="shared" si="9"/>
        <v>0</v>
      </c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</row>
    <row r="585" spans="1:34" x14ac:dyDescent="0.25">
      <c r="A585" s="24"/>
      <c r="B585" s="24"/>
      <c r="C585" s="45">
        <f t="shared" si="9"/>
        <v>0</v>
      </c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</row>
    <row r="586" spans="1:34" x14ac:dyDescent="0.25">
      <c r="A586" s="24"/>
      <c r="B586" s="24"/>
      <c r="C586" s="45">
        <f t="shared" si="9"/>
        <v>0</v>
      </c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</row>
    <row r="587" spans="1:34" x14ac:dyDescent="0.25">
      <c r="A587" s="24"/>
      <c r="B587" s="24"/>
      <c r="C587" s="45">
        <f t="shared" si="9"/>
        <v>0</v>
      </c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</row>
    <row r="588" spans="1:34" x14ac:dyDescent="0.25">
      <c r="A588" s="24"/>
      <c r="B588" s="24"/>
      <c r="C588" s="45">
        <f t="shared" si="9"/>
        <v>0</v>
      </c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</row>
    <row r="589" spans="1:34" x14ac:dyDescent="0.25">
      <c r="A589" s="24"/>
      <c r="B589" s="24"/>
      <c r="C589" s="45">
        <f t="shared" si="9"/>
        <v>0</v>
      </c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</row>
    <row r="590" spans="1:34" x14ac:dyDescent="0.25">
      <c r="A590" s="24"/>
      <c r="B590" s="24"/>
      <c r="C590" s="45">
        <f t="shared" si="9"/>
        <v>0</v>
      </c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</row>
    <row r="591" spans="1:34" x14ac:dyDescent="0.25">
      <c r="A591" s="24"/>
      <c r="B591" s="24"/>
      <c r="C591" s="45">
        <f t="shared" si="9"/>
        <v>0</v>
      </c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</row>
    <row r="592" spans="1:34" x14ac:dyDescent="0.25">
      <c r="A592" s="24"/>
      <c r="B592" s="24"/>
      <c r="C592" s="45">
        <f t="shared" si="9"/>
        <v>0</v>
      </c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</row>
    <row r="593" spans="1:34" x14ac:dyDescent="0.25">
      <c r="A593" s="24"/>
      <c r="B593" s="24"/>
      <c r="C593" s="45">
        <f t="shared" si="9"/>
        <v>0</v>
      </c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</row>
    <row r="594" spans="1:34" x14ac:dyDescent="0.25">
      <c r="A594" s="24"/>
      <c r="B594" s="24"/>
      <c r="C594" s="45">
        <f t="shared" si="9"/>
        <v>0</v>
      </c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</row>
    <row r="595" spans="1:34" x14ac:dyDescent="0.25">
      <c r="A595" s="24"/>
      <c r="B595" s="24"/>
      <c r="C595" s="45">
        <f t="shared" si="9"/>
        <v>0</v>
      </c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</row>
    <row r="596" spans="1:34" x14ac:dyDescent="0.25">
      <c r="A596" s="24"/>
      <c r="B596" s="24"/>
      <c r="C596" s="45">
        <f t="shared" si="9"/>
        <v>0</v>
      </c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</row>
    <row r="597" spans="1:34" x14ac:dyDescent="0.25">
      <c r="A597" s="24"/>
      <c r="B597" s="24"/>
      <c r="C597" s="45">
        <f t="shared" si="9"/>
        <v>0</v>
      </c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</row>
    <row r="598" spans="1:34" x14ac:dyDescent="0.25">
      <c r="A598" s="24"/>
      <c r="B598" s="24"/>
      <c r="C598" s="45">
        <f t="shared" si="9"/>
        <v>0</v>
      </c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</row>
    <row r="599" spans="1:34" x14ac:dyDescent="0.25">
      <c r="A599" s="24"/>
      <c r="B599" s="24"/>
      <c r="C599" s="45">
        <f t="shared" si="9"/>
        <v>0</v>
      </c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</row>
    <row r="600" spans="1:34" x14ac:dyDescent="0.25">
      <c r="A600" s="24"/>
      <c r="B600" s="24"/>
      <c r="C600" s="45">
        <f t="shared" si="9"/>
        <v>0</v>
      </c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</row>
    <row r="601" spans="1:34" x14ac:dyDescent="0.25">
      <c r="A601" s="24"/>
      <c r="B601" s="24"/>
      <c r="C601" s="45">
        <f t="shared" si="9"/>
        <v>0</v>
      </c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</row>
    <row r="602" spans="1:34" x14ac:dyDescent="0.25">
      <c r="A602" s="24"/>
      <c r="B602" s="24"/>
      <c r="C602" s="45">
        <f t="shared" si="9"/>
        <v>0</v>
      </c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</row>
    <row r="603" spans="1:34" x14ac:dyDescent="0.25">
      <c r="A603" s="24"/>
      <c r="B603" s="24"/>
      <c r="C603" s="45">
        <f t="shared" si="9"/>
        <v>0</v>
      </c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</row>
    <row r="604" spans="1:34" x14ac:dyDescent="0.25">
      <c r="A604" s="24"/>
      <c r="B604" s="24"/>
      <c r="C604" s="45">
        <f t="shared" si="9"/>
        <v>0</v>
      </c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</row>
    <row r="605" spans="1:34" x14ac:dyDescent="0.25">
      <c r="A605" s="24"/>
      <c r="B605" s="24"/>
      <c r="C605" s="45">
        <f t="shared" si="9"/>
        <v>0</v>
      </c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</row>
    <row r="606" spans="1:34" x14ac:dyDescent="0.25">
      <c r="A606" s="24"/>
      <c r="B606" s="24"/>
      <c r="C606" s="45">
        <f t="shared" si="9"/>
        <v>0</v>
      </c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</row>
    <row r="607" spans="1:34" x14ac:dyDescent="0.25">
      <c r="A607" s="24"/>
      <c r="B607" s="24"/>
      <c r="C607" s="45">
        <f t="shared" si="9"/>
        <v>0</v>
      </c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</row>
    <row r="608" spans="1:34" x14ac:dyDescent="0.25">
      <c r="C608" s="45">
        <f t="shared" si="9"/>
        <v>0</v>
      </c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</row>
    <row r="609" spans="1:1" x14ac:dyDescent="0.25">
      <c r="A609" t="s">
        <v>764</v>
      </c>
    </row>
  </sheetData>
  <conditionalFormatting sqref="A453:A455">
    <cfRule type="duplicateValues" dxfId="211" priority="91"/>
  </conditionalFormatting>
  <conditionalFormatting sqref="A456">
    <cfRule type="duplicateValues" dxfId="210" priority="90"/>
  </conditionalFormatting>
  <conditionalFormatting sqref="A457">
    <cfRule type="duplicateValues" dxfId="209" priority="89"/>
  </conditionalFormatting>
  <conditionalFormatting sqref="A458:A461">
    <cfRule type="duplicateValues" dxfId="208" priority="88"/>
  </conditionalFormatting>
  <conditionalFormatting sqref="A462">
    <cfRule type="duplicateValues" dxfId="207" priority="87"/>
  </conditionalFormatting>
  <conditionalFormatting sqref="A463">
    <cfRule type="duplicateValues" dxfId="206" priority="86"/>
  </conditionalFormatting>
  <conditionalFormatting sqref="A464">
    <cfRule type="duplicateValues" dxfId="205" priority="85"/>
  </conditionalFormatting>
  <conditionalFormatting sqref="A465:A483">
    <cfRule type="duplicateValues" dxfId="204" priority="102"/>
  </conditionalFormatting>
  <conditionalFormatting sqref="A484:A492">
    <cfRule type="duplicateValues" dxfId="203" priority="84"/>
  </conditionalFormatting>
  <conditionalFormatting sqref="A316:A317">
    <cfRule type="duplicateValues" dxfId="202" priority="35"/>
  </conditionalFormatting>
  <conditionalFormatting sqref="A318:A323">
    <cfRule type="duplicateValues" dxfId="201" priority="33"/>
  </conditionalFormatting>
  <conditionalFormatting sqref="A324">
    <cfRule type="duplicateValues" dxfId="200" priority="31"/>
  </conditionalFormatting>
  <conditionalFormatting sqref="A325:A327">
    <cfRule type="duplicateValues" dxfId="199" priority="29"/>
  </conditionalFormatting>
  <conditionalFormatting sqref="A328">
    <cfRule type="duplicateValues" dxfId="198" priority="27"/>
  </conditionalFormatting>
  <conditionalFormatting sqref="A329:A333">
    <cfRule type="duplicateValues" dxfId="197" priority="25"/>
  </conditionalFormatting>
  <conditionalFormatting sqref="A218">
    <cfRule type="duplicateValues" dxfId="196" priority="36"/>
  </conditionalFormatting>
  <conditionalFormatting sqref="A219:A315 A2:A217">
    <cfRule type="duplicateValues" dxfId="195" priority="37"/>
  </conditionalFormatting>
  <conditionalFormatting sqref="A219:A315">
    <cfRule type="duplicateValues" dxfId="194" priority="38"/>
  </conditionalFormatting>
  <conditionalFormatting sqref="A316:A317">
    <cfRule type="duplicateValues" dxfId="193" priority="34"/>
  </conditionalFormatting>
  <conditionalFormatting sqref="A318:A323">
    <cfRule type="duplicateValues" dxfId="192" priority="32"/>
  </conditionalFormatting>
  <conditionalFormatting sqref="A324">
    <cfRule type="duplicateValues" dxfId="191" priority="30"/>
  </conditionalFormatting>
  <conditionalFormatting sqref="A325:A327">
    <cfRule type="duplicateValues" dxfId="190" priority="28"/>
  </conditionalFormatting>
  <conditionalFormatting sqref="A328">
    <cfRule type="duplicateValues" dxfId="189" priority="26"/>
  </conditionalFormatting>
  <conditionalFormatting sqref="A354">
    <cfRule type="duplicateValues" dxfId="188" priority="23"/>
  </conditionalFormatting>
  <conditionalFormatting sqref="A354">
    <cfRule type="duplicateValues" dxfId="187" priority="24"/>
  </conditionalFormatting>
  <conditionalFormatting sqref="A355">
    <cfRule type="duplicateValues" dxfId="186" priority="21"/>
  </conditionalFormatting>
  <conditionalFormatting sqref="A355">
    <cfRule type="duplicateValues" dxfId="185" priority="22"/>
  </conditionalFormatting>
  <conditionalFormatting sqref="A371">
    <cfRule type="duplicateValues" dxfId="184" priority="20"/>
  </conditionalFormatting>
  <conditionalFormatting sqref="A372">
    <cfRule type="duplicateValues" dxfId="183" priority="19"/>
  </conditionalFormatting>
  <conditionalFormatting sqref="A373">
    <cfRule type="duplicateValues" dxfId="182" priority="18"/>
  </conditionalFormatting>
  <conditionalFormatting sqref="A374">
    <cfRule type="duplicateValues" dxfId="181" priority="17"/>
  </conditionalFormatting>
  <conditionalFormatting sqref="A375">
    <cfRule type="duplicateValues" dxfId="180" priority="16"/>
  </conditionalFormatting>
  <conditionalFormatting sqref="A376:A377">
    <cfRule type="duplicateValues" dxfId="179" priority="15"/>
  </conditionalFormatting>
  <conditionalFormatting sqref="A378">
    <cfRule type="duplicateValues" dxfId="178" priority="13"/>
  </conditionalFormatting>
  <conditionalFormatting sqref="A378">
    <cfRule type="duplicateValues" dxfId="177" priority="14"/>
  </conditionalFormatting>
  <conditionalFormatting sqref="A379">
    <cfRule type="duplicateValues" dxfId="176" priority="11"/>
  </conditionalFormatting>
  <conditionalFormatting sqref="A379">
    <cfRule type="duplicateValues" dxfId="175" priority="12"/>
  </conditionalFormatting>
  <conditionalFormatting sqref="A380">
    <cfRule type="duplicateValues" dxfId="174" priority="10"/>
  </conditionalFormatting>
  <conditionalFormatting sqref="A383:A411 A413:A414 A416:A417 A419:A420 A422:A423 A425:A426 A428:A438">
    <cfRule type="duplicateValues" dxfId="173" priority="9"/>
  </conditionalFormatting>
  <conditionalFormatting sqref="A381">
    <cfRule type="duplicateValues" dxfId="172" priority="7"/>
  </conditionalFormatting>
  <conditionalFormatting sqref="A381">
    <cfRule type="duplicateValues" dxfId="171" priority="8"/>
  </conditionalFormatting>
  <conditionalFormatting sqref="A382">
    <cfRule type="duplicateValues" dxfId="170" priority="5"/>
  </conditionalFormatting>
  <conditionalFormatting sqref="A382">
    <cfRule type="duplicateValues" dxfId="169" priority="6"/>
  </conditionalFormatting>
  <conditionalFormatting sqref="A412 A415 A418 A421 A424 A427">
    <cfRule type="duplicateValues" dxfId="168" priority="3"/>
  </conditionalFormatting>
  <conditionalFormatting sqref="A412">
    <cfRule type="duplicateValues" dxfId="167" priority="4"/>
  </conditionalFormatting>
  <conditionalFormatting sqref="A380">
    <cfRule type="duplicateValues" dxfId="166" priority="39"/>
  </conditionalFormatting>
  <conditionalFormatting sqref="A383:A411">
    <cfRule type="duplicateValues" dxfId="165" priority="40"/>
  </conditionalFormatting>
  <conditionalFormatting sqref="A329:A353 A356:A370">
    <cfRule type="duplicateValues" dxfId="164" priority="41"/>
  </conditionalFormatting>
  <conditionalFormatting sqref="A334:A353 A356:A370">
    <cfRule type="duplicateValues" dxfId="163" priority="42"/>
  </conditionalFormatting>
  <conditionalFormatting sqref="A334:A353 A356:A370">
    <cfRule type="duplicateValues" dxfId="162" priority="43"/>
  </conditionalFormatting>
  <conditionalFormatting sqref="A376:A377">
    <cfRule type="duplicateValues" dxfId="161" priority="44"/>
  </conditionalFormatting>
  <conditionalFormatting sqref="A439 A442 A445 A448 A451">
    <cfRule type="duplicateValues" dxfId="160" priority="2"/>
  </conditionalFormatting>
  <conditionalFormatting sqref="A440:A441 A443:A444 A446:A447 A449:A450 A452">
    <cfRule type="duplicateValues" dxfId="159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609"/>
  <sheetViews>
    <sheetView topLeftCell="A434" zoomScale="78" zoomScaleNormal="78" workbookViewId="0">
      <selection activeCell="A452" sqref="A2:B452"/>
    </sheetView>
  </sheetViews>
  <sheetFormatPr baseColWidth="10" defaultRowHeight="15" x14ac:dyDescent="0.25"/>
  <cols>
    <col min="1" max="1" width="13" customWidth="1"/>
    <col min="2" max="2" width="44.28515625" customWidth="1"/>
    <col min="3" max="3" width="11.42578125" style="2"/>
  </cols>
  <sheetData>
    <row r="1" spans="1:34" ht="47.25" x14ac:dyDescent="0.25">
      <c r="A1" s="23" t="s">
        <v>3</v>
      </c>
      <c r="B1" s="23" t="s">
        <v>764</v>
      </c>
      <c r="C1" s="26" t="s">
        <v>11</v>
      </c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5">
        <v>27</v>
      </c>
      <c r="AE1" s="25">
        <v>28</v>
      </c>
      <c r="AF1" s="25">
        <v>29</v>
      </c>
      <c r="AG1" s="25">
        <v>30</v>
      </c>
      <c r="AH1" s="27">
        <v>31</v>
      </c>
    </row>
    <row r="2" spans="1:34" ht="15.75" x14ac:dyDescent="0.25">
      <c r="A2" s="111"/>
      <c r="B2" s="55"/>
      <c r="C2" s="45">
        <f t="shared" ref="C2:C65" si="0">SUM(D2:AH2)</f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ht="15.75" x14ac:dyDescent="0.25">
      <c r="A3" s="111"/>
      <c r="B3" s="55"/>
      <c r="C3" s="45">
        <f t="shared" si="0"/>
        <v>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4" ht="15.75" x14ac:dyDescent="0.25">
      <c r="A4" s="111"/>
      <c r="B4" s="66"/>
      <c r="C4" s="45">
        <f t="shared" si="0"/>
        <v>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ht="15.75" x14ac:dyDescent="0.25">
      <c r="A5" s="111"/>
      <c r="B5" s="55"/>
      <c r="C5" s="45">
        <f t="shared" si="0"/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15.75" x14ac:dyDescent="0.25">
      <c r="A6" s="111"/>
      <c r="B6" s="55"/>
      <c r="C6" s="45">
        <f t="shared" si="0"/>
        <v>0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24"/>
    </row>
    <row r="7" spans="1:34" ht="15.75" x14ac:dyDescent="0.25">
      <c r="A7" s="61"/>
      <c r="B7" s="66"/>
      <c r="C7" s="45">
        <f t="shared" si="0"/>
        <v>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ht="15.75" x14ac:dyDescent="0.25">
      <c r="A8" s="61"/>
      <c r="B8" s="66"/>
      <c r="C8" s="45">
        <f t="shared" si="0"/>
        <v>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ht="15.75" x14ac:dyDescent="0.25">
      <c r="A9" s="61"/>
      <c r="B9" s="55"/>
      <c r="C9" s="45">
        <f t="shared" si="0"/>
        <v>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ht="15.75" x14ac:dyDescent="0.25">
      <c r="A10" s="61"/>
      <c r="B10" s="55"/>
      <c r="C10" s="45">
        <f t="shared" si="0"/>
        <v>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ht="15.75" x14ac:dyDescent="0.25">
      <c r="A11" s="61"/>
      <c r="B11" s="55"/>
      <c r="C11" s="45">
        <f t="shared" si="0"/>
        <v>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ht="15.75" x14ac:dyDescent="0.25">
      <c r="A12" s="61"/>
      <c r="B12" s="56"/>
      <c r="C12" s="45">
        <f t="shared" si="0"/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ht="15.75" x14ac:dyDescent="0.25">
      <c r="A13" s="61"/>
      <c r="B13" s="56"/>
      <c r="C13" s="45">
        <f t="shared" si="0"/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4" ht="15.75" x14ac:dyDescent="0.25">
      <c r="A14" s="61"/>
      <c r="B14" s="56"/>
      <c r="C14" s="45">
        <f t="shared" si="0"/>
        <v>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ht="15.75" x14ac:dyDescent="0.25">
      <c r="A15" s="61"/>
      <c r="B15" s="66"/>
      <c r="C15" s="45">
        <f t="shared" si="0"/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ht="15.75" x14ac:dyDescent="0.25">
      <c r="A16" s="61"/>
      <c r="B16" s="55"/>
      <c r="C16" s="45">
        <f t="shared" si="0"/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34" ht="15.75" x14ac:dyDescent="0.25">
      <c r="A17" s="61"/>
      <c r="B17" s="55"/>
      <c r="C17" s="45">
        <f t="shared" si="0"/>
        <v>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24"/>
      <c r="AH17" s="24"/>
    </row>
    <row r="18" spans="1:34" ht="15.75" x14ac:dyDescent="0.25">
      <c r="A18" s="61"/>
      <c r="B18" s="55"/>
      <c r="C18" s="45">
        <f t="shared" si="0"/>
        <v>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1:34" ht="15.75" x14ac:dyDescent="0.25">
      <c r="A19" s="61"/>
      <c r="B19" s="66"/>
      <c r="C19" s="45">
        <f t="shared" si="0"/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24"/>
    </row>
    <row r="20" spans="1:34" ht="15.75" x14ac:dyDescent="0.25">
      <c r="A20" s="61"/>
      <c r="B20" s="66"/>
      <c r="C20" s="45">
        <f t="shared" si="0"/>
        <v>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ht="15.75" x14ac:dyDescent="0.25">
      <c r="A21" s="61"/>
      <c r="B21" s="66"/>
      <c r="C21" s="45">
        <f t="shared" si="0"/>
        <v>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ht="15.75" x14ac:dyDescent="0.25">
      <c r="A22" s="61"/>
      <c r="B22" s="66"/>
      <c r="C22" s="45">
        <f t="shared" si="0"/>
        <v>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24"/>
      <c r="AH22" s="24"/>
    </row>
    <row r="23" spans="1:34" ht="15.75" x14ac:dyDescent="0.25">
      <c r="A23" s="61"/>
      <c r="B23" s="66"/>
      <c r="C23" s="45">
        <f t="shared" si="0"/>
        <v>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 ht="15.75" x14ac:dyDescent="0.25">
      <c r="A24" s="61"/>
      <c r="B24" s="55"/>
      <c r="C24" s="45">
        <f t="shared" si="0"/>
        <v>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spans="1:34" ht="15.75" x14ac:dyDescent="0.25">
      <c r="A25" s="61"/>
      <c r="B25" s="55"/>
      <c r="C25" s="45">
        <f t="shared" si="0"/>
        <v>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ht="15.75" x14ac:dyDescent="0.25">
      <c r="A26" s="61"/>
      <c r="B26" s="55"/>
      <c r="C26" s="45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24"/>
      <c r="AH26" s="24"/>
    </row>
    <row r="27" spans="1:34" ht="15.75" x14ac:dyDescent="0.25">
      <c r="A27" s="61"/>
      <c r="B27" s="55"/>
      <c r="C27" s="45">
        <f t="shared" si="0"/>
        <v>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ht="15.75" x14ac:dyDescent="0.25">
      <c r="A28" s="61"/>
      <c r="B28" s="55"/>
      <c r="C28" s="45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24"/>
      <c r="AH28" s="24"/>
    </row>
    <row r="29" spans="1:34" ht="15.75" x14ac:dyDescent="0.25">
      <c r="A29" s="61"/>
      <c r="B29" s="55"/>
      <c r="C29" s="45">
        <f t="shared" si="0"/>
        <v>0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</row>
    <row r="30" spans="1:34" ht="15.75" x14ac:dyDescent="0.25">
      <c r="A30" s="61"/>
      <c r="B30" s="55"/>
      <c r="C30" s="45">
        <f t="shared" si="0"/>
        <v>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ht="15.75" x14ac:dyDescent="0.25">
      <c r="A31" s="61"/>
      <c r="B31" s="55"/>
      <c r="C31" s="45">
        <f t="shared" si="0"/>
        <v>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ht="15.75" x14ac:dyDescent="0.25">
      <c r="A32" s="61"/>
      <c r="B32" s="55"/>
      <c r="C32" s="45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24"/>
      <c r="AH32" s="24"/>
    </row>
    <row r="33" spans="1:34" ht="15.75" x14ac:dyDescent="0.25">
      <c r="A33" s="61"/>
      <c r="B33" s="55"/>
      <c r="C33" s="45">
        <f t="shared" si="0"/>
        <v>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1:34" ht="15.75" x14ac:dyDescent="0.25">
      <c r="A34" s="61"/>
      <c r="B34" s="55"/>
      <c r="C34" s="45">
        <f t="shared" si="0"/>
        <v>0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:34" ht="15.75" x14ac:dyDescent="0.25">
      <c r="A35" s="61"/>
      <c r="B35" s="55"/>
      <c r="C35" s="45">
        <f t="shared" si="0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24"/>
      <c r="AG35" s="24"/>
      <c r="AH35" s="24"/>
    </row>
    <row r="36" spans="1:34" ht="15.75" x14ac:dyDescent="0.25">
      <c r="A36" s="61"/>
      <c r="B36" s="55"/>
      <c r="C36" s="45">
        <f t="shared" si="0"/>
        <v>0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</row>
    <row r="37" spans="1:34" ht="15.75" x14ac:dyDescent="0.25">
      <c r="A37" s="61"/>
      <c r="B37" s="66"/>
      <c r="C37" s="45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24"/>
      <c r="AH37" s="24"/>
    </row>
    <row r="38" spans="1:34" ht="15.75" x14ac:dyDescent="0.25">
      <c r="A38" s="61"/>
      <c r="B38" s="66"/>
      <c r="C38" s="45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24"/>
    </row>
    <row r="39" spans="1:34" ht="15.75" x14ac:dyDescent="0.25">
      <c r="A39" s="61"/>
      <c r="B39" s="66"/>
      <c r="C39" s="45">
        <f t="shared" si="0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</row>
    <row r="40" spans="1:34" ht="15.75" x14ac:dyDescent="0.25">
      <c r="A40" s="61"/>
      <c r="B40" s="55"/>
      <c r="C40" s="45">
        <f t="shared" si="0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</row>
    <row r="41" spans="1:34" ht="15.75" x14ac:dyDescent="0.25">
      <c r="A41" s="61"/>
      <c r="B41" s="55"/>
      <c r="C41" s="45">
        <f t="shared" si="0"/>
        <v>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</row>
    <row r="42" spans="1:34" ht="15.75" x14ac:dyDescent="0.25">
      <c r="A42" s="61"/>
      <c r="B42" s="55"/>
      <c r="C42" s="45">
        <f t="shared" si="0"/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</row>
    <row r="43" spans="1:34" ht="15.75" x14ac:dyDescent="0.25">
      <c r="A43" s="61"/>
      <c r="B43" s="55"/>
      <c r="C43" s="45">
        <f t="shared" si="0"/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1:34" ht="15.75" x14ac:dyDescent="0.25">
      <c r="A44" s="61"/>
      <c r="B44" s="55"/>
      <c r="C44" s="45">
        <f t="shared" si="0"/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34" ht="15.75" x14ac:dyDescent="0.25">
      <c r="A45" s="61"/>
      <c r="B45" s="55"/>
      <c r="C45" s="45">
        <f t="shared" si="0"/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</row>
    <row r="46" spans="1:34" ht="15.75" x14ac:dyDescent="0.25">
      <c r="A46" s="61"/>
      <c r="B46" s="55"/>
      <c r="C46" s="45">
        <f t="shared" si="0"/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</row>
    <row r="47" spans="1:34" ht="15.75" x14ac:dyDescent="0.25">
      <c r="A47" s="61"/>
      <c r="B47" s="55"/>
      <c r="C47" s="45">
        <f t="shared" si="0"/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15.75" x14ac:dyDescent="0.25">
      <c r="A48" s="61"/>
      <c r="B48" s="55"/>
      <c r="C48" s="45">
        <f t="shared" si="0"/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ht="15.75" x14ac:dyDescent="0.25">
      <c r="A49" s="61"/>
      <c r="B49" s="55"/>
      <c r="C49" s="45">
        <f t="shared" si="0"/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15.75" x14ac:dyDescent="0.25">
      <c r="A50" s="61"/>
      <c r="B50" s="55"/>
      <c r="C50" s="45">
        <f t="shared" si="0"/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</row>
    <row r="51" spans="1:34" ht="15.75" x14ac:dyDescent="0.25">
      <c r="A51" s="61"/>
      <c r="B51" s="55"/>
      <c r="C51" s="45">
        <f t="shared" si="0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</row>
    <row r="52" spans="1:34" ht="15.75" x14ac:dyDescent="0.25">
      <c r="A52" s="61"/>
      <c r="B52" s="55"/>
      <c r="C52" s="45">
        <f t="shared" si="0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</row>
    <row r="53" spans="1:34" ht="15.75" x14ac:dyDescent="0.25">
      <c r="A53" s="61"/>
      <c r="B53" s="55"/>
      <c r="C53" s="45">
        <f t="shared" si="0"/>
        <v>0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</row>
    <row r="54" spans="1:34" ht="15.75" x14ac:dyDescent="0.25">
      <c r="A54" s="61"/>
      <c r="B54" s="55"/>
      <c r="C54" s="45">
        <f t="shared" si="0"/>
        <v>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</row>
    <row r="55" spans="1:34" ht="15.75" x14ac:dyDescent="0.25">
      <c r="A55" s="61"/>
      <c r="B55" s="66"/>
      <c r="C55" s="45">
        <f t="shared" si="0"/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</row>
    <row r="56" spans="1:34" ht="15.75" x14ac:dyDescent="0.25">
      <c r="A56" s="61"/>
      <c r="B56" s="66"/>
      <c r="C56" s="45">
        <f t="shared" si="0"/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</row>
    <row r="57" spans="1:34" ht="15.75" x14ac:dyDescent="0.25">
      <c r="A57" s="61"/>
      <c r="B57" s="66"/>
      <c r="C57" s="45">
        <f t="shared" si="0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</row>
    <row r="58" spans="1:34" ht="15.75" x14ac:dyDescent="0.25">
      <c r="A58" s="61"/>
      <c r="B58" s="55"/>
      <c r="C58" s="45">
        <f t="shared" si="0"/>
        <v>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</row>
    <row r="59" spans="1:34" ht="15.75" x14ac:dyDescent="0.25">
      <c r="A59" s="61"/>
      <c r="B59" s="66"/>
      <c r="C59" s="45">
        <f t="shared" si="0"/>
        <v>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</row>
    <row r="60" spans="1:34" ht="15.75" x14ac:dyDescent="0.25">
      <c r="A60" s="61"/>
      <c r="B60" s="55"/>
      <c r="C60" s="45">
        <f t="shared" si="0"/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4" ht="15.75" x14ac:dyDescent="0.25">
      <c r="A61" s="61"/>
      <c r="B61" s="55"/>
      <c r="C61" s="45">
        <f t="shared" si="0"/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4" ht="15.75" x14ac:dyDescent="0.25">
      <c r="A62" s="61"/>
      <c r="B62" s="55"/>
      <c r="C62" s="45">
        <f t="shared" si="0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</row>
    <row r="63" spans="1:34" ht="15.75" x14ac:dyDescent="0.25">
      <c r="A63" s="61"/>
      <c r="B63" s="66"/>
      <c r="C63" s="45">
        <f t="shared" si="0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</row>
    <row r="64" spans="1:34" ht="15.75" x14ac:dyDescent="0.25">
      <c r="A64" s="61"/>
      <c r="B64" s="55"/>
      <c r="C64" s="45">
        <f t="shared" si="0"/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</row>
    <row r="65" spans="1:34" ht="15.75" x14ac:dyDescent="0.25">
      <c r="A65" s="61"/>
      <c r="B65" s="66"/>
      <c r="C65" s="45">
        <f t="shared" si="0"/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</row>
    <row r="66" spans="1:34" ht="15.75" x14ac:dyDescent="0.25">
      <c r="A66" s="61"/>
      <c r="B66" s="66"/>
      <c r="C66" s="45">
        <f t="shared" ref="C66:C129" si="1">SUM(D66:AH66)</f>
        <v>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</row>
    <row r="67" spans="1:34" ht="15.75" x14ac:dyDescent="0.25">
      <c r="A67" s="61"/>
      <c r="B67" s="66"/>
      <c r="C67" s="45">
        <f t="shared" si="1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</row>
    <row r="68" spans="1:34" ht="15.75" x14ac:dyDescent="0.25">
      <c r="A68" s="61"/>
      <c r="B68" s="55"/>
      <c r="C68" s="45">
        <f t="shared" si="1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</row>
    <row r="69" spans="1:34" ht="15.75" x14ac:dyDescent="0.25">
      <c r="A69" s="61"/>
      <c r="B69" s="55"/>
      <c r="C69" s="45">
        <f t="shared" si="1"/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</row>
    <row r="70" spans="1:34" ht="15.75" x14ac:dyDescent="0.25">
      <c r="A70" s="61"/>
      <c r="B70" s="66"/>
      <c r="C70" s="45">
        <f t="shared" si="1"/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</row>
    <row r="71" spans="1:34" ht="15.75" x14ac:dyDescent="0.25">
      <c r="A71" s="61"/>
      <c r="B71" s="55"/>
      <c r="C71" s="45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</row>
    <row r="72" spans="1:34" ht="15.75" x14ac:dyDescent="0.25">
      <c r="A72" s="61"/>
      <c r="B72" s="55"/>
      <c r="C72" s="45">
        <f t="shared" si="1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</row>
    <row r="73" spans="1:34" ht="15.75" x14ac:dyDescent="0.25">
      <c r="A73" s="61"/>
      <c r="B73" s="55"/>
      <c r="C73" s="45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</row>
    <row r="74" spans="1:34" ht="15.75" x14ac:dyDescent="0.25">
      <c r="A74" s="61"/>
      <c r="B74" s="55"/>
      <c r="C74" s="45">
        <f t="shared" si="1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</row>
    <row r="75" spans="1:34" ht="15.75" x14ac:dyDescent="0.25">
      <c r="A75" s="61"/>
      <c r="B75" s="66"/>
      <c r="C75" s="45">
        <f t="shared" si="1"/>
        <v>0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</row>
    <row r="76" spans="1:34" ht="15.75" x14ac:dyDescent="0.25">
      <c r="A76" s="61"/>
      <c r="B76" s="66"/>
      <c r="C76" s="45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</row>
    <row r="77" spans="1:34" ht="15.75" x14ac:dyDescent="0.25">
      <c r="A77" s="61"/>
      <c r="B77" s="55"/>
      <c r="C77" s="45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</row>
    <row r="78" spans="1:34" ht="15.75" x14ac:dyDescent="0.25">
      <c r="A78" s="61"/>
      <c r="B78" s="66"/>
      <c r="C78" s="45">
        <f t="shared" si="1"/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4" ht="15.75" x14ac:dyDescent="0.25">
      <c r="A79" s="61"/>
      <c r="B79" s="66"/>
      <c r="C79" s="45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</row>
    <row r="80" spans="1:34" ht="15.75" x14ac:dyDescent="0.25">
      <c r="A80" s="61"/>
      <c r="B80" s="66"/>
      <c r="C80" s="45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</row>
    <row r="81" spans="1:34" ht="15.75" x14ac:dyDescent="0.25">
      <c r="A81" s="61"/>
      <c r="B81" s="55"/>
      <c r="C81" s="45">
        <f t="shared" si="1"/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</row>
    <row r="82" spans="1:34" ht="15.75" x14ac:dyDescent="0.25">
      <c r="A82" s="61"/>
      <c r="B82" s="55"/>
      <c r="C82" s="45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</row>
    <row r="83" spans="1:34" ht="15.75" x14ac:dyDescent="0.25">
      <c r="A83" s="61"/>
      <c r="B83" s="55"/>
      <c r="C83" s="45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</row>
    <row r="84" spans="1:34" ht="15.75" x14ac:dyDescent="0.25">
      <c r="A84" s="61"/>
      <c r="B84" s="55"/>
      <c r="C84" s="45">
        <f t="shared" si="1"/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</row>
    <row r="85" spans="1:34" ht="15.75" x14ac:dyDescent="0.25">
      <c r="A85" s="61"/>
      <c r="B85" s="55"/>
      <c r="C85" s="45">
        <f t="shared" si="1"/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</row>
    <row r="86" spans="1:34" ht="15.75" x14ac:dyDescent="0.25">
      <c r="A86" s="61"/>
      <c r="B86" s="66"/>
      <c r="C86" s="45">
        <f t="shared" si="1"/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</row>
    <row r="87" spans="1:34" ht="15.75" x14ac:dyDescent="0.25">
      <c r="A87" s="61"/>
      <c r="B87" s="55"/>
      <c r="C87" s="45">
        <f t="shared" si="1"/>
        <v>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</row>
    <row r="88" spans="1:34" ht="15.75" x14ac:dyDescent="0.25">
      <c r="A88" s="61"/>
      <c r="B88" s="66"/>
      <c r="C88" s="45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</row>
    <row r="89" spans="1:34" ht="15.75" x14ac:dyDescent="0.25">
      <c r="A89" s="61"/>
      <c r="B89" s="55"/>
      <c r="C89" s="45">
        <f t="shared" si="1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</row>
    <row r="90" spans="1:34" ht="15.75" x14ac:dyDescent="0.25">
      <c r="A90" s="61"/>
      <c r="B90" s="55"/>
      <c r="C90" s="45">
        <f t="shared" si="1"/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</row>
    <row r="91" spans="1:34" ht="15.75" x14ac:dyDescent="0.25">
      <c r="A91" s="61"/>
      <c r="B91" s="55"/>
      <c r="C91" s="45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</row>
    <row r="92" spans="1:34" ht="15.75" x14ac:dyDescent="0.25">
      <c r="A92" s="61"/>
      <c r="B92" s="55"/>
      <c r="C92" s="45">
        <f t="shared" si="1"/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</row>
    <row r="93" spans="1:34" ht="15.75" x14ac:dyDescent="0.25">
      <c r="A93" s="61"/>
      <c r="B93" s="55"/>
      <c r="C93" s="45">
        <f t="shared" si="1"/>
        <v>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</row>
    <row r="94" spans="1:34" ht="15.75" x14ac:dyDescent="0.25">
      <c r="A94" s="61"/>
      <c r="B94" s="66"/>
      <c r="C94" s="45">
        <f t="shared" si="1"/>
        <v>0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</row>
    <row r="95" spans="1:34" ht="15.75" x14ac:dyDescent="0.25">
      <c r="A95" s="61"/>
      <c r="B95" s="66"/>
      <c r="C95" s="45">
        <f t="shared" si="1"/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</row>
    <row r="96" spans="1:34" ht="15.75" x14ac:dyDescent="0.25">
      <c r="A96" s="61"/>
      <c r="B96" s="66"/>
      <c r="C96" s="45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</row>
    <row r="97" spans="1:34" ht="15.75" x14ac:dyDescent="0.25">
      <c r="A97" s="61"/>
      <c r="B97" s="55"/>
      <c r="C97" s="45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</row>
    <row r="98" spans="1:34" ht="15.75" x14ac:dyDescent="0.25">
      <c r="A98" s="61"/>
      <c r="B98" s="55"/>
      <c r="C98" s="45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</row>
    <row r="99" spans="1:34" ht="15.75" x14ac:dyDescent="0.25">
      <c r="A99" s="61"/>
      <c r="B99" s="55"/>
      <c r="C99" s="45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</row>
    <row r="100" spans="1:34" ht="15.75" x14ac:dyDescent="0.25">
      <c r="A100" s="61"/>
      <c r="B100" s="55"/>
      <c r="C100" s="45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</row>
    <row r="101" spans="1:34" ht="15.75" x14ac:dyDescent="0.25">
      <c r="A101" s="61"/>
      <c r="B101" s="55"/>
      <c r="C101" s="45">
        <f t="shared" si="1"/>
        <v>0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</row>
    <row r="102" spans="1:34" ht="15.75" x14ac:dyDescent="0.25">
      <c r="A102" s="61"/>
      <c r="B102" s="66"/>
      <c r="C102" s="45">
        <f t="shared" si="1"/>
        <v>0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</row>
    <row r="103" spans="1:34" ht="15.75" x14ac:dyDescent="0.25">
      <c r="A103" s="61"/>
      <c r="B103" s="55"/>
      <c r="C103" s="45">
        <f t="shared" si="1"/>
        <v>0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</row>
    <row r="104" spans="1:34" ht="15.75" x14ac:dyDescent="0.25">
      <c r="A104" s="61"/>
      <c r="B104" s="55"/>
      <c r="C104" s="45">
        <f t="shared" si="1"/>
        <v>0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</row>
    <row r="105" spans="1:34" ht="15.75" x14ac:dyDescent="0.25">
      <c r="A105" s="61"/>
      <c r="B105" s="55"/>
      <c r="C105" s="45">
        <f t="shared" si="1"/>
        <v>0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</row>
    <row r="106" spans="1:34" ht="15.75" x14ac:dyDescent="0.25">
      <c r="A106" s="61"/>
      <c r="B106" s="55"/>
      <c r="C106" s="45">
        <f t="shared" si="1"/>
        <v>0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</row>
    <row r="107" spans="1:34" ht="15.75" x14ac:dyDescent="0.25">
      <c r="A107" s="61"/>
      <c r="B107" s="66"/>
      <c r="C107" s="45">
        <f t="shared" si="1"/>
        <v>0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</row>
    <row r="108" spans="1:34" ht="15.75" x14ac:dyDescent="0.25">
      <c r="A108" s="61"/>
      <c r="B108" s="55"/>
      <c r="C108" s="45">
        <f t="shared" si="1"/>
        <v>0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</row>
    <row r="109" spans="1:34" ht="15.75" x14ac:dyDescent="0.25">
      <c r="A109" s="61"/>
      <c r="B109" s="66"/>
      <c r="C109" s="45">
        <f t="shared" si="1"/>
        <v>0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</row>
    <row r="110" spans="1:34" ht="15.75" x14ac:dyDescent="0.25">
      <c r="A110" s="61"/>
      <c r="B110" s="55"/>
      <c r="C110" s="45">
        <f t="shared" si="1"/>
        <v>0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</row>
    <row r="111" spans="1:34" ht="15.75" x14ac:dyDescent="0.25">
      <c r="A111" s="61"/>
      <c r="B111" s="55"/>
      <c r="C111" s="45">
        <f t="shared" si="1"/>
        <v>0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</row>
    <row r="112" spans="1:34" ht="15.75" x14ac:dyDescent="0.25">
      <c r="A112" s="61"/>
      <c r="B112" s="55"/>
      <c r="C112" s="45">
        <f t="shared" si="1"/>
        <v>0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</row>
    <row r="113" spans="1:34" ht="15.75" x14ac:dyDescent="0.25">
      <c r="A113" s="61"/>
      <c r="B113" s="55"/>
      <c r="C113" s="45">
        <f t="shared" si="1"/>
        <v>0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</row>
    <row r="114" spans="1:34" ht="15.75" x14ac:dyDescent="0.25">
      <c r="A114" s="61"/>
      <c r="B114" s="66"/>
      <c r="C114" s="45">
        <f t="shared" si="1"/>
        <v>0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</row>
    <row r="115" spans="1:34" ht="15.75" x14ac:dyDescent="0.25">
      <c r="A115" s="61"/>
      <c r="B115" s="55"/>
      <c r="C115" s="45">
        <f t="shared" si="1"/>
        <v>0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</row>
    <row r="116" spans="1:34" ht="15.75" x14ac:dyDescent="0.25">
      <c r="A116" s="61"/>
      <c r="B116" s="66"/>
      <c r="C116" s="45">
        <f t="shared" si="1"/>
        <v>0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</row>
    <row r="117" spans="1:34" ht="15.75" x14ac:dyDescent="0.25">
      <c r="A117" s="61"/>
      <c r="B117" s="66"/>
      <c r="C117" s="45">
        <f t="shared" si="1"/>
        <v>0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</row>
    <row r="118" spans="1:34" ht="15.75" x14ac:dyDescent="0.25">
      <c r="A118" s="61"/>
      <c r="B118" s="66"/>
      <c r="C118" s="45">
        <f t="shared" si="1"/>
        <v>0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</row>
    <row r="119" spans="1:34" ht="15.75" x14ac:dyDescent="0.25">
      <c r="A119" s="61"/>
      <c r="B119" s="55"/>
      <c r="C119" s="45">
        <f t="shared" si="1"/>
        <v>0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</row>
    <row r="120" spans="1:34" ht="15.75" x14ac:dyDescent="0.25">
      <c r="A120" s="61"/>
      <c r="B120" s="55"/>
      <c r="C120" s="45">
        <f t="shared" si="1"/>
        <v>0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</row>
    <row r="121" spans="1:34" ht="15.75" x14ac:dyDescent="0.25">
      <c r="A121" s="61"/>
      <c r="B121" s="66"/>
      <c r="C121" s="45">
        <f t="shared" si="1"/>
        <v>0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</row>
    <row r="122" spans="1:34" ht="15.75" x14ac:dyDescent="0.25">
      <c r="A122" s="61"/>
      <c r="B122" s="66"/>
      <c r="C122" s="45">
        <f t="shared" si="1"/>
        <v>0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</row>
    <row r="123" spans="1:34" ht="15.75" x14ac:dyDescent="0.25">
      <c r="A123" s="61"/>
      <c r="B123" s="55"/>
      <c r="C123" s="45">
        <f t="shared" si="1"/>
        <v>0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</row>
    <row r="124" spans="1:34" ht="15.75" x14ac:dyDescent="0.25">
      <c r="A124" s="61"/>
      <c r="B124" s="55"/>
      <c r="C124" s="45">
        <f t="shared" si="1"/>
        <v>0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</row>
    <row r="125" spans="1:34" ht="15.75" x14ac:dyDescent="0.25">
      <c r="A125" s="61"/>
      <c r="B125" s="55"/>
      <c r="C125" s="45">
        <f t="shared" si="1"/>
        <v>0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</row>
    <row r="126" spans="1:34" ht="15.75" x14ac:dyDescent="0.25">
      <c r="A126" s="61"/>
      <c r="B126" s="55"/>
      <c r="C126" s="45">
        <f t="shared" si="1"/>
        <v>0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</row>
    <row r="127" spans="1:34" ht="15.75" x14ac:dyDescent="0.25">
      <c r="A127" s="61"/>
      <c r="B127" s="55"/>
      <c r="C127" s="45">
        <f t="shared" si="1"/>
        <v>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</row>
    <row r="128" spans="1:34" ht="15.75" x14ac:dyDescent="0.25">
      <c r="A128" s="61"/>
      <c r="B128" s="66"/>
      <c r="C128" s="45">
        <f t="shared" si="1"/>
        <v>0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</row>
    <row r="129" spans="1:34" ht="15.75" x14ac:dyDescent="0.25">
      <c r="A129" s="61"/>
      <c r="B129" s="66"/>
      <c r="C129" s="45">
        <f t="shared" si="1"/>
        <v>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</row>
    <row r="130" spans="1:34" ht="15.75" x14ac:dyDescent="0.25">
      <c r="A130" s="61"/>
      <c r="B130" s="55"/>
      <c r="C130" s="45">
        <f t="shared" ref="C130:C193" si="2">SUM(D130:AH130)</f>
        <v>0</v>
      </c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</row>
    <row r="131" spans="1:34" ht="15.75" x14ac:dyDescent="0.25">
      <c r="A131" s="61"/>
      <c r="B131" s="55"/>
      <c r="C131" s="45">
        <f t="shared" si="2"/>
        <v>0</v>
      </c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</row>
    <row r="132" spans="1:34" ht="15.75" x14ac:dyDescent="0.25">
      <c r="A132" s="61"/>
      <c r="B132" s="55"/>
      <c r="C132" s="45">
        <f t="shared" si="2"/>
        <v>0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</row>
    <row r="133" spans="1:34" ht="15.75" x14ac:dyDescent="0.25">
      <c r="A133" s="61"/>
      <c r="B133" s="55"/>
      <c r="C133" s="45">
        <f t="shared" si="2"/>
        <v>0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</row>
    <row r="134" spans="1:34" ht="15.75" x14ac:dyDescent="0.25">
      <c r="A134" s="61"/>
      <c r="B134" s="66"/>
      <c r="C134" s="45">
        <f t="shared" si="2"/>
        <v>0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</row>
    <row r="135" spans="1:34" ht="15.75" x14ac:dyDescent="0.25">
      <c r="A135" s="61"/>
      <c r="B135" s="55"/>
      <c r="C135" s="45">
        <f t="shared" si="2"/>
        <v>0</v>
      </c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</row>
    <row r="136" spans="1:34" ht="15.75" x14ac:dyDescent="0.25">
      <c r="A136" s="61"/>
      <c r="B136" s="66"/>
      <c r="C136" s="45">
        <f t="shared" si="2"/>
        <v>0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</row>
    <row r="137" spans="1:34" ht="15.75" x14ac:dyDescent="0.25">
      <c r="A137" s="61"/>
      <c r="B137" s="55"/>
      <c r="C137" s="45">
        <f t="shared" si="2"/>
        <v>0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</row>
    <row r="138" spans="1:34" ht="15.75" x14ac:dyDescent="0.25">
      <c r="A138" s="61"/>
      <c r="B138" s="66"/>
      <c r="C138" s="45">
        <f t="shared" si="2"/>
        <v>0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</row>
    <row r="139" spans="1:34" ht="15.75" x14ac:dyDescent="0.25">
      <c r="A139" s="61"/>
      <c r="B139" s="55"/>
      <c r="C139" s="45">
        <f t="shared" si="2"/>
        <v>0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</row>
    <row r="140" spans="1:34" ht="15.75" x14ac:dyDescent="0.25">
      <c r="A140" s="61"/>
      <c r="B140" s="55"/>
      <c r="C140" s="45">
        <f t="shared" si="2"/>
        <v>0</v>
      </c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</row>
    <row r="141" spans="1:34" ht="15.75" x14ac:dyDescent="0.25">
      <c r="A141" s="61"/>
      <c r="B141" s="55"/>
      <c r="C141" s="45">
        <f t="shared" si="2"/>
        <v>0</v>
      </c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</row>
    <row r="142" spans="1:34" ht="15.75" x14ac:dyDescent="0.25">
      <c r="A142" s="61"/>
      <c r="B142" s="55"/>
      <c r="C142" s="45">
        <f t="shared" si="2"/>
        <v>0</v>
      </c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</row>
    <row r="143" spans="1:34" ht="15.75" x14ac:dyDescent="0.25">
      <c r="A143" s="61"/>
      <c r="B143" s="66"/>
      <c r="C143" s="45">
        <f t="shared" si="2"/>
        <v>0</v>
      </c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</row>
    <row r="144" spans="1:34" ht="15.75" x14ac:dyDescent="0.25">
      <c r="A144" s="61"/>
      <c r="B144" s="55"/>
      <c r="C144" s="45">
        <f t="shared" si="2"/>
        <v>0</v>
      </c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</row>
    <row r="145" spans="1:34" ht="15.75" x14ac:dyDescent="0.25">
      <c r="A145" s="61"/>
      <c r="B145" s="55"/>
      <c r="C145" s="45">
        <f t="shared" si="2"/>
        <v>0</v>
      </c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</row>
    <row r="146" spans="1:34" ht="15.75" x14ac:dyDescent="0.25">
      <c r="A146" s="61"/>
      <c r="B146" s="55"/>
      <c r="C146" s="45">
        <f t="shared" si="2"/>
        <v>0</v>
      </c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</row>
    <row r="147" spans="1:34" ht="15.75" x14ac:dyDescent="0.25">
      <c r="A147" s="61"/>
      <c r="B147" s="66"/>
      <c r="C147" s="45">
        <f t="shared" si="2"/>
        <v>0</v>
      </c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</row>
    <row r="148" spans="1:34" ht="15.75" x14ac:dyDescent="0.25">
      <c r="A148" s="61"/>
      <c r="B148" s="66"/>
      <c r="C148" s="45">
        <f t="shared" si="2"/>
        <v>0</v>
      </c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</row>
    <row r="149" spans="1:34" ht="15.75" x14ac:dyDescent="0.25">
      <c r="A149" s="61"/>
      <c r="B149" s="66"/>
      <c r="C149" s="45">
        <f t="shared" si="2"/>
        <v>0</v>
      </c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</row>
    <row r="150" spans="1:34" ht="15.75" x14ac:dyDescent="0.25">
      <c r="A150" s="61"/>
      <c r="B150" s="55"/>
      <c r="C150" s="45">
        <f t="shared" si="2"/>
        <v>0</v>
      </c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</row>
    <row r="151" spans="1:34" ht="15.75" x14ac:dyDescent="0.25">
      <c r="A151" s="61"/>
      <c r="B151" s="66"/>
      <c r="C151" s="45">
        <f t="shared" si="2"/>
        <v>0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</row>
    <row r="152" spans="1:34" ht="15.75" x14ac:dyDescent="0.25">
      <c r="A152" s="61"/>
      <c r="B152" s="66"/>
      <c r="C152" s="45">
        <f t="shared" si="2"/>
        <v>0</v>
      </c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</row>
    <row r="153" spans="1:34" ht="15.75" x14ac:dyDescent="0.25">
      <c r="A153" s="61"/>
      <c r="B153" s="55"/>
      <c r="C153" s="45">
        <f t="shared" si="2"/>
        <v>0</v>
      </c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</row>
    <row r="154" spans="1:34" ht="15.75" x14ac:dyDescent="0.25">
      <c r="A154" s="61"/>
      <c r="B154" s="55"/>
      <c r="C154" s="45">
        <f t="shared" si="2"/>
        <v>0</v>
      </c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</row>
    <row r="155" spans="1:34" ht="15.75" x14ac:dyDescent="0.25">
      <c r="A155" s="61"/>
      <c r="B155" s="55"/>
      <c r="C155" s="45">
        <f t="shared" si="2"/>
        <v>0</v>
      </c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</row>
    <row r="156" spans="1:34" ht="15.75" x14ac:dyDescent="0.25">
      <c r="A156" s="61"/>
      <c r="B156" s="55"/>
      <c r="C156" s="45">
        <f t="shared" si="2"/>
        <v>0</v>
      </c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</row>
    <row r="157" spans="1:34" ht="15.75" x14ac:dyDescent="0.25">
      <c r="A157" s="61"/>
      <c r="B157" s="55"/>
      <c r="C157" s="45">
        <f t="shared" si="2"/>
        <v>0</v>
      </c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</row>
    <row r="158" spans="1:34" ht="15.75" x14ac:dyDescent="0.25">
      <c r="A158" s="61"/>
      <c r="B158" s="66"/>
      <c r="C158" s="45">
        <f t="shared" si="2"/>
        <v>0</v>
      </c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</row>
    <row r="159" spans="1:34" ht="15.75" x14ac:dyDescent="0.25">
      <c r="A159" s="61"/>
      <c r="B159" s="55"/>
      <c r="C159" s="45">
        <f t="shared" si="2"/>
        <v>0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</row>
    <row r="160" spans="1:34" ht="15.75" x14ac:dyDescent="0.25">
      <c r="A160" s="61"/>
      <c r="B160" s="55"/>
      <c r="C160" s="45">
        <f t="shared" si="2"/>
        <v>0</v>
      </c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</row>
    <row r="161" spans="1:34" ht="15.75" x14ac:dyDescent="0.25">
      <c r="A161" s="61"/>
      <c r="B161" s="55"/>
      <c r="C161" s="45">
        <f t="shared" si="2"/>
        <v>0</v>
      </c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</row>
    <row r="162" spans="1:34" ht="15.75" x14ac:dyDescent="0.25">
      <c r="A162" s="61"/>
      <c r="B162" s="55"/>
      <c r="C162" s="45">
        <f t="shared" si="2"/>
        <v>0</v>
      </c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</row>
    <row r="163" spans="1:34" ht="15.75" x14ac:dyDescent="0.25">
      <c r="A163" s="61"/>
      <c r="B163" s="55"/>
      <c r="C163" s="45">
        <f t="shared" si="2"/>
        <v>0</v>
      </c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</row>
    <row r="164" spans="1:34" ht="15.75" x14ac:dyDescent="0.25">
      <c r="A164" s="61"/>
      <c r="B164" s="55"/>
      <c r="C164" s="45">
        <f t="shared" si="2"/>
        <v>0</v>
      </c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</row>
    <row r="165" spans="1:34" ht="15.75" x14ac:dyDescent="0.25">
      <c r="A165" s="61"/>
      <c r="B165" s="55"/>
      <c r="C165" s="45">
        <f t="shared" si="2"/>
        <v>0</v>
      </c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</row>
    <row r="166" spans="1:34" ht="15.75" x14ac:dyDescent="0.25">
      <c r="A166" s="61"/>
      <c r="B166" s="66"/>
      <c r="C166" s="45">
        <f t="shared" si="2"/>
        <v>0</v>
      </c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</row>
    <row r="167" spans="1:34" ht="15.75" x14ac:dyDescent="0.25">
      <c r="A167" s="61"/>
      <c r="B167" s="55"/>
      <c r="C167" s="45">
        <f t="shared" si="2"/>
        <v>0</v>
      </c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</row>
    <row r="168" spans="1:34" ht="15.75" x14ac:dyDescent="0.25">
      <c r="A168" s="61"/>
      <c r="B168" s="55"/>
      <c r="C168" s="45">
        <f t="shared" si="2"/>
        <v>0</v>
      </c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</row>
    <row r="169" spans="1:34" ht="15.75" x14ac:dyDescent="0.25">
      <c r="A169" s="61"/>
      <c r="B169" s="55"/>
      <c r="C169" s="45">
        <f t="shared" si="2"/>
        <v>0</v>
      </c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</row>
    <row r="170" spans="1:34" ht="15.75" x14ac:dyDescent="0.25">
      <c r="A170" s="61"/>
      <c r="B170" s="55"/>
      <c r="C170" s="45">
        <f t="shared" si="2"/>
        <v>0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</row>
    <row r="171" spans="1:34" ht="15.75" x14ac:dyDescent="0.25">
      <c r="A171" s="61"/>
      <c r="B171" s="55"/>
      <c r="C171" s="45">
        <f t="shared" si="2"/>
        <v>0</v>
      </c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</row>
    <row r="172" spans="1:34" ht="15.75" x14ac:dyDescent="0.25">
      <c r="A172" s="61"/>
      <c r="B172" s="66"/>
      <c r="C172" s="45">
        <f t="shared" si="2"/>
        <v>0</v>
      </c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</row>
    <row r="173" spans="1:34" ht="15.75" x14ac:dyDescent="0.25">
      <c r="A173" s="61"/>
      <c r="B173" s="55"/>
      <c r="C173" s="45">
        <f t="shared" si="2"/>
        <v>0</v>
      </c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</row>
    <row r="174" spans="1:34" ht="15.75" x14ac:dyDescent="0.25">
      <c r="A174" s="61"/>
      <c r="B174" s="66"/>
      <c r="C174" s="45">
        <f t="shared" si="2"/>
        <v>0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</row>
    <row r="175" spans="1:34" ht="15.75" x14ac:dyDescent="0.25">
      <c r="A175" s="61"/>
      <c r="B175" s="55"/>
      <c r="C175" s="45">
        <f t="shared" si="2"/>
        <v>0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</row>
    <row r="176" spans="1:34" ht="15.75" x14ac:dyDescent="0.25">
      <c r="A176" s="61"/>
      <c r="B176" s="66"/>
      <c r="C176" s="45">
        <f t="shared" si="2"/>
        <v>0</v>
      </c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</row>
    <row r="177" spans="1:34" ht="15.75" x14ac:dyDescent="0.25">
      <c r="A177" s="61"/>
      <c r="B177" s="55"/>
      <c r="C177" s="45">
        <f t="shared" si="2"/>
        <v>0</v>
      </c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</row>
    <row r="178" spans="1:34" ht="15.75" x14ac:dyDescent="0.25">
      <c r="A178" s="61"/>
      <c r="B178" s="55"/>
      <c r="C178" s="45">
        <f t="shared" si="2"/>
        <v>0</v>
      </c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</row>
    <row r="179" spans="1:34" ht="15.75" x14ac:dyDescent="0.25">
      <c r="A179" s="61"/>
      <c r="B179" s="55"/>
      <c r="C179" s="45">
        <f t="shared" si="2"/>
        <v>0</v>
      </c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</row>
    <row r="180" spans="1:34" ht="15.75" x14ac:dyDescent="0.25">
      <c r="A180" s="61"/>
      <c r="B180" s="55"/>
      <c r="C180" s="45">
        <f t="shared" si="2"/>
        <v>0</v>
      </c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</row>
    <row r="181" spans="1:34" ht="15.75" x14ac:dyDescent="0.25">
      <c r="A181" s="61"/>
      <c r="B181" s="55"/>
      <c r="C181" s="45">
        <f t="shared" si="2"/>
        <v>0</v>
      </c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</row>
    <row r="182" spans="1:34" ht="15.75" x14ac:dyDescent="0.25">
      <c r="A182" s="61"/>
      <c r="B182" s="66"/>
      <c r="C182" s="45">
        <f t="shared" si="2"/>
        <v>0</v>
      </c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</row>
    <row r="183" spans="1:34" ht="15.75" x14ac:dyDescent="0.25">
      <c r="A183" s="61"/>
      <c r="B183" s="55"/>
      <c r="C183" s="45">
        <f t="shared" si="2"/>
        <v>0</v>
      </c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</row>
    <row r="184" spans="1:34" ht="15.75" x14ac:dyDescent="0.25">
      <c r="A184" s="61"/>
      <c r="B184" s="66"/>
      <c r="C184" s="45">
        <f t="shared" si="2"/>
        <v>0</v>
      </c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</row>
    <row r="185" spans="1:34" ht="15.75" x14ac:dyDescent="0.25">
      <c r="A185" s="61"/>
      <c r="B185" s="55"/>
      <c r="C185" s="45">
        <f t="shared" si="2"/>
        <v>0</v>
      </c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</row>
    <row r="186" spans="1:34" ht="15.75" x14ac:dyDescent="0.25">
      <c r="A186" s="61"/>
      <c r="B186" s="55"/>
      <c r="C186" s="45">
        <f t="shared" si="2"/>
        <v>0</v>
      </c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</row>
    <row r="187" spans="1:34" ht="15.75" x14ac:dyDescent="0.25">
      <c r="A187" s="61"/>
      <c r="B187" s="55"/>
      <c r="C187" s="45">
        <f t="shared" si="2"/>
        <v>0</v>
      </c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</row>
    <row r="188" spans="1:34" ht="15.75" x14ac:dyDescent="0.25">
      <c r="A188" s="61"/>
      <c r="B188" s="66"/>
      <c r="C188" s="45">
        <f t="shared" si="2"/>
        <v>0</v>
      </c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</row>
    <row r="189" spans="1:34" ht="15.75" x14ac:dyDescent="0.25">
      <c r="A189" s="61"/>
      <c r="B189" s="55"/>
      <c r="C189" s="45">
        <f t="shared" si="2"/>
        <v>0</v>
      </c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</row>
    <row r="190" spans="1:34" ht="15.75" x14ac:dyDescent="0.25">
      <c r="A190" s="61"/>
      <c r="B190" s="55"/>
      <c r="C190" s="45">
        <f t="shared" si="2"/>
        <v>0</v>
      </c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</row>
    <row r="191" spans="1:34" ht="15.75" x14ac:dyDescent="0.25">
      <c r="A191" s="61"/>
      <c r="B191" s="55"/>
      <c r="C191" s="45">
        <f t="shared" si="2"/>
        <v>0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</row>
    <row r="192" spans="1:34" ht="15.75" x14ac:dyDescent="0.25">
      <c r="A192" s="61"/>
      <c r="B192" s="55"/>
      <c r="C192" s="45">
        <f t="shared" si="2"/>
        <v>0</v>
      </c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</row>
    <row r="193" spans="1:34" ht="15.75" x14ac:dyDescent="0.25">
      <c r="A193" s="61"/>
      <c r="B193" s="66"/>
      <c r="C193" s="45">
        <f t="shared" si="2"/>
        <v>0</v>
      </c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</row>
    <row r="194" spans="1:34" ht="15.75" x14ac:dyDescent="0.25">
      <c r="A194" s="61"/>
      <c r="B194" s="66"/>
      <c r="C194" s="45">
        <f t="shared" ref="C194:C257" si="3">SUM(D194:AH194)</f>
        <v>0</v>
      </c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</row>
    <row r="195" spans="1:34" ht="15.75" x14ac:dyDescent="0.25">
      <c r="A195" s="61"/>
      <c r="B195" s="66"/>
      <c r="C195" s="45">
        <f t="shared" si="3"/>
        <v>0</v>
      </c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</row>
    <row r="196" spans="1:34" ht="15.75" x14ac:dyDescent="0.25">
      <c r="A196" s="61"/>
      <c r="B196" s="55"/>
      <c r="C196" s="45">
        <f t="shared" si="3"/>
        <v>0</v>
      </c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</row>
    <row r="197" spans="1:34" ht="15.75" x14ac:dyDescent="0.25">
      <c r="A197" s="61"/>
      <c r="B197" s="66"/>
      <c r="C197" s="45">
        <f t="shared" si="3"/>
        <v>0</v>
      </c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</row>
    <row r="198" spans="1:34" ht="15.75" x14ac:dyDescent="0.25">
      <c r="A198" s="61"/>
      <c r="B198" s="55"/>
      <c r="C198" s="45">
        <f t="shared" si="3"/>
        <v>0</v>
      </c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</row>
    <row r="199" spans="1:34" ht="15.75" x14ac:dyDescent="0.25">
      <c r="A199" s="61"/>
      <c r="B199" s="55"/>
      <c r="C199" s="45">
        <f t="shared" si="3"/>
        <v>0</v>
      </c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</row>
    <row r="200" spans="1:34" ht="15.75" x14ac:dyDescent="0.25">
      <c r="A200" s="61"/>
      <c r="B200" s="55"/>
      <c r="C200" s="45">
        <f t="shared" si="3"/>
        <v>0</v>
      </c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</row>
    <row r="201" spans="1:34" ht="15.75" x14ac:dyDescent="0.25">
      <c r="A201" s="61"/>
      <c r="B201" s="55"/>
      <c r="C201" s="45">
        <f t="shared" si="3"/>
        <v>0</v>
      </c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</row>
    <row r="202" spans="1:34" ht="15.75" x14ac:dyDescent="0.25">
      <c r="A202" s="61"/>
      <c r="B202" s="66"/>
      <c r="C202" s="45">
        <f t="shared" si="3"/>
        <v>0</v>
      </c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</row>
    <row r="203" spans="1:34" ht="15.75" x14ac:dyDescent="0.25">
      <c r="A203" s="61"/>
      <c r="B203" s="55"/>
      <c r="C203" s="45">
        <f t="shared" si="3"/>
        <v>0</v>
      </c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</row>
    <row r="204" spans="1:34" ht="15.75" x14ac:dyDescent="0.25">
      <c r="A204" s="61"/>
      <c r="B204" s="55"/>
      <c r="C204" s="45">
        <f t="shared" si="3"/>
        <v>0</v>
      </c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</row>
    <row r="205" spans="1:34" ht="15.75" x14ac:dyDescent="0.25">
      <c r="A205" s="61"/>
      <c r="B205" s="55"/>
      <c r="C205" s="45">
        <f t="shared" si="3"/>
        <v>0</v>
      </c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</row>
    <row r="206" spans="1:34" ht="15.75" x14ac:dyDescent="0.25">
      <c r="A206" s="61"/>
      <c r="B206" s="66"/>
      <c r="C206" s="45">
        <f t="shared" si="3"/>
        <v>0</v>
      </c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</row>
    <row r="207" spans="1:34" ht="15.75" x14ac:dyDescent="0.25">
      <c r="A207" s="61"/>
      <c r="B207" s="55"/>
      <c r="C207" s="45">
        <f t="shared" si="3"/>
        <v>0</v>
      </c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</row>
    <row r="208" spans="1:34" ht="15.75" x14ac:dyDescent="0.25">
      <c r="A208" s="61"/>
      <c r="B208" s="55"/>
      <c r="C208" s="45">
        <f t="shared" si="3"/>
        <v>0</v>
      </c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</row>
    <row r="209" spans="1:34" ht="15.75" x14ac:dyDescent="0.25">
      <c r="A209" s="61"/>
      <c r="B209" s="66"/>
      <c r="C209" s="45">
        <f t="shared" si="3"/>
        <v>0</v>
      </c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</row>
    <row r="210" spans="1:34" ht="15.75" x14ac:dyDescent="0.25">
      <c r="A210" s="61"/>
      <c r="B210" s="66"/>
      <c r="C210" s="45">
        <f t="shared" si="3"/>
        <v>0</v>
      </c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</row>
    <row r="211" spans="1:34" ht="15.75" x14ac:dyDescent="0.25">
      <c r="A211" s="61"/>
      <c r="B211" s="66"/>
      <c r="C211" s="45">
        <f t="shared" si="3"/>
        <v>0</v>
      </c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</row>
    <row r="212" spans="1:34" ht="15.75" x14ac:dyDescent="0.25">
      <c r="A212" s="61"/>
      <c r="B212" s="55"/>
      <c r="C212" s="45">
        <f t="shared" si="3"/>
        <v>0</v>
      </c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</row>
    <row r="213" spans="1:34" ht="15.75" x14ac:dyDescent="0.25">
      <c r="A213" s="61"/>
      <c r="B213" s="55"/>
      <c r="C213" s="45">
        <f t="shared" si="3"/>
        <v>0</v>
      </c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</row>
    <row r="214" spans="1:34" ht="15.75" x14ac:dyDescent="0.25">
      <c r="A214" s="61"/>
      <c r="B214" s="66"/>
      <c r="C214" s="45">
        <f t="shared" si="3"/>
        <v>0</v>
      </c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</row>
    <row r="215" spans="1:34" ht="15.75" x14ac:dyDescent="0.25">
      <c r="A215" s="61"/>
      <c r="B215" s="66"/>
      <c r="C215" s="45">
        <f t="shared" si="3"/>
        <v>0</v>
      </c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</row>
    <row r="216" spans="1:34" ht="15.75" x14ac:dyDescent="0.25">
      <c r="A216" s="61"/>
      <c r="B216" s="55"/>
      <c r="C216" s="45">
        <f t="shared" si="3"/>
        <v>0</v>
      </c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</row>
    <row r="217" spans="1:34" ht="15.75" x14ac:dyDescent="0.25">
      <c r="A217" s="61"/>
      <c r="B217" s="55"/>
      <c r="C217" s="45">
        <f t="shared" si="3"/>
        <v>0</v>
      </c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</row>
    <row r="218" spans="1:34" ht="15.75" x14ac:dyDescent="0.25">
      <c r="A218" s="61"/>
      <c r="B218" s="55"/>
      <c r="C218" s="45">
        <f t="shared" si="3"/>
        <v>0</v>
      </c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</row>
    <row r="219" spans="1:34" ht="15.75" x14ac:dyDescent="0.25">
      <c r="A219" s="61"/>
      <c r="B219" s="55"/>
      <c r="C219" s="45">
        <f t="shared" si="3"/>
        <v>0</v>
      </c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</row>
    <row r="220" spans="1:34" ht="15.75" x14ac:dyDescent="0.25">
      <c r="A220" s="61"/>
      <c r="B220" s="66"/>
      <c r="C220" s="45">
        <f t="shared" si="3"/>
        <v>0</v>
      </c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</row>
    <row r="221" spans="1:34" ht="15.75" x14ac:dyDescent="0.25">
      <c r="A221" s="61"/>
      <c r="B221" s="55"/>
      <c r="C221" s="45">
        <f t="shared" si="3"/>
        <v>0</v>
      </c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</row>
    <row r="222" spans="1:34" ht="15.75" x14ac:dyDescent="0.25">
      <c r="A222" s="61"/>
      <c r="B222" s="66"/>
      <c r="C222" s="45">
        <f t="shared" si="3"/>
        <v>0</v>
      </c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</row>
    <row r="223" spans="1:34" ht="15.75" x14ac:dyDescent="0.25">
      <c r="A223" s="61"/>
      <c r="B223" s="66"/>
      <c r="C223" s="45">
        <f t="shared" si="3"/>
        <v>0</v>
      </c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</row>
    <row r="224" spans="1:34" ht="15.75" x14ac:dyDescent="0.25">
      <c r="A224" s="61"/>
      <c r="B224" s="66"/>
      <c r="C224" s="45">
        <f t="shared" si="3"/>
        <v>0</v>
      </c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</row>
    <row r="225" spans="1:34" ht="15.75" x14ac:dyDescent="0.25">
      <c r="A225" s="61"/>
      <c r="B225" s="55"/>
      <c r="C225" s="45">
        <f t="shared" si="3"/>
        <v>0</v>
      </c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</row>
    <row r="226" spans="1:34" ht="15.75" x14ac:dyDescent="0.25">
      <c r="A226" s="61"/>
      <c r="B226" s="55"/>
      <c r="C226" s="45">
        <f t="shared" si="3"/>
        <v>0</v>
      </c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</row>
    <row r="227" spans="1:34" ht="15.75" x14ac:dyDescent="0.25">
      <c r="A227" s="61"/>
      <c r="B227" s="55"/>
      <c r="C227" s="45">
        <f t="shared" si="3"/>
        <v>0</v>
      </c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</row>
    <row r="228" spans="1:34" ht="15.75" x14ac:dyDescent="0.25">
      <c r="A228" s="61"/>
      <c r="B228" s="66"/>
      <c r="C228" s="45">
        <f t="shared" si="3"/>
        <v>0</v>
      </c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</row>
    <row r="229" spans="1:34" ht="15.75" x14ac:dyDescent="0.25">
      <c r="A229" s="61"/>
      <c r="B229" s="66"/>
      <c r="C229" s="45">
        <f t="shared" si="3"/>
        <v>0</v>
      </c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</row>
    <row r="230" spans="1:34" ht="15.75" x14ac:dyDescent="0.25">
      <c r="A230" s="61"/>
      <c r="B230" s="66"/>
      <c r="C230" s="45">
        <f t="shared" si="3"/>
        <v>0</v>
      </c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</row>
    <row r="231" spans="1:34" ht="15.75" x14ac:dyDescent="0.25">
      <c r="A231" s="61"/>
      <c r="B231" s="56"/>
      <c r="C231" s="45">
        <f t="shared" si="3"/>
        <v>0</v>
      </c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</row>
    <row r="232" spans="1:34" ht="15.75" x14ac:dyDescent="0.25">
      <c r="A232" s="61"/>
      <c r="B232" s="66"/>
      <c r="C232" s="45">
        <f t="shared" si="3"/>
        <v>0</v>
      </c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</row>
    <row r="233" spans="1:34" ht="15.75" x14ac:dyDescent="0.25">
      <c r="A233" s="61"/>
      <c r="B233" s="55"/>
      <c r="C233" s="45">
        <f t="shared" si="3"/>
        <v>0</v>
      </c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</row>
    <row r="234" spans="1:34" ht="15.75" x14ac:dyDescent="0.25">
      <c r="A234" s="61"/>
      <c r="B234" s="55"/>
      <c r="C234" s="45">
        <f t="shared" si="3"/>
        <v>0</v>
      </c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</row>
    <row r="235" spans="1:34" ht="15.75" x14ac:dyDescent="0.25">
      <c r="A235" s="61"/>
      <c r="B235" s="55"/>
      <c r="C235" s="45">
        <f t="shared" si="3"/>
        <v>0</v>
      </c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</row>
    <row r="236" spans="1:34" ht="15.75" x14ac:dyDescent="0.25">
      <c r="A236" s="61"/>
      <c r="B236" s="55"/>
      <c r="C236" s="45">
        <f t="shared" si="3"/>
        <v>0</v>
      </c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</row>
    <row r="237" spans="1:34" ht="15.75" x14ac:dyDescent="0.25">
      <c r="A237" s="61"/>
      <c r="B237" s="55"/>
      <c r="C237" s="45">
        <f t="shared" si="3"/>
        <v>0</v>
      </c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</row>
    <row r="238" spans="1:34" ht="15.75" x14ac:dyDescent="0.25">
      <c r="A238" s="61"/>
      <c r="B238" s="66"/>
      <c r="C238" s="45">
        <f t="shared" si="3"/>
        <v>0</v>
      </c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</row>
    <row r="239" spans="1:34" ht="15.75" x14ac:dyDescent="0.25">
      <c r="A239" s="61"/>
      <c r="B239" s="55"/>
      <c r="C239" s="45">
        <f t="shared" si="3"/>
        <v>0</v>
      </c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</row>
    <row r="240" spans="1:34" ht="15.75" x14ac:dyDescent="0.25">
      <c r="A240" s="61"/>
      <c r="B240" s="66"/>
      <c r="C240" s="45">
        <f t="shared" si="3"/>
        <v>0</v>
      </c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</row>
    <row r="241" spans="1:34" ht="15.75" x14ac:dyDescent="0.25">
      <c r="A241" s="61"/>
      <c r="B241" s="66"/>
      <c r="C241" s="45">
        <f t="shared" si="3"/>
        <v>0</v>
      </c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</row>
    <row r="242" spans="1:34" ht="15.75" x14ac:dyDescent="0.25">
      <c r="A242" s="61"/>
      <c r="B242" s="66"/>
      <c r="C242" s="45">
        <f t="shared" si="3"/>
        <v>0</v>
      </c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</row>
    <row r="243" spans="1:34" ht="15.75" x14ac:dyDescent="0.25">
      <c r="A243" s="61"/>
      <c r="B243" s="55"/>
      <c r="C243" s="45">
        <f t="shared" si="3"/>
        <v>0</v>
      </c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</row>
    <row r="244" spans="1:34" ht="15.75" x14ac:dyDescent="0.25">
      <c r="A244" s="61"/>
      <c r="B244" s="55"/>
      <c r="C244" s="45">
        <f t="shared" si="3"/>
        <v>0</v>
      </c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</row>
    <row r="245" spans="1:34" ht="15.75" x14ac:dyDescent="0.25">
      <c r="A245" s="61"/>
      <c r="B245" s="55"/>
      <c r="C245" s="45">
        <f t="shared" si="3"/>
        <v>0</v>
      </c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</row>
    <row r="246" spans="1:34" ht="15.75" x14ac:dyDescent="0.25">
      <c r="A246" s="61"/>
      <c r="B246" s="55"/>
      <c r="C246" s="45">
        <f t="shared" si="3"/>
        <v>0</v>
      </c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</row>
    <row r="247" spans="1:34" ht="15.75" x14ac:dyDescent="0.25">
      <c r="A247" s="61"/>
      <c r="B247" s="66"/>
      <c r="C247" s="45">
        <f t="shared" si="3"/>
        <v>0</v>
      </c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</row>
    <row r="248" spans="1:34" ht="15.75" x14ac:dyDescent="0.25">
      <c r="A248" s="61"/>
      <c r="B248" s="55"/>
      <c r="C248" s="45">
        <f t="shared" si="3"/>
        <v>0</v>
      </c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</row>
    <row r="249" spans="1:34" ht="15.75" x14ac:dyDescent="0.25">
      <c r="A249" s="61"/>
      <c r="B249" s="66"/>
      <c r="C249" s="45">
        <f t="shared" si="3"/>
        <v>0</v>
      </c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</row>
    <row r="250" spans="1:34" ht="15.75" x14ac:dyDescent="0.25">
      <c r="A250" s="61"/>
      <c r="B250" s="66"/>
      <c r="C250" s="45">
        <f t="shared" si="3"/>
        <v>0</v>
      </c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</row>
    <row r="251" spans="1:34" ht="15.75" x14ac:dyDescent="0.25">
      <c r="A251" s="61"/>
      <c r="B251" s="55"/>
      <c r="C251" s="45">
        <f t="shared" si="3"/>
        <v>0</v>
      </c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</row>
    <row r="252" spans="1:34" ht="15.75" x14ac:dyDescent="0.25">
      <c r="A252" s="61"/>
      <c r="B252" s="55"/>
      <c r="C252" s="45">
        <f t="shared" si="3"/>
        <v>0</v>
      </c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</row>
    <row r="253" spans="1:34" ht="15.75" x14ac:dyDescent="0.25">
      <c r="A253" s="61"/>
      <c r="B253" s="66"/>
      <c r="C253" s="45">
        <f t="shared" si="3"/>
        <v>0</v>
      </c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</row>
    <row r="254" spans="1:34" ht="15.75" x14ac:dyDescent="0.25">
      <c r="A254" s="61"/>
      <c r="B254" s="55"/>
      <c r="C254" s="45">
        <f t="shared" si="3"/>
        <v>0</v>
      </c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</row>
    <row r="255" spans="1:34" ht="15.75" x14ac:dyDescent="0.25">
      <c r="A255" s="61"/>
      <c r="B255" s="55"/>
      <c r="C255" s="45">
        <f t="shared" si="3"/>
        <v>0</v>
      </c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</row>
    <row r="256" spans="1:34" ht="15.75" x14ac:dyDescent="0.25">
      <c r="A256" s="61"/>
      <c r="B256" s="66"/>
      <c r="C256" s="45">
        <f t="shared" si="3"/>
        <v>0</v>
      </c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</row>
    <row r="257" spans="1:34" ht="15.75" x14ac:dyDescent="0.25">
      <c r="A257" s="61"/>
      <c r="B257" s="55"/>
      <c r="C257" s="45">
        <f t="shared" si="3"/>
        <v>0</v>
      </c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</row>
    <row r="258" spans="1:34" ht="15.75" x14ac:dyDescent="0.25">
      <c r="A258" s="61"/>
      <c r="B258" s="55"/>
      <c r="C258" s="45">
        <f t="shared" ref="C258:C321" si="4">SUM(D258:AH258)</f>
        <v>0</v>
      </c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</row>
    <row r="259" spans="1:34" ht="15.75" x14ac:dyDescent="0.25">
      <c r="A259" s="61"/>
      <c r="B259" s="55"/>
      <c r="C259" s="45">
        <f t="shared" si="4"/>
        <v>0</v>
      </c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</row>
    <row r="260" spans="1:34" ht="15.75" x14ac:dyDescent="0.25">
      <c r="A260" s="61"/>
      <c r="B260" s="55"/>
      <c r="C260" s="45">
        <f t="shared" si="4"/>
        <v>0</v>
      </c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</row>
    <row r="261" spans="1:34" ht="15.75" x14ac:dyDescent="0.25">
      <c r="A261" s="61"/>
      <c r="B261" s="55"/>
      <c r="C261" s="45">
        <f t="shared" si="4"/>
        <v>0</v>
      </c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</row>
    <row r="262" spans="1:34" ht="15.75" x14ac:dyDescent="0.25">
      <c r="A262" s="61"/>
      <c r="B262" s="55"/>
      <c r="C262" s="45">
        <f t="shared" si="4"/>
        <v>0</v>
      </c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</row>
    <row r="263" spans="1:34" ht="15.75" x14ac:dyDescent="0.25">
      <c r="A263" s="61"/>
      <c r="B263" s="55"/>
      <c r="C263" s="45">
        <f t="shared" si="4"/>
        <v>0</v>
      </c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</row>
    <row r="264" spans="1:34" ht="15.75" x14ac:dyDescent="0.25">
      <c r="A264" s="61"/>
      <c r="B264" s="55"/>
      <c r="C264" s="45">
        <f t="shared" si="4"/>
        <v>0</v>
      </c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</row>
    <row r="265" spans="1:34" ht="15.75" x14ac:dyDescent="0.25">
      <c r="A265" s="61"/>
      <c r="B265" s="55"/>
      <c r="C265" s="45">
        <f t="shared" si="4"/>
        <v>0</v>
      </c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</row>
    <row r="266" spans="1:34" ht="15.75" x14ac:dyDescent="0.25">
      <c r="A266" s="61"/>
      <c r="B266" s="55"/>
      <c r="C266" s="45">
        <f t="shared" si="4"/>
        <v>0</v>
      </c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</row>
    <row r="267" spans="1:34" ht="15.75" x14ac:dyDescent="0.25">
      <c r="A267" s="61"/>
      <c r="B267" s="55"/>
      <c r="C267" s="45">
        <f t="shared" si="4"/>
        <v>0</v>
      </c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</row>
    <row r="268" spans="1:34" ht="15.75" x14ac:dyDescent="0.25">
      <c r="A268" s="61"/>
      <c r="B268" s="66"/>
      <c r="C268" s="45">
        <f t="shared" si="4"/>
        <v>0</v>
      </c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</row>
    <row r="269" spans="1:34" ht="15.75" x14ac:dyDescent="0.25">
      <c r="A269" s="61"/>
      <c r="B269" s="55"/>
      <c r="C269" s="45">
        <f t="shared" si="4"/>
        <v>0</v>
      </c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</row>
    <row r="270" spans="1:34" ht="15.75" x14ac:dyDescent="0.25">
      <c r="A270" s="61"/>
      <c r="B270" s="55"/>
      <c r="C270" s="45">
        <f t="shared" si="4"/>
        <v>0</v>
      </c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</row>
    <row r="271" spans="1:34" ht="15.75" x14ac:dyDescent="0.25">
      <c r="A271" s="61"/>
      <c r="B271" s="66"/>
      <c r="C271" s="45">
        <f t="shared" si="4"/>
        <v>0</v>
      </c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</row>
    <row r="272" spans="1:34" ht="15.75" x14ac:dyDescent="0.25">
      <c r="A272" s="61"/>
      <c r="B272" s="55"/>
      <c r="C272" s="45">
        <f t="shared" si="4"/>
        <v>0</v>
      </c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</row>
    <row r="273" spans="1:34" ht="15.75" x14ac:dyDescent="0.25">
      <c r="A273" s="61"/>
      <c r="B273" s="55"/>
      <c r="C273" s="45">
        <f t="shared" si="4"/>
        <v>0</v>
      </c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</row>
    <row r="274" spans="1:34" ht="15.75" x14ac:dyDescent="0.25">
      <c r="A274" s="61"/>
      <c r="B274" s="66"/>
      <c r="C274" s="45">
        <f t="shared" si="4"/>
        <v>0</v>
      </c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</row>
    <row r="275" spans="1:34" ht="15.75" x14ac:dyDescent="0.25">
      <c r="A275" s="61"/>
      <c r="B275" s="66"/>
      <c r="C275" s="45">
        <f t="shared" si="4"/>
        <v>0</v>
      </c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</row>
    <row r="276" spans="1:34" ht="15.75" x14ac:dyDescent="0.25">
      <c r="A276" s="61"/>
      <c r="B276" s="55"/>
      <c r="C276" s="45">
        <f t="shared" si="4"/>
        <v>0</v>
      </c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</row>
    <row r="277" spans="1:34" ht="15.75" x14ac:dyDescent="0.25">
      <c r="A277" s="61"/>
      <c r="B277" s="66"/>
      <c r="C277" s="45">
        <f t="shared" si="4"/>
        <v>0</v>
      </c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</row>
    <row r="278" spans="1:34" ht="15.75" x14ac:dyDescent="0.25">
      <c r="A278" s="61"/>
      <c r="B278" s="55"/>
      <c r="C278" s="45">
        <f t="shared" si="4"/>
        <v>0</v>
      </c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</row>
    <row r="279" spans="1:34" ht="15.75" x14ac:dyDescent="0.25">
      <c r="A279" s="61"/>
      <c r="B279" s="66"/>
      <c r="C279" s="45">
        <f t="shared" si="4"/>
        <v>0</v>
      </c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</row>
    <row r="280" spans="1:34" ht="15.75" x14ac:dyDescent="0.25">
      <c r="A280" s="61"/>
      <c r="B280" s="55"/>
      <c r="C280" s="45">
        <f t="shared" si="4"/>
        <v>0</v>
      </c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</row>
    <row r="281" spans="1:34" ht="15.75" x14ac:dyDescent="0.25">
      <c r="A281" s="61"/>
      <c r="B281" s="55"/>
      <c r="C281" s="45">
        <f t="shared" si="4"/>
        <v>0</v>
      </c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</row>
    <row r="282" spans="1:34" ht="15.75" x14ac:dyDescent="0.25">
      <c r="A282" s="61"/>
      <c r="B282" s="55"/>
      <c r="C282" s="45">
        <f t="shared" si="4"/>
        <v>0</v>
      </c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</row>
    <row r="283" spans="1:34" ht="15.75" x14ac:dyDescent="0.25">
      <c r="A283" s="61"/>
      <c r="B283" s="66"/>
      <c r="C283" s="45">
        <f t="shared" si="4"/>
        <v>0</v>
      </c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</row>
    <row r="284" spans="1:34" ht="15.75" x14ac:dyDescent="0.25">
      <c r="A284" s="61"/>
      <c r="B284" s="55"/>
      <c r="C284" s="45">
        <f t="shared" si="4"/>
        <v>0</v>
      </c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</row>
    <row r="285" spans="1:34" ht="15.75" x14ac:dyDescent="0.25">
      <c r="A285" s="61"/>
      <c r="B285" s="55"/>
      <c r="C285" s="45">
        <f t="shared" si="4"/>
        <v>0</v>
      </c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</row>
    <row r="286" spans="1:34" ht="15.75" x14ac:dyDescent="0.25">
      <c r="A286" s="61"/>
      <c r="B286" s="55"/>
      <c r="C286" s="45">
        <f t="shared" si="4"/>
        <v>0</v>
      </c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</row>
    <row r="287" spans="1:34" ht="15.75" x14ac:dyDescent="0.25">
      <c r="A287" s="61"/>
      <c r="B287" s="66"/>
      <c r="C287" s="45">
        <f t="shared" si="4"/>
        <v>0</v>
      </c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</row>
    <row r="288" spans="1:34" ht="15.75" x14ac:dyDescent="0.25">
      <c r="A288" s="61"/>
      <c r="B288" s="66"/>
      <c r="C288" s="45">
        <f t="shared" si="4"/>
        <v>0</v>
      </c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</row>
    <row r="289" spans="1:34" ht="15.75" x14ac:dyDescent="0.25">
      <c r="A289" s="61"/>
      <c r="B289" s="66"/>
      <c r="C289" s="45">
        <f t="shared" si="4"/>
        <v>0</v>
      </c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</row>
    <row r="290" spans="1:34" ht="15.75" x14ac:dyDescent="0.25">
      <c r="A290" s="61"/>
      <c r="B290" s="55"/>
      <c r="C290" s="45">
        <f t="shared" si="4"/>
        <v>0</v>
      </c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</row>
    <row r="291" spans="1:34" ht="15.75" x14ac:dyDescent="0.25">
      <c r="A291" s="61"/>
      <c r="B291" s="55"/>
      <c r="C291" s="45">
        <f t="shared" si="4"/>
        <v>0</v>
      </c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</row>
    <row r="292" spans="1:34" ht="15.75" x14ac:dyDescent="0.25">
      <c r="A292" s="61"/>
      <c r="B292" s="55"/>
      <c r="C292" s="45">
        <f t="shared" si="4"/>
        <v>0</v>
      </c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</row>
    <row r="293" spans="1:34" ht="15.75" x14ac:dyDescent="0.25">
      <c r="A293" s="61"/>
      <c r="B293" s="55"/>
      <c r="C293" s="45">
        <f t="shared" si="4"/>
        <v>0</v>
      </c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</row>
    <row r="294" spans="1:34" ht="15.75" x14ac:dyDescent="0.25">
      <c r="A294" s="61"/>
      <c r="B294" s="55"/>
      <c r="C294" s="45">
        <f t="shared" si="4"/>
        <v>0</v>
      </c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</row>
    <row r="295" spans="1:34" ht="15.75" x14ac:dyDescent="0.25">
      <c r="A295" s="61"/>
      <c r="B295" s="55"/>
      <c r="C295" s="45">
        <f t="shared" si="4"/>
        <v>0</v>
      </c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</row>
    <row r="296" spans="1:34" ht="15.75" x14ac:dyDescent="0.25">
      <c r="A296" s="61"/>
      <c r="B296" s="55"/>
      <c r="C296" s="45">
        <f t="shared" si="4"/>
        <v>0</v>
      </c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</row>
    <row r="297" spans="1:34" ht="15.75" x14ac:dyDescent="0.25">
      <c r="A297" s="61"/>
      <c r="B297" s="55"/>
      <c r="C297" s="45">
        <f t="shared" si="4"/>
        <v>0</v>
      </c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</row>
    <row r="298" spans="1:34" ht="15.75" x14ac:dyDescent="0.25">
      <c r="A298" s="61"/>
      <c r="B298" s="55"/>
      <c r="C298" s="45">
        <f t="shared" si="4"/>
        <v>0</v>
      </c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</row>
    <row r="299" spans="1:34" ht="15.75" x14ac:dyDescent="0.25">
      <c r="A299" s="61"/>
      <c r="B299" s="55"/>
      <c r="C299" s="45">
        <f t="shared" si="4"/>
        <v>0</v>
      </c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</row>
    <row r="300" spans="1:34" ht="15.75" x14ac:dyDescent="0.25">
      <c r="A300" s="61"/>
      <c r="B300" s="55"/>
      <c r="C300" s="45">
        <f t="shared" si="4"/>
        <v>0</v>
      </c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</row>
    <row r="301" spans="1:34" ht="15.75" x14ac:dyDescent="0.25">
      <c r="A301" s="61"/>
      <c r="B301" s="55"/>
      <c r="C301" s="45">
        <f t="shared" si="4"/>
        <v>0</v>
      </c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</row>
    <row r="302" spans="1:34" ht="15.75" x14ac:dyDescent="0.25">
      <c r="A302" s="61"/>
      <c r="B302" s="55"/>
      <c r="C302" s="45">
        <f t="shared" si="4"/>
        <v>0</v>
      </c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</row>
    <row r="303" spans="1:34" ht="15.75" x14ac:dyDescent="0.25">
      <c r="A303" s="61"/>
      <c r="B303" s="55"/>
      <c r="C303" s="45">
        <f t="shared" si="4"/>
        <v>0</v>
      </c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</row>
    <row r="304" spans="1:34" ht="15.75" x14ac:dyDescent="0.25">
      <c r="A304" s="61"/>
      <c r="B304" s="66"/>
      <c r="C304" s="45">
        <f t="shared" si="4"/>
        <v>0</v>
      </c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</row>
    <row r="305" spans="1:34" ht="15.75" x14ac:dyDescent="0.25">
      <c r="A305" s="61"/>
      <c r="B305" s="55"/>
      <c r="C305" s="45">
        <f t="shared" si="4"/>
        <v>0</v>
      </c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</row>
    <row r="306" spans="1:34" ht="15.75" x14ac:dyDescent="0.25">
      <c r="A306" s="61"/>
      <c r="B306" s="55"/>
      <c r="C306" s="45">
        <f t="shared" si="4"/>
        <v>0</v>
      </c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</row>
    <row r="307" spans="1:34" ht="15.75" x14ac:dyDescent="0.25">
      <c r="A307" s="61"/>
      <c r="B307" s="55"/>
      <c r="C307" s="45">
        <f t="shared" si="4"/>
        <v>0</v>
      </c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</row>
    <row r="308" spans="1:34" ht="15.75" x14ac:dyDescent="0.25">
      <c r="A308" s="61"/>
      <c r="B308" s="55"/>
      <c r="C308" s="45">
        <f t="shared" si="4"/>
        <v>0</v>
      </c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</row>
    <row r="309" spans="1:34" ht="15.75" x14ac:dyDescent="0.25">
      <c r="A309" s="61"/>
      <c r="B309" s="55"/>
      <c r="C309" s="45">
        <f t="shared" si="4"/>
        <v>0</v>
      </c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</row>
    <row r="310" spans="1:34" ht="15.75" x14ac:dyDescent="0.25">
      <c r="A310" s="61"/>
      <c r="B310" s="55"/>
      <c r="C310" s="45">
        <f t="shared" si="4"/>
        <v>0</v>
      </c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</row>
    <row r="311" spans="1:34" ht="15.75" x14ac:dyDescent="0.25">
      <c r="A311" s="61"/>
      <c r="B311" s="55"/>
      <c r="C311" s="45">
        <f t="shared" si="4"/>
        <v>0</v>
      </c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</row>
    <row r="312" spans="1:34" ht="15.75" x14ac:dyDescent="0.25">
      <c r="A312" s="61"/>
      <c r="B312" s="55"/>
      <c r="C312" s="45">
        <f t="shared" si="4"/>
        <v>0</v>
      </c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</row>
    <row r="313" spans="1:34" ht="15.75" x14ac:dyDescent="0.25">
      <c r="A313" s="61"/>
      <c r="B313" s="66"/>
      <c r="C313" s="45">
        <f t="shared" si="4"/>
        <v>0</v>
      </c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</row>
    <row r="314" spans="1:34" ht="15.75" x14ac:dyDescent="0.25">
      <c r="A314" s="61"/>
      <c r="B314" s="55"/>
      <c r="C314" s="45">
        <f t="shared" si="4"/>
        <v>0</v>
      </c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</row>
    <row r="315" spans="1:34" ht="15.75" x14ac:dyDescent="0.25">
      <c r="A315" s="61"/>
      <c r="B315" s="66"/>
      <c r="C315" s="45">
        <f t="shared" si="4"/>
        <v>0</v>
      </c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</row>
    <row r="316" spans="1:34" ht="15.75" x14ac:dyDescent="0.25">
      <c r="A316" s="67"/>
      <c r="B316" s="68"/>
      <c r="C316" s="45">
        <f t="shared" si="4"/>
        <v>0</v>
      </c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</row>
    <row r="317" spans="1:34" ht="15.75" x14ac:dyDescent="0.25">
      <c r="A317" s="69"/>
      <c r="B317" s="68"/>
      <c r="C317" s="45">
        <f t="shared" si="4"/>
        <v>0</v>
      </c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</row>
    <row r="318" spans="1:34" x14ac:dyDescent="0.25">
      <c r="A318" s="69"/>
      <c r="B318" s="70"/>
      <c r="C318" s="45">
        <f t="shared" si="4"/>
        <v>0</v>
      </c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</row>
    <row r="319" spans="1:34" x14ac:dyDescent="0.25">
      <c r="A319" s="71"/>
      <c r="B319" s="70"/>
      <c r="C319" s="45">
        <f t="shared" si="4"/>
        <v>0</v>
      </c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</row>
    <row r="320" spans="1:34" x14ac:dyDescent="0.25">
      <c r="A320" s="69"/>
      <c r="B320" s="72"/>
      <c r="C320" s="45">
        <f t="shared" si="4"/>
        <v>0</v>
      </c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</row>
    <row r="321" spans="1:34" x14ac:dyDescent="0.25">
      <c r="A321" s="69"/>
      <c r="B321" s="72"/>
      <c r="C321" s="45">
        <f t="shared" si="4"/>
        <v>0</v>
      </c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</row>
    <row r="322" spans="1:34" x14ac:dyDescent="0.25">
      <c r="A322" s="71"/>
      <c r="B322" s="72"/>
      <c r="C322" s="45">
        <f t="shared" ref="C322:C368" si="5">SUM(D322:AH322)</f>
        <v>0</v>
      </c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</row>
    <row r="323" spans="1:34" x14ac:dyDescent="0.25">
      <c r="A323" s="69"/>
      <c r="B323" s="72"/>
      <c r="C323" s="45">
        <f t="shared" si="5"/>
        <v>0</v>
      </c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</row>
    <row r="324" spans="1:34" x14ac:dyDescent="0.25">
      <c r="A324" s="69"/>
      <c r="B324" s="72"/>
      <c r="C324" s="45">
        <f t="shared" si="5"/>
        <v>0</v>
      </c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</row>
    <row r="325" spans="1:34" x14ac:dyDescent="0.25">
      <c r="A325" s="71"/>
      <c r="B325" s="72"/>
      <c r="C325" s="45">
        <f t="shared" si="5"/>
        <v>0</v>
      </c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</row>
    <row r="326" spans="1:34" x14ac:dyDescent="0.25">
      <c r="A326" s="69"/>
      <c r="B326" s="72"/>
      <c r="C326" s="45">
        <f t="shared" si="5"/>
        <v>0</v>
      </c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</row>
    <row r="327" spans="1:34" x14ac:dyDescent="0.25">
      <c r="A327" s="69"/>
      <c r="B327" s="72"/>
      <c r="C327" s="45">
        <f t="shared" si="5"/>
        <v>0</v>
      </c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</row>
    <row r="328" spans="1:34" x14ac:dyDescent="0.25">
      <c r="A328" s="71"/>
      <c r="B328" s="73"/>
      <c r="C328" s="45">
        <f t="shared" si="5"/>
        <v>0</v>
      </c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</row>
    <row r="329" spans="1:34" x14ac:dyDescent="0.25">
      <c r="A329" s="69"/>
      <c r="B329" s="72"/>
      <c r="C329" s="45">
        <f t="shared" si="5"/>
        <v>0</v>
      </c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</row>
    <row r="330" spans="1:34" x14ac:dyDescent="0.25">
      <c r="A330" s="69"/>
      <c r="B330" s="72"/>
      <c r="C330" s="45">
        <f t="shared" si="5"/>
        <v>0</v>
      </c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</row>
    <row r="331" spans="1:34" x14ac:dyDescent="0.25">
      <c r="A331" s="71"/>
      <c r="B331" s="72"/>
      <c r="C331" s="45">
        <f t="shared" si="5"/>
        <v>0</v>
      </c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</row>
    <row r="332" spans="1:34" x14ac:dyDescent="0.25">
      <c r="A332" s="69"/>
      <c r="B332" s="72"/>
      <c r="C332" s="45">
        <f t="shared" si="5"/>
        <v>0</v>
      </c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</row>
    <row r="333" spans="1:34" x14ac:dyDescent="0.25">
      <c r="A333" s="69"/>
      <c r="B333" s="72"/>
      <c r="C333" s="45">
        <f t="shared" si="5"/>
        <v>0</v>
      </c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</row>
    <row r="334" spans="1:34" ht="15.75" x14ac:dyDescent="0.25">
      <c r="A334" s="57"/>
      <c r="B334" s="55"/>
      <c r="C334" s="45">
        <f t="shared" si="5"/>
        <v>0</v>
      </c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</row>
    <row r="335" spans="1:34" ht="15.75" x14ac:dyDescent="0.25">
      <c r="A335" s="57"/>
      <c r="B335" s="55"/>
      <c r="C335" s="45">
        <f t="shared" si="5"/>
        <v>0</v>
      </c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</row>
    <row r="336" spans="1:34" ht="15.75" x14ac:dyDescent="0.25">
      <c r="A336" s="57"/>
      <c r="B336" s="55"/>
      <c r="C336" s="45">
        <f t="shared" si="5"/>
        <v>0</v>
      </c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</row>
    <row r="337" spans="1:34" ht="15.75" x14ac:dyDescent="0.25">
      <c r="A337" s="57"/>
      <c r="B337" s="55"/>
      <c r="C337" s="45">
        <f t="shared" si="5"/>
        <v>0</v>
      </c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</row>
    <row r="338" spans="1:34" ht="15.75" x14ac:dyDescent="0.25">
      <c r="A338" s="57"/>
      <c r="B338" s="55"/>
      <c r="C338" s="45">
        <f t="shared" si="5"/>
        <v>0</v>
      </c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</row>
    <row r="339" spans="1:34" ht="15.75" x14ac:dyDescent="0.25">
      <c r="A339" s="57"/>
      <c r="B339" s="56"/>
      <c r="C339" s="45">
        <f t="shared" si="5"/>
        <v>0</v>
      </c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</row>
    <row r="340" spans="1:34" ht="15.75" x14ac:dyDescent="0.25">
      <c r="A340" s="57"/>
      <c r="B340" s="55"/>
      <c r="C340" s="45">
        <f t="shared" si="5"/>
        <v>0</v>
      </c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</row>
    <row r="341" spans="1:34" ht="15.75" x14ac:dyDescent="0.25">
      <c r="A341" s="57"/>
      <c r="B341" s="56"/>
      <c r="C341" s="45">
        <f t="shared" si="5"/>
        <v>0</v>
      </c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</row>
    <row r="342" spans="1:34" ht="15.75" x14ac:dyDescent="0.25">
      <c r="A342" s="57"/>
      <c r="B342" s="56"/>
      <c r="C342" s="45">
        <f t="shared" si="5"/>
        <v>0</v>
      </c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</row>
    <row r="343" spans="1:34" ht="15.75" x14ac:dyDescent="0.25">
      <c r="A343" s="57"/>
      <c r="B343" s="56"/>
      <c r="C343" s="45">
        <f t="shared" si="5"/>
        <v>0</v>
      </c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</row>
    <row r="344" spans="1:34" ht="15.75" x14ac:dyDescent="0.25">
      <c r="A344" s="57"/>
      <c r="B344" s="55"/>
      <c r="C344" s="45">
        <f t="shared" si="5"/>
        <v>0</v>
      </c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</row>
    <row r="345" spans="1:34" ht="15.75" x14ac:dyDescent="0.25">
      <c r="A345" s="57"/>
      <c r="B345" s="55"/>
      <c r="C345" s="45">
        <f t="shared" si="5"/>
        <v>0</v>
      </c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</row>
    <row r="346" spans="1:34" ht="15.75" x14ac:dyDescent="0.25">
      <c r="A346" s="57"/>
      <c r="B346" s="56"/>
      <c r="C346" s="45">
        <f t="shared" si="5"/>
        <v>0</v>
      </c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</row>
    <row r="347" spans="1:34" ht="15.75" x14ac:dyDescent="0.25">
      <c r="A347" s="57"/>
      <c r="B347" s="55"/>
      <c r="C347" s="45">
        <f t="shared" si="5"/>
        <v>0</v>
      </c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</row>
    <row r="348" spans="1:34" ht="15.75" x14ac:dyDescent="0.25">
      <c r="A348" s="57"/>
      <c r="B348" s="56"/>
      <c r="C348" s="45">
        <f t="shared" si="5"/>
        <v>0</v>
      </c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</row>
    <row r="349" spans="1:34" ht="15.75" x14ac:dyDescent="0.25">
      <c r="A349" s="57"/>
      <c r="B349" s="55"/>
      <c r="C349" s="45">
        <f t="shared" si="5"/>
        <v>0</v>
      </c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</row>
    <row r="350" spans="1:34" ht="15.75" x14ac:dyDescent="0.25">
      <c r="A350" s="57"/>
      <c r="B350" s="55"/>
      <c r="C350" s="45">
        <f t="shared" si="5"/>
        <v>0</v>
      </c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</row>
    <row r="351" spans="1:34" ht="15.75" x14ac:dyDescent="0.25">
      <c r="A351" s="57"/>
      <c r="B351" s="56"/>
      <c r="C351" s="45">
        <f t="shared" si="5"/>
        <v>0</v>
      </c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</row>
    <row r="352" spans="1:34" ht="15.75" x14ac:dyDescent="0.25">
      <c r="A352" s="95"/>
      <c r="B352" s="96"/>
      <c r="C352" s="45">
        <f t="shared" si="5"/>
        <v>0</v>
      </c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</row>
    <row r="353" spans="1:34" ht="15.75" x14ac:dyDescent="0.25">
      <c r="A353" s="95"/>
      <c r="B353" s="96"/>
      <c r="C353" s="45">
        <f t="shared" si="5"/>
        <v>0</v>
      </c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</row>
    <row r="354" spans="1:34" ht="15.75" x14ac:dyDescent="0.25">
      <c r="A354" s="95"/>
      <c r="B354" s="98"/>
      <c r="C354" s="45">
        <f t="shared" si="5"/>
        <v>0</v>
      </c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</row>
    <row r="355" spans="1:34" ht="15.75" x14ac:dyDescent="0.25">
      <c r="A355" s="95"/>
      <c r="B355" s="98"/>
      <c r="C355" s="45">
        <f t="shared" si="5"/>
        <v>0</v>
      </c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</row>
    <row r="356" spans="1:34" ht="15.75" x14ac:dyDescent="0.25">
      <c r="A356" s="95"/>
      <c r="B356" s="96"/>
      <c r="C356" s="45">
        <f t="shared" si="5"/>
        <v>0</v>
      </c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</row>
    <row r="357" spans="1:34" ht="15.75" x14ac:dyDescent="0.25">
      <c r="A357" s="95"/>
      <c r="B357" s="96"/>
      <c r="C357" s="45">
        <f t="shared" si="5"/>
        <v>0</v>
      </c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</row>
    <row r="358" spans="1:34" ht="15.75" x14ac:dyDescent="0.25">
      <c r="A358" s="95"/>
      <c r="B358" s="96"/>
      <c r="C358" s="45">
        <f t="shared" si="5"/>
        <v>0</v>
      </c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</row>
    <row r="359" spans="1:34" ht="15.75" x14ac:dyDescent="0.25">
      <c r="A359" s="95"/>
      <c r="B359" s="96"/>
      <c r="C359" s="45">
        <f t="shared" si="5"/>
        <v>0</v>
      </c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</row>
    <row r="360" spans="1:34" ht="15.75" x14ac:dyDescent="0.25">
      <c r="A360" s="95"/>
      <c r="B360" s="96"/>
      <c r="C360" s="45">
        <f t="shared" si="5"/>
        <v>0</v>
      </c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</row>
    <row r="361" spans="1:34" ht="15.75" x14ac:dyDescent="0.25">
      <c r="A361" s="95"/>
      <c r="B361" s="96"/>
      <c r="C361" s="45">
        <f t="shared" si="5"/>
        <v>0</v>
      </c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</row>
    <row r="362" spans="1:34" ht="15.75" x14ac:dyDescent="0.25">
      <c r="A362" s="95"/>
      <c r="B362" s="96"/>
      <c r="C362" s="45">
        <f t="shared" si="5"/>
        <v>0</v>
      </c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</row>
    <row r="363" spans="1:34" ht="15.75" x14ac:dyDescent="0.25">
      <c r="A363" s="95"/>
      <c r="B363" s="96"/>
      <c r="C363" s="45">
        <f t="shared" si="5"/>
        <v>0</v>
      </c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</row>
    <row r="364" spans="1:34" ht="15.75" x14ac:dyDescent="0.25">
      <c r="A364" s="95"/>
      <c r="B364" s="96"/>
      <c r="C364" s="45">
        <f t="shared" si="5"/>
        <v>0</v>
      </c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</row>
    <row r="365" spans="1:34" ht="15.75" x14ac:dyDescent="0.25">
      <c r="A365" s="95"/>
      <c r="B365" s="96"/>
      <c r="C365" s="45">
        <f t="shared" si="5"/>
        <v>0</v>
      </c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</row>
    <row r="366" spans="1:34" ht="15.75" x14ac:dyDescent="0.25">
      <c r="A366" s="95"/>
      <c r="B366" s="96"/>
      <c r="C366" s="45">
        <f t="shared" si="5"/>
        <v>0</v>
      </c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</row>
    <row r="367" spans="1:34" ht="15.75" x14ac:dyDescent="0.25">
      <c r="A367" s="95"/>
      <c r="B367" s="96"/>
      <c r="C367" s="45">
        <f t="shared" si="5"/>
        <v>0</v>
      </c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</row>
    <row r="368" spans="1:34" ht="15.75" x14ac:dyDescent="0.25">
      <c r="A368" s="95"/>
      <c r="B368" s="96"/>
      <c r="C368" s="45">
        <f t="shared" si="5"/>
        <v>0</v>
      </c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</row>
    <row r="369" spans="1:34" ht="15.75" x14ac:dyDescent="0.25">
      <c r="A369" s="95"/>
      <c r="B369" s="96"/>
      <c r="C369" s="45">
        <f t="shared" ref="C369:C385" si="6">SUM(D369:AH369)</f>
        <v>0</v>
      </c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</row>
    <row r="370" spans="1:34" ht="15.75" x14ac:dyDescent="0.25">
      <c r="A370" s="95"/>
      <c r="B370" s="96"/>
      <c r="C370" s="45">
        <f t="shared" si="6"/>
        <v>0</v>
      </c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</row>
    <row r="371" spans="1:34" ht="15.75" x14ac:dyDescent="0.25">
      <c r="A371" s="110"/>
      <c r="B371" s="98"/>
      <c r="C371" s="45">
        <f t="shared" si="6"/>
        <v>0</v>
      </c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</row>
    <row r="372" spans="1:34" ht="15.75" x14ac:dyDescent="0.25">
      <c r="A372" s="110"/>
      <c r="B372" s="98"/>
      <c r="C372" s="45">
        <f t="shared" si="6"/>
        <v>0</v>
      </c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</row>
    <row r="373" spans="1:34" ht="15.75" x14ac:dyDescent="0.25">
      <c r="A373" s="110"/>
      <c r="B373" s="98"/>
      <c r="C373" s="45">
        <f t="shared" si="6"/>
        <v>0</v>
      </c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</row>
    <row r="374" spans="1:34" ht="15.75" x14ac:dyDescent="0.25">
      <c r="A374" s="110"/>
      <c r="B374" s="98"/>
      <c r="C374" s="45">
        <f t="shared" si="6"/>
        <v>0</v>
      </c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</row>
    <row r="375" spans="1:34" ht="15.75" x14ac:dyDescent="0.25">
      <c r="A375" s="110"/>
      <c r="B375" s="98"/>
      <c r="C375" s="45">
        <f t="shared" si="6"/>
        <v>0</v>
      </c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</row>
    <row r="376" spans="1:34" ht="15.75" x14ac:dyDescent="0.25">
      <c r="A376" s="112"/>
      <c r="B376" s="113"/>
      <c r="C376" s="45">
        <f t="shared" si="6"/>
        <v>0</v>
      </c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</row>
    <row r="377" spans="1:34" ht="15.75" x14ac:dyDescent="0.25">
      <c r="A377" s="94"/>
      <c r="B377" s="114"/>
      <c r="C377" s="45">
        <f t="shared" si="6"/>
        <v>0</v>
      </c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</row>
    <row r="378" spans="1:34" ht="15.75" x14ac:dyDescent="0.25">
      <c r="A378" s="110"/>
      <c r="B378" s="98"/>
      <c r="C378" s="45">
        <f t="shared" si="6"/>
        <v>0</v>
      </c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</row>
    <row r="379" spans="1:34" ht="15.75" x14ac:dyDescent="0.25">
      <c r="A379" s="110"/>
      <c r="B379" s="98"/>
      <c r="C379" s="45">
        <f t="shared" si="6"/>
        <v>0</v>
      </c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</row>
    <row r="380" spans="1:34" ht="15.75" x14ac:dyDescent="0.25">
      <c r="A380" s="110"/>
      <c r="B380" s="98"/>
      <c r="C380" s="45">
        <f t="shared" si="6"/>
        <v>0</v>
      </c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</row>
    <row r="381" spans="1:34" ht="15.75" x14ac:dyDescent="0.25">
      <c r="A381" s="110"/>
      <c r="B381" s="98"/>
      <c r="C381" s="45">
        <f t="shared" si="6"/>
        <v>0</v>
      </c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</row>
    <row r="382" spans="1:34" ht="15.75" x14ac:dyDescent="0.25">
      <c r="A382" s="110"/>
      <c r="B382" s="98"/>
      <c r="C382" s="45">
        <f t="shared" si="6"/>
        <v>0</v>
      </c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</row>
    <row r="383" spans="1:34" ht="15.75" x14ac:dyDescent="0.25">
      <c r="A383" s="110"/>
      <c r="B383" s="98"/>
      <c r="C383" s="45">
        <f t="shared" si="6"/>
        <v>0</v>
      </c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</row>
    <row r="384" spans="1:34" ht="15.75" x14ac:dyDescent="0.25">
      <c r="A384" s="110"/>
      <c r="B384" s="98"/>
      <c r="C384" s="45">
        <f t="shared" si="6"/>
        <v>0</v>
      </c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</row>
    <row r="385" spans="1:34" ht="15.75" x14ac:dyDescent="0.25">
      <c r="A385" s="110"/>
      <c r="B385" s="98"/>
      <c r="C385" s="45">
        <f t="shared" si="6"/>
        <v>0</v>
      </c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</row>
    <row r="386" spans="1:34" ht="15.75" x14ac:dyDescent="0.25">
      <c r="A386" s="110"/>
      <c r="B386" s="98"/>
      <c r="C386" s="45">
        <f t="shared" ref="C386:C449" si="7">SUM(D386:AH386)</f>
        <v>0</v>
      </c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</row>
    <row r="387" spans="1:34" ht="15.75" x14ac:dyDescent="0.25">
      <c r="A387" s="110"/>
      <c r="B387" s="98"/>
      <c r="C387" s="45">
        <f t="shared" si="7"/>
        <v>0</v>
      </c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</row>
    <row r="388" spans="1:34" ht="15.75" x14ac:dyDescent="0.25">
      <c r="A388" s="110"/>
      <c r="B388" s="98"/>
      <c r="C388" s="45">
        <f t="shared" si="7"/>
        <v>0</v>
      </c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</row>
    <row r="389" spans="1:34" ht="15.75" x14ac:dyDescent="0.25">
      <c r="A389" s="110"/>
      <c r="B389" s="98"/>
      <c r="C389" s="45">
        <f t="shared" si="7"/>
        <v>0</v>
      </c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</row>
    <row r="390" spans="1:34" ht="15.75" x14ac:dyDescent="0.25">
      <c r="A390" s="110"/>
      <c r="B390" s="98"/>
      <c r="C390" s="45">
        <f t="shared" si="7"/>
        <v>0</v>
      </c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</row>
    <row r="391" spans="1:34" ht="15.75" x14ac:dyDescent="0.25">
      <c r="A391" s="110"/>
      <c r="B391" s="98"/>
      <c r="C391" s="45">
        <f t="shared" si="7"/>
        <v>0</v>
      </c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</row>
    <row r="392" spans="1:34" ht="15.75" x14ac:dyDescent="0.25">
      <c r="A392" s="110"/>
      <c r="B392" s="98"/>
      <c r="C392" s="45">
        <f t="shared" si="7"/>
        <v>0</v>
      </c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</row>
    <row r="393" spans="1:34" ht="15.75" x14ac:dyDescent="0.25">
      <c r="A393" s="110"/>
      <c r="B393" s="98"/>
      <c r="C393" s="45">
        <f t="shared" si="7"/>
        <v>0</v>
      </c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</row>
    <row r="394" spans="1:34" ht="15.75" x14ac:dyDescent="0.25">
      <c r="A394" s="110"/>
      <c r="B394" s="98"/>
      <c r="C394" s="45">
        <f t="shared" si="7"/>
        <v>0</v>
      </c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</row>
    <row r="395" spans="1:34" ht="15.75" x14ac:dyDescent="0.25">
      <c r="A395" s="110"/>
      <c r="B395" s="98"/>
      <c r="C395" s="45">
        <f t="shared" si="7"/>
        <v>0</v>
      </c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</row>
    <row r="396" spans="1:34" ht="15.75" x14ac:dyDescent="0.25">
      <c r="A396" s="110"/>
      <c r="B396" s="98"/>
      <c r="C396" s="45">
        <f t="shared" si="7"/>
        <v>0</v>
      </c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</row>
    <row r="397" spans="1:34" ht="15.75" x14ac:dyDescent="0.25">
      <c r="A397" s="110"/>
      <c r="B397" s="98"/>
      <c r="C397" s="45">
        <f t="shared" si="7"/>
        <v>0</v>
      </c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</row>
    <row r="398" spans="1:34" ht="15.75" x14ac:dyDescent="0.25">
      <c r="A398" s="110"/>
      <c r="B398" s="98"/>
      <c r="C398" s="45">
        <f t="shared" si="7"/>
        <v>0</v>
      </c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</row>
    <row r="399" spans="1:34" ht="15.75" x14ac:dyDescent="0.25">
      <c r="A399" s="110"/>
      <c r="B399" s="98"/>
      <c r="C399" s="45">
        <f t="shared" si="7"/>
        <v>0</v>
      </c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</row>
    <row r="400" spans="1:34" ht="15.75" x14ac:dyDescent="0.25">
      <c r="A400" s="110"/>
      <c r="B400" s="98"/>
      <c r="C400" s="45">
        <f t="shared" si="7"/>
        <v>0</v>
      </c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</row>
    <row r="401" spans="1:34" ht="15.75" x14ac:dyDescent="0.25">
      <c r="A401" s="110"/>
      <c r="B401" s="98"/>
      <c r="C401" s="45">
        <f t="shared" si="7"/>
        <v>0</v>
      </c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</row>
    <row r="402" spans="1:34" ht="15.75" x14ac:dyDescent="0.25">
      <c r="A402" s="110"/>
      <c r="B402" s="98"/>
      <c r="C402" s="45">
        <f t="shared" si="7"/>
        <v>0</v>
      </c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</row>
    <row r="403" spans="1:34" ht="15.75" x14ac:dyDescent="0.25">
      <c r="A403" s="110"/>
      <c r="B403" s="98"/>
      <c r="C403" s="45">
        <f t="shared" si="7"/>
        <v>0</v>
      </c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</row>
    <row r="404" spans="1:34" ht="15.75" x14ac:dyDescent="0.25">
      <c r="A404" s="110"/>
      <c r="B404" s="98"/>
      <c r="C404" s="45">
        <f t="shared" si="7"/>
        <v>0</v>
      </c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</row>
    <row r="405" spans="1:34" ht="15.75" x14ac:dyDescent="0.25">
      <c r="A405" s="110"/>
      <c r="B405" s="98"/>
      <c r="C405" s="45">
        <f t="shared" si="7"/>
        <v>0</v>
      </c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</row>
    <row r="406" spans="1:34" ht="15.75" x14ac:dyDescent="0.25">
      <c r="A406" s="110"/>
      <c r="B406" s="98"/>
      <c r="C406" s="45">
        <f t="shared" si="7"/>
        <v>0</v>
      </c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</row>
    <row r="407" spans="1:34" ht="15.75" x14ac:dyDescent="0.25">
      <c r="A407" s="110"/>
      <c r="B407" s="98"/>
      <c r="C407" s="45">
        <f t="shared" si="7"/>
        <v>0</v>
      </c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</row>
    <row r="408" spans="1:34" ht="15.75" x14ac:dyDescent="0.25">
      <c r="A408" s="110"/>
      <c r="B408" s="98"/>
      <c r="C408" s="45">
        <f t="shared" si="7"/>
        <v>0</v>
      </c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</row>
    <row r="409" spans="1:34" ht="15.75" x14ac:dyDescent="0.25">
      <c r="A409" s="110"/>
      <c r="B409" s="98"/>
      <c r="C409" s="45">
        <f t="shared" si="7"/>
        <v>0</v>
      </c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</row>
    <row r="410" spans="1:34" ht="15.75" x14ac:dyDescent="0.25">
      <c r="A410" s="110"/>
      <c r="B410" s="98"/>
      <c r="C410" s="45">
        <f t="shared" si="7"/>
        <v>0</v>
      </c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</row>
    <row r="411" spans="1:34" ht="15.75" x14ac:dyDescent="0.25">
      <c r="A411" s="110"/>
      <c r="B411" s="98"/>
      <c r="C411" s="45">
        <f t="shared" si="7"/>
        <v>0</v>
      </c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</row>
    <row r="412" spans="1:34" ht="15.75" x14ac:dyDescent="0.25">
      <c r="A412" s="110"/>
      <c r="B412" s="98"/>
      <c r="C412" s="45">
        <f t="shared" si="7"/>
        <v>0</v>
      </c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</row>
    <row r="413" spans="1:34" ht="15.75" x14ac:dyDescent="0.25">
      <c r="A413" s="110"/>
      <c r="B413" s="98"/>
      <c r="C413" s="45">
        <f t="shared" si="7"/>
        <v>0</v>
      </c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</row>
    <row r="414" spans="1:34" ht="15.75" x14ac:dyDescent="0.25">
      <c r="A414" s="110"/>
      <c r="B414" s="98"/>
      <c r="C414" s="45">
        <f t="shared" si="7"/>
        <v>0</v>
      </c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</row>
    <row r="415" spans="1:34" ht="15.75" x14ac:dyDescent="0.25">
      <c r="A415" s="110"/>
      <c r="B415" s="98"/>
      <c r="C415" s="45">
        <f t="shared" si="7"/>
        <v>0</v>
      </c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</row>
    <row r="416" spans="1:34" ht="15.75" x14ac:dyDescent="0.25">
      <c r="A416" s="110"/>
      <c r="B416" s="98"/>
      <c r="C416" s="45">
        <f t="shared" si="7"/>
        <v>0</v>
      </c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</row>
    <row r="417" spans="1:34" ht="15.75" x14ac:dyDescent="0.25">
      <c r="A417" s="110"/>
      <c r="B417" s="98"/>
      <c r="C417" s="45">
        <f t="shared" si="7"/>
        <v>0</v>
      </c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</row>
    <row r="418" spans="1:34" ht="15.75" x14ac:dyDescent="0.25">
      <c r="A418" s="110"/>
      <c r="B418" s="98"/>
      <c r="C418" s="45">
        <f t="shared" si="7"/>
        <v>0</v>
      </c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</row>
    <row r="419" spans="1:34" ht="15.75" x14ac:dyDescent="0.25">
      <c r="A419" s="110"/>
      <c r="B419" s="98"/>
      <c r="C419" s="45">
        <f t="shared" si="7"/>
        <v>0</v>
      </c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</row>
    <row r="420" spans="1:34" ht="15.75" x14ac:dyDescent="0.25">
      <c r="A420" s="110"/>
      <c r="B420" s="98"/>
      <c r="C420" s="45">
        <f t="shared" si="7"/>
        <v>0</v>
      </c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</row>
    <row r="421" spans="1:34" ht="15.75" x14ac:dyDescent="0.25">
      <c r="A421" s="110"/>
      <c r="B421" s="98"/>
      <c r="C421" s="45">
        <f t="shared" si="7"/>
        <v>0</v>
      </c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</row>
    <row r="422" spans="1:34" ht="15.75" x14ac:dyDescent="0.25">
      <c r="A422" s="110"/>
      <c r="B422" s="98"/>
      <c r="C422" s="45">
        <f t="shared" si="7"/>
        <v>0</v>
      </c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</row>
    <row r="423" spans="1:34" ht="15.75" x14ac:dyDescent="0.25">
      <c r="A423" s="110"/>
      <c r="B423" s="98"/>
      <c r="C423" s="45">
        <f t="shared" si="7"/>
        <v>0</v>
      </c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</row>
    <row r="424" spans="1:34" ht="15.75" x14ac:dyDescent="0.25">
      <c r="A424" s="110"/>
      <c r="B424" s="98"/>
      <c r="C424" s="45">
        <f t="shared" si="7"/>
        <v>0</v>
      </c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</row>
    <row r="425" spans="1:34" ht="15.75" x14ac:dyDescent="0.25">
      <c r="A425" s="110"/>
      <c r="B425" s="98"/>
      <c r="C425" s="45">
        <f t="shared" si="7"/>
        <v>0</v>
      </c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</row>
    <row r="426" spans="1:34" ht="15.75" x14ac:dyDescent="0.25">
      <c r="A426" s="110"/>
      <c r="B426" s="98"/>
      <c r="C426" s="45">
        <f t="shared" si="7"/>
        <v>0</v>
      </c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</row>
    <row r="427" spans="1:34" ht="15.75" x14ac:dyDescent="0.25">
      <c r="A427" s="110"/>
      <c r="B427" s="98"/>
      <c r="C427" s="45">
        <f t="shared" si="7"/>
        <v>0</v>
      </c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</row>
    <row r="428" spans="1:34" ht="15.75" x14ac:dyDescent="0.25">
      <c r="A428" s="110"/>
      <c r="B428" s="98"/>
      <c r="C428" s="45">
        <f t="shared" si="7"/>
        <v>0</v>
      </c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</row>
    <row r="429" spans="1:34" ht="15.75" x14ac:dyDescent="0.25">
      <c r="A429" s="110"/>
      <c r="B429" s="98"/>
      <c r="C429" s="45">
        <f t="shared" si="7"/>
        <v>0</v>
      </c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</row>
    <row r="430" spans="1:34" ht="15.75" x14ac:dyDescent="0.25">
      <c r="A430" s="110"/>
      <c r="B430" s="98"/>
      <c r="C430" s="45">
        <f t="shared" si="7"/>
        <v>0</v>
      </c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</row>
    <row r="431" spans="1:34" ht="15.75" x14ac:dyDescent="0.25">
      <c r="A431" s="110"/>
      <c r="B431" s="98"/>
      <c r="C431" s="45">
        <f t="shared" si="7"/>
        <v>0</v>
      </c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</row>
    <row r="432" spans="1:34" ht="15.75" x14ac:dyDescent="0.25">
      <c r="A432" s="110"/>
      <c r="B432" s="98"/>
      <c r="C432" s="45">
        <f t="shared" si="7"/>
        <v>0</v>
      </c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</row>
    <row r="433" spans="1:34" ht="15.75" x14ac:dyDescent="0.25">
      <c r="A433" s="110"/>
      <c r="B433" s="98"/>
      <c r="C433" s="45">
        <f t="shared" si="7"/>
        <v>0</v>
      </c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</row>
    <row r="434" spans="1:34" ht="15.75" x14ac:dyDescent="0.25">
      <c r="A434" s="110"/>
      <c r="B434" s="98"/>
      <c r="C434" s="45">
        <f t="shared" si="7"/>
        <v>0</v>
      </c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</row>
    <row r="435" spans="1:34" ht="15.75" x14ac:dyDescent="0.25">
      <c r="A435" s="110"/>
      <c r="B435" s="98"/>
      <c r="C435" s="45">
        <f t="shared" si="7"/>
        <v>0</v>
      </c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</row>
    <row r="436" spans="1:34" ht="15.75" x14ac:dyDescent="0.25">
      <c r="A436" s="110"/>
      <c r="B436" s="98"/>
      <c r="C436" s="45">
        <f t="shared" si="7"/>
        <v>0</v>
      </c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</row>
    <row r="437" spans="1:34" ht="15.75" x14ac:dyDescent="0.25">
      <c r="A437" s="110"/>
      <c r="B437" s="98"/>
      <c r="C437" s="45">
        <f t="shared" si="7"/>
        <v>0</v>
      </c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</row>
    <row r="438" spans="1:34" ht="15.75" x14ac:dyDescent="0.25">
      <c r="A438" s="115"/>
      <c r="B438" s="54"/>
      <c r="C438" s="45">
        <f t="shared" si="7"/>
        <v>0</v>
      </c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</row>
    <row r="439" spans="1:34" ht="15.75" x14ac:dyDescent="0.25">
      <c r="A439" s="127"/>
      <c r="B439" s="97"/>
      <c r="C439" s="45">
        <f t="shared" si="7"/>
        <v>0</v>
      </c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</row>
    <row r="440" spans="1:34" ht="15.75" x14ac:dyDescent="0.25">
      <c r="A440" s="127"/>
      <c r="B440" s="97"/>
      <c r="C440" s="45">
        <f t="shared" si="7"/>
        <v>0</v>
      </c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</row>
    <row r="441" spans="1:34" ht="15.75" x14ac:dyDescent="0.25">
      <c r="A441" s="127"/>
      <c r="B441" s="97"/>
      <c r="C441" s="45">
        <f t="shared" si="7"/>
        <v>0</v>
      </c>
      <c r="D441" s="49"/>
      <c r="E441" s="49"/>
      <c r="F441" s="49"/>
      <c r="G441" s="49"/>
      <c r="H441" s="49"/>
      <c r="I441" s="51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</row>
    <row r="442" spans="1:34" ht="15.75" x14ac:dyDescent="0.25">
      <c r="A442" s="127"/>
      <c r="B442" s="97"/>
      <c r="C442" s="45">
        <f t="shared" si="7"/>
        <v>0</v>
      </c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</row>
    <row r="443" spans="1:34" ht="15.75" x14ac:dyDescent="0.25">
      <c r="A443" s="127"/>
      <c r="B443" s="97"/>
      <c r="C443" s="45">
        <f t="shared" si="7"/>
        <v>0</v>
      </c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</row>
    <row r="444" spans="1:34" ht="15.75" x14ac:dyDescent="0.25">
      <c r="A444" s="127"/>
      <c r="B444" s="97"/>
      <c r="C444" s="45">
        <f t="shared" si="7"/>
        <v>0</v>
      </c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</row>
    <row r="445" spans="1:34" ht="15.75" x14ac:dyDescent="0.25">
      <c r="A445" s="109"/>
      <c r="B445" s="97"/>
      <c r="C445" s="45">
        <f t="shared" si="7"/>
        <v>0</v>
      </c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</row>
    <row r="446" spans="1:34" ht="15.75" x14ac:dyDescent="0.25">
      <c r="A446" s="109"/>
      <c r="B446" s="59"/>
      <c r="C446" s="45">
        <f t="shared" si="7"/>
        <v>0</v>
      </c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</row>
    <row r="447" spans="1:34" ht="15.75" x14ac:dyDescent="0.25">
      <c r="A447" s="109"/>
      <c r="B447" s="58"/>
      <c r="C447" s="45">
        <f t="shared" si="7"/>
        <v>0</v>
      </c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</row>
    <row r="448" spans="1:34" ht="15.75" x14ac:dyDescent="0.25">
      <c r="A448" s="109"/>
      <c r="B448" s="58"/>
      <c r="C448" s="45">
        <f t="shared" si="7"/>
        <v>0</v>
      </c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</row>
    <row r="449" spans="1:34" ht="15.75" x14ac:dyDescent="0.25">
      <c r="A449" s="109"/>
      <c r="B449" s="58"/>
      <c r="C449" s="45">
        <f t="shared" si="7"/>
        <v>0</v>
      </c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</row>
    <row r="450" spans="1:34" ht="15.75" x14ac:dyDescent="0.25">
      <c r="A450" s="109"/>
      <c r="B450" s="58"/>
      <c r="C450" s="45">
        <f t="shared" ref="C450:C513" si="8">SUM(D450:AH450)</f>
        <v>0</v>
      </c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</row>
    <row r="451" spans="1:34" ht="15.75" x14ac:dyDescent="0.25">
      <c r="A451" s="109"/>
      <c r="B451" s="58"/>
      <c r="C451" s="45">
        <f t="shared" si="8"/>
        <v>0</v>
      </c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</row>
    <row r="452" spans="1:34" ht="15.75" x14ac:dyDescent="0.25">
      <c r="A452" s="109"/>
      <c r="B452" s="59"/>
      <c r="C452" s="45">
        <f t="shared" si="8"/>
        <v>0</v>
      </c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</row>
    <row r="453" spans="1:34" ht="15.75" x14ac:dyDescent="0.25">
      <c r="A453" s="57"/>
      <c r="B453" s="56"/>
      <c r="C453" s="45">
        <f t="shared" si="8"/>
        <v>0</v>
      </c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</row>
    <row r="454" spans="1:34" ht="15.75" x14ac:dyDescent="0.25">
      <c r="A454" s="57"/>
      <c r="B454" s="55"/>
      <c r="C454" s="45">
        <f t="shared" si="8"/>
        <v>0</v>
      </c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</row>
    <row r="455" spans="1:34" ht="15.75" x14ac:dyDescent="0.25">
      <c r="A455" s="57"/>
      <c r="B455" s="56"/>
      <c r="C455" s="45">
        <f t="shared" si="8"/>
        <v>0</v>
      </c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</row>
    <row r="456" spans="1:34" ht="15.75" x14ac:dyDescent="0.25">
      <c r="A456" s="57"/>
      <c r="B456" s="55"/>
      <c r="C456" s="45">
        <f t="shared" si="8"/>
        <v>0</v>
      </c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</row>
    <row r="457" spans="1:34" ht="15.75" x14ac:dyDescent="0.25">
      <c r="A457" s="57"/>
      <c r="B457" s="56"/>
      <c r="C457" s="45">
        <f t="shared" si="8"/>
        <v>0</v>
      </c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</row>
    <row r="458" spans="1:34" ht="15.75" x14ac:dyDescent="0.25">
      <c r="A458" s="57"/>
      <c r="B458" s="56"/>
      <c r="C458" s="45">
        <f t="shared" si="8"/>
        <v>0</v>
      </c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</row>
    <row r="459" spans="1:34" ht="15.75" x14ac:dyDescent="0.25">
      <c r="A459" s="57"/>
      <c r="B459" s="56"/>
      <c r="C459" s="45">
        <f t="shared" si="8"/>
        <v>0</v>
      </c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</row>
    <row r="460" spans="1:34" ht="15.75" x14ac:dyDescent="0.25">
      <c r="A460" s="57"/>
      <c r="B460" s="55"/>
      <c r="C460" s="45">
        <f t="shared" si="8"/>
        <v>0</v>
      </c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</row>
    <row r="461" spans="1:34" ht="15.75" x14ac:dyDescent="0.25">
      <c r="A461" s="57"/>
      <c r="B461" s="55"/>
      <c r="C461" s="45">
        <f t="shared" si="8"/>
        <v>0</v>
      </c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</row>
    <row r="462" spans="1:34" ht="15.75" x14ac:dyDescent="0.25">
      <c r="A462" s="57"/>
      <c r="B462" s="56"/>
      <c r="C462" s="45">
        <f t="shared" si="8"/>
        <v>0</v>
      </c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</row>
    <row r="463" spans="1:34" ht="15.75" x14ac:dyDescent="0.25">
      <c r="A463" s="57"/>
      <c r="B463" s="55"/>
      <c r="C463" s="45">
        <f t="shared" si="8"/>
        <v>0</v>
      </c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</row>
    <row r="464" spans="1:34" ht="15.75" x14ac:dyDescent="0.25">
      <c r="A464" s="57"/>
      <c r="B464" s="55"/>
      <c r="C464" s="45">
        <f t="shared" si="8"/>
        <v>0</v>
      </c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</row>
    <row r="465" spans="1:34" ht="15.75" x14ac:dyDescent="0.25">
      <c r="A465" s="57"/>
      <c r="B465" s="55"/>
      <c r="C465" s="45">
        <f t="shared" si="8"/>
        <v>0</v>
      </c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</row>
    <row r="466" spans="1:34" ht="15.75" x14ac:dyDescent="0.25">
      <c r="A466" s="57"/>
      <c r="B466" s="55"/>
      <c r="C466" s="45">
        <f t="shared" si="8"/>
        <v>0</v>
      </c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</row>
    <row r="467" spans="1:34" ht="15.75" x14ac:dyDescent="0.25">
      <c r="A467" s="57"/>
      <c r="B467" s="55"/>
      <c r="C467" s="45">
        <f t="shared" si="8"/>
        <v>0</v>
      </c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</row>
    <row r="468" spans="1:34" ht="15.75" x14ac:dyDescent="0.25">
      <c r="A468" s="57"/>
      <c r="B468" s="55"/>
      <c r="C468" s="45">
        <f t="shared" si="8"/>
        <v>0</v>
      </c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</row>
    <row r="469" spans="1:34" ht="15.75" x14ac:dyDescent="0.25">
      <c r="A469" s="57"/>
      <c r="B469" s="55"/>
      <c r="C469" s="45">
        <f t="shared" si="8"/>
        <v>0</v>
      </c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</row>
    <row r="470" spans="1:34" ht="15.75" x14ac:dyDescent="0.25">
      <c r="A470" s="57"/>
      <c r="B470" s="55"/>
      <c r="C470" s="45">
        <f t="shared" si="8"/>
        <v>0</v>
      </c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</row>
    <row r="471" spans="1:34" ht="15.75" x14ac:dyDescent="0.25">
      <c r="A471" s="57"/>
      <c r="B471" s="55"/>
      <c r="C471" s="45">
        <f t="shared" si="8"/>
        <v>0</v>
      </c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</row>
    <row r="472" spans="1:34" ht="15.75" x14ac:dyDescent="0.25">
      <c r="A472" s="57"/>
      <c r="B472" s="55"/>
      <c r="C472" s="45">
        <f t="shared" si="8"/>
        <v>0</v>
      </c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</row>
    <row r="473" spans="1:34" ht="15.75" x14ac:dyDescent="0.25">
      <c r="A473" s="57"/>
      <c r="B473" s="55"/>
      <c r="C473" s="45">
        <f t="shared" si="8"/>
        <v>0</v>
      </c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</row>
    <row r="474" spans="1:34" ht="15.75" x14ac:dyDescent="0.25">
      <c r="A474" s="57"/>
      <c r="B474" s="55"/>
      <c r="C474" s="45">
        <f t="shared" si="8"/>
        <v>0</v>
      </c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</row>
    <row r="475" spans="1:34" ht="15.75" x14ac:dyDescent="0.25">
      <c r="A475" s="57"/>
      <c r="B475" s="56"/>
      <c r="C475" s="45">
        <f t="shared" si="8"/>
        <v>0</v>
      </c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</row>
    <row r="476" spans="1:34" ht="15.75" x14ac:dyDescent="0.25">
      <c r="A476" s="57"/>
      <c r="B476" s="56"/>
      <c r="C476" s="45">
        <f t="shared" si="8"/>
        <v>0</v>
      </c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</row>
    <row r="477" spans="1:34" ht="15.75" x14ac:dyDescent="0.25">
      <c r="A477" s="57"/>
      <c r="B477" s="56"/>
      <c r="C477" s="45">
        <f t="shared" si="8"/>
        <v>0</v>
      </c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</row>
    <row r="478" spans="1:34" ht="15.75" x14ac:dyDescent="0.25">
      <c r="A478" s="57"/>
      <c r="B478" s="55"/>
      <c r="C478" s="45">
        <f t="shared" si="8"/>
        <v>0</v>
      </c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</row>
    <row r="479" spans="1:34" ht="15.75" x14ac:dyDescent="0.25">
      <c r="A479" s="57"/>
      <c r="B479" s="55"/>
      <c r="C479" s="45">
        <f t="shared" si="8"/>
        <v>0</v>
      </c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</row>
    <row r="480" spans="1:34" ht="15.75" x14ac:dyDescent="0.25">
      <c r="A480" s="57"/>
      <c r="B480" s="55"/>
      <c r="C480" s="45">
        <f t="shared" si="8"/>
        <v>0</v>
      </c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</row>
    <row r="481" spans="1:34" ht="15.75" x14ac:dyDescent="0.25">
      <c r="A481" s="57"/>
      <c r="B481" s="55"/>
      <c r="C481" s="45">
        <f t="shared" si="8"/>
        <v>0</v>
      </c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</row>
    <row r="482" spans="1:34" x14ac:dyDescent="0.25">
      <c r="A482" s="60"/>
      <c r="B482" s="24"/>
      <c r="C482" s="45">
        <f t="shared" si="8"/>
        <v>0</v>
      </c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</row>
    <row r="483" spans="1:34" x14ac:dyDescent="0.25">
      <c r="A483" s="60"/>
      <c r="B483" s="24"/>
      <c r="C483" s="45">
        <f t="shared" si="8"/>
        <v>0</v>
      </c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</row>
    <row r="484" spans="1:34" x14ac:dyDescent="0.25">
      <c r="A484" s="60"/>
      <c r="B484" s="24"/>
      <c r="C484" s="45">
        <f t="shared" si="8"/>
        <v>0</v>
      </c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</row>
    <row r="485" spans="1:34" ht="15.75" x14ac:dyDescent="0.25">
      <c r="A485" s="57"/>
      <c r="B485" s="55"/>
      <c r="C485" s="45">
        <f t="shared" si="8"/>
        <v>0</v>
      </c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</row>
    <row r="486" spans="1:34" ht="15.75" x14ac:dyDescent="0.25">
      <c r="A486" s="57"/>
      <c r="B486" s="55"/>
      <c r="C486" s="45">
        <f t="shared" si="8"/>
        <v>0</v>
      </c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</row>
    <row r="487" spans="1:34" x14ac:dyDescent="0.25">
      <c r="A487" s="60"/>
      <c r="B487" s="24"/>
      <c r="C487" s="45">
        <f t="shared" si="8"/>
        <v>0</v>
      </c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</row>
    <row r="488" spans="1:34" x14ac:dyDescent="0.25">
      <c r="A488" s="60"/>
      <c r="B488" s="24"/>
      <c r="C488" s="45">
        <f t="shared" si="8"/>
        <v>0</v>
      </c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</row>
    <row r="489" spans="1:34" x14ac:dyDescent="0.25">
      <c r="A489" s="60"/>
      <c r="B489" s="24"/>
      <c r="C489" s="45">
        <f t="shared" si="8"/>
        <v>0</v>
      </c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</row>
    <row r="490" spans="1:34" x14ac:dyDescent="0.25">
      <c r="A490" s="60"/>
      <c r="B490" s="24"/>
      <c r="C490" s="45">
        <f t="shared" si="8"/>
        <v>0</v>
      </c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</row>
    <row r="491" spans="1:34" x14ac:dyDescent="0.25">
      <c r="A491" s="60"/>
      <c r="B491" s="24"/>
      <c r="C491" s="45">
        <f t="shared" si="8"/>
        <v>0</v>
      </c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</row>
    <row r="492" spans="1:34" x14ac:dyDescent="0.25">
      <c r="A492" s="60"/>
      <c r="B492" s="24"/>
      <c r="C492" s="45">
        <f t="shared" si="8"/>
        <v>0</v>
      </c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</row>
    <row r="493" spans="1:34" x14ac:dyDescent="0.25">
      <c r="A493" s="24"/>
      <c r="B493" s="24"/>
      <c r="C493" s="45">
        <f t="shared" si="8"/>
        <v>0</v>
      </c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</row>
    <row r="494" spans="1:34" x14ac:dyDescent="0.25">
      <c r="A494" s="24"/>
      <c r="B494" s="24"/>
      <c r="C494" s="45">
        <f t="shared" si="8"/>
        <v>0</v>
      </c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</row>
    <row r="495" spans="1:34" x14ac:dyDescent="0.25">
      <c r="A495" s="24"/>
      <c r="B495" s="24"/>
      <c r="C495" s="45">
        <f t="shared" si="8"/>
        <v>0</v>
      </c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</row>
    <row r="496" spans="1:34" x14ac:dyDescent="0.25">
      <c r="A496" s="24"/>
      <c r="B496" s="24"/>
      <c r="C496" s="45">
        <f t="shared" si="8"/>
        <v>0</v>
      </c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</row>
    <row r="497" spans="1:34" x14ac:dyDescent="0.25">
      <c r="A497" s="24"/>
      <c r="B497" s="24"/>
      <c r="C497" s="45">
        <f t="shared" si="8"/>
        <v>0</v>
      </c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</row>
    <row r="498" spans="1:34" x14ac:dyDescent="0.25">
      <c r="A498" s="24"/>
      <c r="B498" s="24"/>
      <c r="C498" s="45">
        <f t="shared" si="8"/>
        <v>0</v>
      </c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</row>
    <row r="499" spans="1:34" x14ac:dyDescent="0.25">
      <c r="A499" s="24"/>
      <c r="B499" s="24"/>
      <c r="C499" s="45">
        <f t="shared" si="8"/>
        <v>0</v>
      </c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</row>
    <row r="500" spans="1:34" x14ac:dyDescent="0.25">
      <c r="A500" s="24"/>
      <c r="B500" s="24"/>
      <c r="C500" s="45">
        <f t="shared" si="8"/>
        <v>0</v>
      </c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</row>
    <row r="501" spans="1:34" x14ac:dyDescent="0.25">
      <c r="A501" s="24"/>
      <c r="B501" s="24"/>
      <c r="C501" s="45">
        <f t="shared" si="8"/>
        <v>0</v>
      </c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</row>
    <row r="502" spans="1:34" x14ac:dyDescent="0.25">
      <c r="A502" s="24"/>
      <c r="B502" s="24"/>
      <c r="C502" s="45">
        <f t="shared" si="8"/>
        <v>0</v>
      </c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</row>
    <row r="503" spans="1:34" x14ac:dyDescent="0.25">
      <c r="A503" s="24"/>
      <c r="B503" s="24"/>
      <c r="C503" s="45">
        <f t="shared" si="8"/>
        <v>0</v>
      </c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</row>
    <row r="504" spans="1:34" x14ac:dyDescent="0.25">
      <c r="A504" s="24"/>
      <c r="B504" s="24"/>
      <c r="C504" s="45">
        <f t="shared" si="8"/>
        <v>0</v>
      </c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</row>
    <row r="505" spans="1:34" x14ac:dyDescent="0.25">
      <c r="A505" s="24"/>
      <c r="B505" s="24"/>
      <c r="C505" s="45">
        <f t="shared" si="8"/>
        <v>0</v>
      </c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</row>
    <row r="506" spans="1:34" x14ac:dyDescent="0.25">
      <c r="A506" s="24"/>
      <c r="B506" s="24"/>
      <c r="C506" s="45">
        <f t="shared" si="8"/>
        <v>0</v>
      </c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</row>
    <row r="507" spans="1:34" x14ac:dyDescent="0.25">
      <c r="A507" s="24"/>
      <c r="B507" s="24"/>
      <c r="C507" s="45">
        <f t="shared" si="8"/>
        <v>0</v>
      </c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</row>
    <row r="508" spans="1:34" x14ac:dyDescent="0.25">
      <c r="A508" s="24"/>
      <c r="B508" s="24"/>
      <c r="C508" s="45">
        <f t="shared" si="8"/>
        <v>0</v>
      </c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</row>
    <row r="509" spans="1:34" x14ac:dyDescent="0.25">
      <c r="A509" s="24"/>
      <c r="B509" s="24"/>
      <c r="C509" s="45">
        <f t="shared" si="8"/>
        <v>0</v>
      </c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</row>
    <row r="510" spans="1:34" x14ac:dyDescent="0.25">
      <c r="A510" s="24"/>
      <c r="B510" s="24"/>
      <c r="C510" s="45">
        <f t="shared" si="8"/>
        <v>0</v>
      </c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</row>
    <row r="511" spans="1:34" x14ac:dyDescent="0.25">
      <c r="A511" s="24"/>
      <c r="B511" s="24"/>
      <c r="C511" s="45">
        <f t="shared" si="8"/>
        <v>0</v>
      </c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</row>
    <row r="512" spans="1:34" x14ac:dyDescent="0.25">
      <c r="A512" s="24"/>
      <c r="B512" s="24"/>
      <c r="C512" s="45">
        <f t="shared" si="8"/>
        <v>0</v>
      </c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</row>
    <row r="513" spans="1:34" x14ac:dyDescent="0.25">
      <c r="A513" s="24"/>
      <c r="B513" s="24"/>
      <c r="C513" s="45">
        <f t="shared" si="8"/>
        <v>0</v>
      </c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</row>
    <row r="514" spans="1:34" x14ac:dyDescent="0.25">
      <c r="A514" s="24"/>
      <c r="B514" s="24"/>
      <c r="C514" s="45">
        <f t="shared" ref="C514:C577" si="9">SUM(D514:AH514)</f>
        <v>0</v>
      </c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</row>
    <row r="515" spans="1:34" x14ac:dyDescent="0.25">
      <c r="A515" s="24"/>
      <c r="B515" s="24"/>
      <c r="C515" s="45">
        <f t="shared" si="9"/>
        <v>0</v>
      </c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</row>
    <row r="516" spans="1:34" x14ac:dyDescent="0.25">
      <c r="A516" s="24"/>
      <c r="B516" s="24"/>
      <c r="C516" s="45">
        <f t="shared" si="9"/>
        <v>0</v>
      </c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</row>
    <row r="517" spans="1:34" x14ac:dyDescent="0.25">
      <c r="A517" s="24"/>
      <c r="B517" s="24"/>
      <c r="C517" s="45">
        <f t="shared" si="9"/>
        <v>0</v>
      </c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</row>
    <row r="518" spans="1:34" x14ac:dyDescent="0.25">
      <c r="A518" s="24"/>
      <c r="B518" s="24"/>
      <c r="C518" s="45">
        <f t="shared" si="9"/>
        <v>0</v>
      </c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</row>
    <row r="519" spans="1:34" x14ac:dyDescent="0.25">
      <c r="A519" s="24"/>
      <c r="B519" s="24"/>
      <c r="C519" s="45">
        <f t="shared" si="9"/>
        <v>0</v>
      </c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</row>
    <row r="520" spans="1:34" x14ac:dyDescent="0.25">
      <c r="A520" s="24"/>
      <c r="B520" s="24"/>
      <c r="C520" s="45">
        <f t="shared" si="9"/>
        <v>0</v>
      </c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</row>
    <row r="521" spans="1:34" x14ac:dyDescent="0.25">
      <c r="A521" s="24"/>
      <c r="B521" s="24"/>
      <c r="C521" s="45">
        <f t="shared" si="9"/>
        <v>0</v>
      </c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</row>
    <row r="522" spans="1:34" x14ac:dyDescent="0.25">
      <c r="A522" s="24"/>
      <c r="B522" s="24"/>
      <c r="C522" s="45">
        <f t="shared" si="9"/>
        <v>0</v>
      </c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</row>
    <row r="523" spans="1:34" x14ac:dyDescent="0.25">
      <c r="A523" s="24"/>
      <c r="B523" s="24"/>
      <c r="C523" s="45">
        <f t="shared" si="9"/>
        <v>0</v>
      </c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</row>
    <row r="524" spans="1:34" x14ac:dyDescent="0.25">
      <c r="A524" s="24"/>
      <c r="B524" s="24"/>
      <c r="C524" s="45">
        <f t="shared" si="9"/>
        <v>0</v>
      </c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</row>
    <row r="525" spans="1:34" x14ac:dyDescent="0.25">
      <c r="A525" s="24"/>
      <c r="B525" s="24"/>
      <c r="C525" s="45">
        <f t="shared" si="9"/>
        <v>0</v>
      </c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</row>
    <row r="526" spans="1:34" x14ac:dyDescent="0.25">
      <c r="A526" s="24"/>
      <c r="B526" s="24"/>
      <c r="C526" s="45">
        <f t="shared" si="9"/>
        <v>0</v>
      </c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</row>
    <row r="527" spans="1:34" x14ac:dyDescent="0.25">
      <c r="A527" s="24"/>
      <c r="B527" s="24"/>
      <c r="C527" s="45">
        <f t="shared" si="9"/>
        <v>0</v>
      </c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</row>
    <row r="528" spans="1:34" x14ac:dyDescent="0.25">
      <c r="A528" s="24"/>
      <c r="B528" s="24"/>
      <c r="C528" s="45">
        <f t="shared" si="9"/>
        <v>0</v>
      </c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</row>
    <row r="529" spans="1:34" x14ac:dyDescent="0.25">
      <c r="A529" s="24"/>
      <c r="B529" s="24"/>
      <c r="C529" s="45">
        <f t="shared" si="9"/>
        <v>0</v>
      </c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</row>
    <row r="530" spans="1:34" x14ac:dyDescent="0.25">
      <c r="A530" s="24"/>
      <c r="B530" s="24"/>
      <c r="C530" s="45">
        <f t="shared" si="9"/>
        <v>0</v>
      </c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</row>
    <row r="531" spans="1:34" x14ac:dyDescent="0.25">
      <c r="A531" s="24"/>
      <c r="B531" s="24"/>
      <c r="C531" s="45">
        <f t="shared" si="9"/>
        <v>0</v>
      </c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</row>
    <row r="532" spans="1:34" x14ac:dyDescent="0.25">
      <c r="A532" s="24"/>
      <c r="B532" s="24"/>
      <c r="C532" s="45">
        <f t="shared" si="9"/>
        <v>0</v>
      </c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</row>
    <row r="533" spans="1:34" x14ac:dyDescent="0.25">
      <c r="A533" s="24"/>
      <c r="B533" s="24"/>
      <c r="C533" s="45">
        <f t="shared" si="9"/>
        <v>0</v>
      </c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</row>
    <row r="534" spans="1:34" x14ac:dyDescent="0.25">
      <c r="A534" s="24"/>
      <c r="B534" s="24"/>
      <c r="C534" s="45">
        <f t="shared" si="9"/>
        <v>0</v>
      </c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</row>
    <row r="535" spans="1:34" x14ac:dyDescent="0.25">
      <c r="A535" s="24"/>
      <c r="B535" s="24"/>
      <c r="C535" s="45">
        <f t="shared" si="9"/>
        <v>0</v>
      </c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</row>
    <row r="536" spans="1:34" x14ac:dyDescent="0.25">
      <c r="A536" s="24"/>
      <c r="B536" s="24"/>
      <c r="C536" s="45">
        <f t="shared" si="9"/>
        <v>0</v>
      </c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</row>
    <row r="537" spans="1:34" x14ac:dyDescent="0.25">
      <c r="A537" s="24"/>
      <c r="B537" s="24"/>
      <c r="C537" s="45">
        <f t="shared" si="9"/>
        <v>0</v>
      </c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</row>
    <row r="538" spans="1:34" x14ac:dyDescent="0.25">
      <c r="A538" s="24"/>
      <c r="B538" s="24"/>
      <c r="C538" s="45">
        <f t="shared" si="9"/>
        <v>0</v>
      </c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</row>
    <row r="539" spans="1:34" x14ac:dyDescent="0.25">
      <c r="A539" s="24"/>
      <c r="B539" s="24"/>
      <c r="C539" s="45">
        <f t="shared" si="9"/>
        <v>0</v>
      </c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</row>
    <row r="540" spans="1:34" x14ac:dyDescent="0.25">
      <c r="A540" s="24"/>
      <c r="B540" s="24"/>
      <c r="C540" s="45">
        <f t="shared" si="9"/>
        <v>0</v>
      </c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</row>
    <row r="541" spans="1:34" x14ac:dyDescent="0.25">
      <c r="A541" s="24"/>
      <c r="B541" s="24"/>
      <c r="C541" s="45">
        <f t="shared" si="9"/>
        <v>0</v>
      </c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</row>
    <row r="542" spans="1:34" x14ac:dyDescent="0.25">
      <c r="A542" s="24"/>
      <c r="B542" s="24"/>
      <c r="C542" s="45">
        <f t="shared" si="9"/>
        <v>0</v>
      </c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</row>
    <row r="543" spans="1:34" x14ac:dyDescent="0.25">
      <c r="A543" s="24"/>
      <c r="B543" s="24"/>
      <c r="C543" s="45">
        <f t="shared" si="9"/>
        <v>0</v>
      </c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</row>
    <row r="544" spans="1:34" x14ac:dyDescent="0.25">
      <c r="A544" s="24"/>
      <c r="B544" s="24"/>
      <c r="C544" s="45">
        <f t="shared" si="9"/>
        <v>0</v>
      </c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</row>
    <row r="545" spans="1:34" x14ac:dyDescent="0.25">
      <c r="A545" s="24"/>
      <c r="B545" s="24"/>
      <c r="C545" s="45">
        <f t="shared" si="9"/>
        <v>0</v>
      </c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</row>
    <row r="546" spans="1:34" x14ac:dyDescent="0.25">
      <c r="A546" s="24"/>
      <c r="B546" s="24"/>
      <c r="C546" s="45">
        <f t="shared" si="9"/>
        <v>0</v>
      </c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</row>
    <row r="547" spans="1:34" x14ac:dyDescent="0.25">
      <c r="A547" s="24"/>
      <c r="B547" s="24"/>
      <c r="C547" s="45">
        <f t="shared" si="9"/>
        <v>0</v>
      </c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</row>
    <row r="548" spans="1:34" x14ac:dyDescent="0.25">
      <c r="A548" s="24"/>
      <c r="B548" s="24"/>
      <c r="C548" s="45">
        <f t="shared" si="9"/>
        <v>0</v>
      </c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</row>
    <row r="549" spans="1:34" x14ac:dyDescent="0.25">
      <c r="A549" s="24"/>
      <c r="B549" s="24"/>
      <c r="C549" s="45">
        <f t="shared" si="9"/>
        <v>0</v>
      </c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</row>
    <row r="550" spans="1:34" x14ac:dyDescent="0.25">
      <c r="A550" s="24"/>
      <c r="B550" s="24"/>
      <c r="C550" s="45">
        <f t="shared" si="9"/>
        <v>0</v>
      </c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</row>
    <row r="551" spans="1:34" x14ac:dyDescent="0.25">
      <c r="A551" s="24"/>
      <c r="B551" s="24"/>
      <c r="C551" s="45">
        <f t="shared" si="9"/>
        <v>0</v>
      </c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</row>
    <row r="552" spans="1:34" x14ac:dyDescent="0.25">
      <c r="A552" s="24"/>
      <c r="B552" s="24"/>
      <c r="C552" s="45">
        <f t="shared" si="9"/>
        <v>0</v>
      </c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</row>
    <row r="553" spans="1:34" x14ac:dyDescent="0.25">
      <c r="A553" s="24"/>
      <c r="B553" s="24"/>
      <c r="C553" s="45">
        <f t="shared" si="9"/>
        <v>0</v>
      </c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</row>
    <row r="554" spans="1:34" x14ac:dyDescent="0.25">
      <c r="A554" s="24"/>
      <c r="B554" s="24"/>
      <c r="C554" s="45">
        <f t="shared" si="9"/>
        <v>0</v>
      </c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</row>
    <row r="555" spans="1:34" x14ac:dyDescent="0.25">
      <c r="A555" s="24"/>
      <c r="B555" s="24"/>
      <c r="C555" s="45">
        <f t="shared" si="9"/>
        <v>0</v>
      </c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</row>
    <row r="556" spans="1:34" x14ac:dyDescent="0.25">
      <c r="A556" s="24"/>
      <c r="B556" s="24"/>
      <c r="C556" s="45">
        <f t="shared" si="9"/>
        <v>0</v>
      </c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</row>
    <row r="557" spans="1:34" x14ac:dyDescent="0.25">
      <c r="A557" s="24"/>
      <c r="B557" s="24"/>
      <c r="C557" s="45">
        <f t="shared" si="9"/>
        <v>0</v>
      </c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</row>
    <row r="558" spans="1:34" x14ac:dyDescent="0.25">
      <c r="A558" s="24"/>
      <c r="B558" s="24"/>
      <c r="C558" s="45">
        <f t="shared" si="9"/>
        <v>0</v>
      </c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</row>
    <row r="559" spans="1:34" x14ac:dyDescent="0.25">
      <c r="A559" s="24"/>
      <c r="B559" s="24"/>
      <c r="C559" s="45">
        <f t="shared" si="9"/>
        <v>0</v>
      </c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</row>
    <row r="560" spans="1:34" x14ac:dyDescent="0.25">
      <c r="A560" s="24"/>
      <c r="B560" s="24"/>
      <c r="C560" s="45">
        <f t="shared" si="9"/>
        <v>0</v>
      </c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</row>
    <row r="561" spans="1:34" x14ac:dyDescent="0.25">
      <c r="A561" s="24"/>
      <c r="B561" s="24"/>
      <c r="C561" s="45">
        <f t="shared" si="9"/>
        <v>0</v>
      </c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</row>
    <row r="562" spans="1:34" x14ac:dyDescent="0.25">
      <c r="A562" s="24"/>
      <c r="B562" s="24"/>
      <c r="C562" s="45">
        <f t="shared" si="9"/>
        <v>0</v>
      </c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</row>
    <row r="563" spans="1:34" x14ac:dyDescent="0.25">
      <c r="A563" s="24"/>
      <c r="B563" s="24"/>
      <c r="C563" s="45">
        <f t="shared" si="9"/>
        <v>0</v>
      </c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</row>
    <row r="564" spans="1:34" x14ac:dyDescent="0.25">
      <c r="A564" s="24"/>
      <c r="B564" s="24"/>
      <c r="C564" s="45">
        <f t="shared" si="9"/>
        <v>0</v>
      </c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</row>
    <row r="565" spans="1:34" x14ac:dyDescent="0.25">
      <c r="A565" s="24"/>
      <c r="B565" s="24"/>
      <c r="C565" s="45">
        <f t="shared" si="9"/>
        <v>0</v>
      </c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</row>
    <row r="566" spans="1:34" x14ac:dyDescent="0.25">
      <c r="A566" s="24"/>
      <c r="B566" s="24"/>
      <c r="C566" s="45">
        <f t="shared" si="9"/>
        <v>0</v>
      </c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</row>
    <row r="567" spans="1:34" x14ac:dyDescent="0.25">
      <c r="A567" s="24"/>
      <c r="B567" s="24"/>
      <c r="C567" s="45">
        <f t="shared" si="9"/>
        <v>0</v>
      </c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</row>
    <row r="568" spans="1:34" x14ac:dyDescent="0.25">
      <c r="A568" s="24"/>
      <c r="B568" s="24"/>
      <c r="C568" s="45">
        <f t="shared" si="9"/>
        <v>0</v>
      </c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</row>
    <row r="569" spans="1:34" x14ac:dyDescent="0.25">
      <c r="A569" s="24"/>
      <c r="B569" s="24"/>
      <c r="C569" s="45">
        <f t="shared" si="9"/>
        <v>0</v>
      </c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</row>
    <row r="570" spans="1:34" x14ac:dyDescent="0.25">
      <c r="A570" s="24"/>
      <c r="B570" s="24"/>
      <c r="C570" s="45">
        <f t="shared" si="9"/>
        <v>0</v>
      </c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</row>
    <row r="571" spans="1:34" x14ac:dyDescent="0.25">
      <c r="A571" s="24"/>
      <c r="B571" s="24"/>
      <c r="C571" s="45">
        <f t="shared" si="9"/>
        <v>0</v>
      </c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</row>
    <row r="572" spans="1:34" x14ac:dyDescent="0.25">
      <c r="A572" s="24"/>
      <c r="B572" s="24"/>
      <c r="C572" s="45">
        <f t="shared" si="9"/>
        <v>0</v>
      </c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</row>
    <row r="573" spans="1:34" x14ac:dyDescent="0.25">
      <c r="A573" s="24"/>
      <c r="B573" s="24"/>
      <c r="C573" s="45">
        <f t="shared" si="9"/>
        <v>0</v>
      </c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</row>
    <row r="574" spans="1:34" x14ac:dyDescent="0.25">
      <c r="A574" s="24"/>
      <c r="B574" s="24"/>
      <c r="C574" s="45">
        <f t="shared" si="9"/>
        <v>0</v>
      </c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</row>
    <row r="575" spans="1:34" x14ac:dyDescent="0.25">
      <c r="A575" s="24"/>
      <c r="B575" s="24"/>
      <c r="C575" s="45">
        <f t="shared" si="9"/>
        <v>0</v>
      </c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</row>
    <row r="576" spans="1:34" x14ac:dyDescent="0.25">
      <c r="A576" s="24"/>
      <c r="B576" s="24"/>
      <c r="C576" s="45">
        <f t="shared" si="9"/>
        <v>0</v>
      </c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</row>
    <row r="577" spans="1:34" x14ac:dyDescent="0.25">
      <c r="A577" s="24"/>
      <c r="B577" s="24"/>
      <c r="C577" s="45">
        <f t="shared" si="9"/>
        <v>0</v>
      </c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</row>
    <row r="578" spans="1:34" x14ac:dyDescent="0.25">
      <c r="A578" s="24"/>
      <c r="B578" s="24"/>
      <c r="C578" s="45">
        <f t="shared" ref="C578:C608" si="10">SUM(D578:AH578)</f>
        <v>0</v>
      </c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</row>
    <row r="579" spans="1:34" x14ac:dyDescent="0.25">
      <c r="A579" s="24"/>
      <c r="B579" s="24"/>
      <c r="C579" s="45">
        <f t="shared" si="10"/>
        <v>0</v>
      </c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</row>
    <row r="580" spans="1:34" x14ac:dyDescent="0.25">
      <c r="A580" s="24"/>
      <c r="B580" s="24"/>
      <c r="C580" s="45">
        <f t="shared" si="10"/>
        <v>0</v>
      </c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</row>
    <row r="581" spans="1:34" x14ac:dyDescent="0.25">
      <c r="A581" s="24"/>
      <c r="B581" s="24"/>
      <c r="C581" s="45">
        <f t="shared" si="10"/>
        <v>0</v>
      </c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</row>
    <row r="582" spans="1:34" x14ac:dyDescent="0.25">
      <c r="A582" s="24"/>
      <c r="B582" s="24"/>
      <c r="C582" s="45">
        <f t="shared" si="10"/>
        <v>0</v>
      </c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</row>
    <row r="583" spans="1:34" x14ac:dyDescent="0.25">
      <c r="A583" s="24"/>
      <c r="B583" s="24"/>
      <c r="C583" s="45">
        <f t="shared" si="10"/>
        <v>0</v>
      </c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</row>
    <row r="584" spans="1:34" x14ac:dyDescent="0.25">
      <c r="A584" s="24"/>
      <c r="B584" s="24"/>
      <c r="C584" s="45">
        <f t="shared" si="10"/>
        <v>0</v>
      </c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</row>
    <row r="585" spans="1:34" x14ac:dyDescent="0.25">
      <c r="A585" s="24"/>
      <c r="B585" s="24"/>
      <c r="C585" s="45">
        <f t="shared" si="10"/>
        <v>0</v>
      </c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</row>
    <row r="586" spans="1:34" x14ac:dyDescent="0.25">
      <c r="A586" s="24"/>
      <c r="B586" s="24"/>
      <c r="C586" s="45">
        <f t="shared" si="10"/>
        <v>0</v>
      </c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</row>
    <row r="587" spans="1:34" x14ac:dyDescent="0.25">
      <c r="A587" s="24"/>
      <c r="B587" s="24"/>
      <c r="C587" s="45">
        <f t="shared" si="10"/>
        <v>0</v>
      </c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</row>
    <row r="588" spans="1:34" x14ac:dyDescent="0.25">
      <c r="A588" s="24"/>
      <c r="B588" s="24"/>
      <c r="C588" s="45">
        <f t="shared" si="10"/>
        <v>0</v>
      </c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</row>
    <row r="589" spans="1:34" x14ac:dyDescent="0.25">
      <c r="A589" s="24"/>
      <c r="B589" s="24"/>
      <c r="C589" s="45">
        <f t="shared" si="10"/>
        <v>0</v>
      </c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</row>
    <row r="590" spans="1:34" x14ac:dyDescent="0.25">
      <c r="A590" s="24"/>
      <c r="B590" s="24"/>
      <c r="C590" s="45">
        <f t="shared" si="10"/>
        <v>0</v>
      </c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</row>
    <row r="591" spans="1:34" x14ac:dyDescent="0.25">
      <c r="A591" s="24"/>
      <c r="B591" s="24"/>
      <c r="C591" s="45">
        <f t="shared" si="10"/>
        <v>0</v>
      </c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</row>
    <row r="592" spans="1:34" x14ac:dyDescent="0.25">
      <c r="A592" s="24"/>
      <c r="B592" s="24"/>
      <c r="C592" s="45">
        <f t="shared" si="10"/>
        <v>0</v>
      </c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</row>
    <row r="593" spans="1:34" x14ac:dyDescent="0.25">
      <c r="A593" s="24"/>
      <c r="B593" s="24"/>
      <c r="C593" s="45">
        <f t="shared" si="10"/>
        <v>0</v>
      </c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</row>
    <row r="594" spans="1:34" x14ac:dyDescent="0.25">
      <c r="A594" s="24"/>
      <c r="B594" s="24"/>
      <c r="C594" s="45">
        <f t="shared" si="10"/>
        <v>0</v>
      </c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</row>
    <row r="595" spans="1:34" x14ac:dyDescent="0.25">
      <c r="A595" s="24"/>
      <c r="B595" s="24"/>
      <c r="C595" s="45">
        <f t="shared" si="10"/>
        <v>0</v>
      </c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</row>
    <row r="596" spans="1:34" x14ac:dyDescent="0.25">
      <c r="A596" s="24"/>
      <c r="B596" s="24"/>
      <c r="C596" s="45">
        <f t="shared" si="10"/>
        <v>0</v>
      </c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</row>
    <row r="597" spans="1:34" x14ac:dyDescent="0.25">
      <c r="A597" s="24"/>
      <c r="B597" s="24"/>
      <c r="C597" s="45">
        <f t="shared" si="10"/>
        <v>0</v>
      </c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</row>
    <row r="598" spans="1:34" x14ac:dyDescent="0.25">
      <c r="A598" s="24"/>
      <c r="B598" s="24"/>
      <c r="C598" s="45">
        <f t="shared" si="10"/>
        <v>0</v>
      </c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</row>
    <row r="599" spans="1:34" x14ac:dyDescent="0.25">
      <c r="A599" s="24"/>
      <c r="B599" s="24"/>
      <c r="C599" s="45">
        <f t="shared" si="10"/>
        <v>0</v>
      </c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</row>
    <row r="600" spans="1:34" x14ac:dyDescent="0.25">
      <c r="A600" s="24"/>
      <c r="B600" s="24"/>
      <c r="C600" s="45">
        <f t="shared" si="10"/>
        <v>0</v>
      </c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</row>
    <row r="601" spans="1:34" x14ac:dyDescent="0.25">
      <c r="A601" s="24"/>
      <c r="B601" s="24"/>
      <c r="C601" s="45">
        <f t="shared" si="10"/>
        <v>0</v>
      </c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</row>
    <row r="602" spans="1:34" x14ac:dyDescent="0.25">
      <c r="A602" s="24"/>
      <c r="B602" s="24"/>
      <c r="C602" s="45">
        <f t="shared" si="10"/>
        <v>0</v>
      </c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</row>
    <row r="603" spans="1:34" x14ac:dyDescent="0.25">
      <c r="A603" s="24"/>
      <c r="B603" s="24"/>
      <c r="C603" s="45">
        <f t="shared" si="10"/>
        <v>0</v>
      </c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</row>
    <row r="604" spans="1:34" x14ac:dyDescent="0.25">
      <c r="A604" s="24"/>
      <c r="B604" s="24"/>
      <c r="C604" s="45">
        <f t="shared" si="10"/>
        <v>0</v>
      </c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</row>
    <row r="605" spans="1:34" x14ac:dyDescent="0.25">
      <c r="A605" s="24"/>
      <c r="B605" s="24"/>
      <c r="C605" s="45">
        <f t="shared" si="10"/>
        <v>0</v>
      </c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</row>
    <row r="606" spans="1:34" x14ac:dyDescent="0.25">
      <c r="A606" s="24"/>
      <c r="B606" s="24"/>
      <c r="C606" s="45">
        <f t="shared" si="10"/>
        <v>0</v>
      </c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</row>
    <row r="607" spans="1:34" x14ac:dyDescent="0.25">
      <c r="A607" s="24"/>
      <c r="B607" s="24"/>
      <c r="C607" s="45">
        <f t="shared" si="10"/>
        <v>0</v>
      </c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</row>
    <row r="608" spans="1:34" x14ac:dyDescent="0.25">
      <c r="C608" s="45">
        <f t="shared" si="10"/>
        <v>0</v>
      </c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</row>
    <row r="609" spans="1:1" x14ac:dyDescent="0.25">
      <c r="A609" t="s">
        <v>764</v>
      </c>
    </row>
  </sheetData>
  <autoFilter ref="A1:AH609"/>
  <sortState ref="A2:AH368">
    <sortCondition ref="A2:A368"/>
  </sortState>
  <conditionalFormatting sqref="A453:A455">
    <cfRule type="duplicateValues" dxfId="158" priority="94"/>
  </conditionalFormatting>
  <conditionalFormatting sqref="A456">
    <cfRule type="duplicateValues" dxfId="157" priority="93"/>
  </conditionalFormatting>
  <conditionalFormatting sqref="A457">
    <cfRule type="duplicateValues" dxfId="156" priority="92"/>
  </conditionalFormatting>
  <conditionalFormatting sqref="A458:A461">
    <cfRule type="duplicateValues" dxfId="155" priority="91"/>
  </conditionalFormatting>
  <conditionalFormatting sqref="A462">
    <cfRule type="duplicateValues" dxfId="154" priority="90"/>
  </conditionalFormatting>
  <conditionalFormatting sqref="A463">
    <cfRule type="duplicateValues" dxfId="153" priority="89"/>
  </conditionalFormatting>
  <conditionalFormatting sqref="A464">
    <cfRule type="duplicateValues" dxfId="152" priority="88"/>
  </conditionalFormatting>
  <conditionalFormatting sqref="A465:A483">
    <cfRule type="duplicateValues" dxfId="151" priority="105"/>
  </conditionalFormatting>
  <conditionalFormatting sqref="A484:A492">
    <cfRule type="duplicateValues" dxfId="150" priority="87"/>
  </conditionalFormatting>
  <conditionalFormatting sqref="A354">
    <cfRule type="duplicateValues" dxfId="149" priority="23"/>
  </conditionalFormatting>
  <conditionalFormatting sqref="A354">
    <cfRule type="duplicateValues" dxfId="148" priority="24"/>
  </conditionalFormatting>
  <conditionalFormatting sqref="A218">
    <cfRule type="duplicateValues" dxfId="147" priority="36"/>
  </conditionalFormatting>
  <conditionalFormatting sqref="A219:A315 A2:A217">
    <cfRule type="duplicateValues" dxfId="146" priority="37"/>
  </conditionalFormatting>
  <conditionalFormatting sqref="A219:A315">
    <cfRule type="duplicateValues" dxfId="145" priority="38"/>
  </conditionalFormatting>
  <conditionalFormatting sqref="A316:A317">
    <cfRule type="duplicateValues" dxfId="144" priority="34"/>
  </conditionalFormatting>
  <conditionalFormatting sqref="A316:A317">
    <cfRule type="duplicateValues" dxfId="143" priority="35"/>
  </conditionalFormatting>
  <conditionalFormatting sqref="A318:A323">
    <cfRule type="duplicateValues" dxfId="142" priority="32"/>
  </conditionalFormatting>
  <conditionalFormatting sqref="A318:A323">
    <cfRule type="duplicateValues" dxfId="141" priority="33"/>
  </conditionalFormatting>
  <conditionalFormatting sqref="A324">
    <cfRule type="duplicateValues" dxfId="140" priority="30"/>
  </conditionalFormatting>
  <conditionalFormatting sqref="A324">
    <cfRule type="duplicateValues" dxfId="139" priority="31"/>
  </conditionalFormatting>
  <conditionalFormatting sqref="A325:A327">
    <cfRule type="duplicateValues" dxfId="138" priority="28"/>
  </conditionalFormatting>
  <conditionalFormatting sqref="A325:A327">
    <cfRule type="duplicateValues" dxfId="137" priority="29"/>
  </conditionalFormatting>
  <conditionalFormatting sqref="A328">
    <cfRule type="duplicateValues" dxfId="136" priority="26"/>
  </conditionalFormatting>
  <conditionalFormatting sqref="A328">
    <cfRule type="duplicateValues" dxfId="135" priority="27"/>
  </conditionalFormatting>
  <conditionalFormatting sqref="A329:A333">
    <cfRule type="duplicateValues" dxfId="134" priority="25"/>
  </conditionalFormatting>
  <conditionalFormatting sqref="A355">
    <cfRule type="duplicateValues" dxfId="133" priority="21"/>
  </conditionalFormatting>
  <conditionalFormatting sqref="A355">
    <cfRule type="duplicateValues" dxfId="132" priority="22"/>
  </conditionalFormatting>
  <conditionalFormatting sqref="A371">
    <cfRule type="duplicateValues" dxfId="131" priority="20"/>
  </conditionalFormatting>
  <conditionalFormatting sqref="A372">
    <cfRule type="duplicateValues" dxfId="130" priority="19"/>
  </conditionalFormatting>
  <conditionalFormatting sqref="A373">
    <cfRule type="duplicateValues" dxfId="129" priority="18"/>
  </conditionalFormatting>
  <conditionalFormatting sqref="A374">
    <cfRule type="duplicateValues" dxfId="128" priority="17"/>
  </conditionalFormatting>
  <conditionalFormatting sqref="A375">
    <cfRule type="duplicateValues" dxfId="127" priority="16"/>
  </conditionalFormatting>
  <conditionalFormatting sqref="A376:A377">
    <cfRule type="duplicateValues" dxfId="126" priority="15"/>
  </conditionalFormatting>
  <conditionalFormatting sqref="A378">
    <cfRule type="duplicateValues" dxfId="125" priority="13"/>
  </conditionalFormatting>
  <conditionalFormatting sqref="A378">
    <cfRule type="duplicateValues" dxfId="124" priority="14"/>
  </conditionalFormatting>
  <conditionalFormatting sqref="A379">
    <cfRule type="duplicateValues" dxfId="123" priority="11"/>
  </conditionalFormatting>
  <conditionalFormatting sqref="A379">
    <cfRule type="duplicateValues" dxfId="122" priority="12"/>
  </conditionalFormatting>
  <conditionalFormatting sqref="A380">
    <cfRule type="duplicateValues" dxfId="121" priority="10"/>
  </conditionalFormatting>
  <conditionalFormatting sqref="A383:A411 A413:A414 A416:A417 A419:A420 A422:A423 A425:A426 A428:A438">
    <cfRule type="duplicateValues" dxfId="120" priority="9"/>
  </conditionalFormatting>
  <conditionalFormatting sqref="A381">
    <cfRule type="duplicateValues" dxfId="119" priority="7"/>
  </conditionalFormatting>
  <conditionalFormatting sqref="A381">
    <cfRule type="duplicateValues" dxfId="118" priority="8"/>
  </conditionalFormatting>
  <conditionalFormatting sqref="A382">
    <cfRule type="duplicateValues" dxfId="117" priority="5"/>
  </conditionalFormatting>
  <conditionalFormatting sqref="A382">
    <cfRule type="duplicateValues" dxfId="116" priority="6"/>
  </conditionalFormatting>
  <conditionalFormatting sqref="A412 A415 A418 A421 A424 A427">
    <cfRule type="duplicateValues" dxfId="115" priority="3"/>
  </conditionalFormatting>
  <conditionalFormatting sqref="A412">
    <cfRule type="duplicateValues" dxfId="114" priority="4"/>
  </conditionalFormatting>
  <conditionalFormatting sqref="A380">
    <cfRule type="duplicateValues" dxfId="113" priority="39"/>
  </conditionalFormatting>
  <conditionalFormatting sqref="A383:A411">
    <cfRule type="duplicateValues" dxfId="112" priority="40"/>
  </conditionalFormatting>
  <conditionalFormatting sqref="A329:A353 A356:A370">
    <cfRule type="duplicateValues" dxfId="111" priority="41"/>
  </conditionalFormatting>
  <conditionalFormatting sqref="A334:A353 A356:A370">
    <cfRule type="duplicateValues" dxfId="110" priority="42"/>
  </conditionalFormatting>
  <conditionalFormatting sqref="A334:A353 A356:A370">
    <cfRule type="duplicateValues" dxfId="109" priority="43"/>
  </conditionalFormatting>
  <conditionalFormatting sqref="A376:A377">
    <cfRule type="duplicateValues" dxfId="108" priority="44"/>
  </conditionalFormatting>
  <conditionalFormatting sqref="A439 A442 A445 A448 A451">
    <cfRule type="duplicateValues" dxfId="107" priority="2"/>
  </conditionalFormatting>
  <conditionalFormatting sqref="A440:A441 A443:A444 A446:A447 A449:A450 A452">
    <cfRule type="duplicateValues" dxfId="106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609"/>
  <sheetViews>
    <sheetView topLeftCell="A435" zoomScale="80" zoomScaleNormal="80" workbookViewId="0">
      <selection activeCell="A452" sqref="A2:B452"/>
    </sheetView>
  </sheetViews>
  <sheetFormatPr baseColWidth="10" defaultRowHeight="15" x14ac:dyDescent="0.25"/>
  <cols>
    <col min="1" max="1" width="13" customWidth="1"/>
    <col min="2" max="2" width="44.28515625" customWidth="1"/>
    <col min="3" max="3" width="11.42578125" style="2"/>
  </cols>
  <sheetData>
    <row r="1" spans="1:34" ht="47.25" x14ac:dyDescent="0.25">
      <c r="A1" s="23" t="s">
        <v>3</v>
      </c>
      <c r="B1" s="23" t="s">
        <v>764</v>
      </c>
      <c r="C1" s="26" t="s">
        <v>11</v>
      </c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5">
        <v>27</v>
      </c>
      <c r="AE1" s="25">
        <v>28</v>
      </c>
      <c r="AF1" s="25">
        <v>29</v>
      </c>
      <c r="AG1" s="25">
        <v>30</v>
      </c>
      <c r="AH1" s="27">
        <v>31</v>
      </c>
    </row>
    <row r="2" spans="1:34" ht="15.75" x14ac:dyDescent="0.25">
      <c r="A2" s="111"/>
      <c r="B2" s="55"/>
      <c r="C2" s="45">
        <f t="shared" ref="C2:C38" si="0">SUM(D2:AH2)</f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ht="15.75" x14ac:dyDescent="0.25">
      <c r="A3" s="111"/>
      <c r="B3" s="55"/>
      <c r="C3" s="45">
        <f t="shared" si="0"/>
        <v>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4" ht="15.75" x14ac:dyDescent="0.25">
      <c r="A4" s="111"/>
      <c r="B4" s="66"/>
      <c r="C4" s="45">
        <f t="shared" si="0"/>
        <v>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ht="15.75" x14ac:dyDescent="0.25">
      <c r="A5" s="111"/>
      <c r="B5" s="55"/>
      <c r="C5" s="45">
        <f t="shared" si="0"/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15.75" x14ac:dyDescent="0.25">
      <c r="A6" s="111"/>
      <c r="B6" s="55"/>
      <c r="C6" s="45">
        <f t="shared" si="0"/>
        <v>0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24"/>
    </row>
    <row r="7" spans="1:34" ht="15.75" x14ac:dyDescent="0.25">
      <c r="A7" s="61"/>
      <c r="B7" s="66"/>
      <c r="C7" s="45">
        <f t="shared" si="0"/>
        <v>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ht="15.75" x14ac:dyDescent="0.25">
      <c r="A8" s="61"/>
      <c r="B8" s="66"/>
      <c r="C8" s="45">
        <f t="shared" si="0"/>
        <v>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ht="15.75" x14ac:dyDescent="0.25">
      <c r="A9" s="61"/>
      <c r="B9" s="55"/>
      <c r="C9" s="45">
        <f t="shared" si="0"/>
        <v>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ht="15.75" x14ac:dyDescent="0.25">
      <c r="A10" s="61"/>
      <c r="B10" s="55"/>
      <c r="C10" s="45">
        <f t="shared" si="0"/>
        <v>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ht="15.75" x14ac:dyDescent="0.25">
      <c r="A11" s="61"/>
      <c r="B11" s="55"/>
      <c r="C11" s="45">
        <f t="shared" si="0"/>
        <v>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ht="15.75" x14ac:dyDescent="0.25">
      <c r="A12" s="61"/>
      <c r="B12" s="56"/>
      <c r="C12" s="45">
        <f t="shared" si="0"/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ht="15.75" x14ac:dyDescent="0.25">
      <c r="A13" s="61"/>
      <c r="B13" s="56"/>
      <c r="C13" s="45">
        <f t="shared" si="0"/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4" ht="15.75" x14ac:dyDescent="0.25">
      <c r="A14" s="61"/>
      <c r="B14" s="56"/>
      <c r="C14" s="45">
        <f t="shared" si="0"/>
        <v>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ht="15.75" x14ac:dyDescent="0.25">
      <c r="A15" s="61"/>
      <c r="B15" s="66"/>
      <c r="C15" s="45">
        <f t="shared" si="0"/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ht="15.75" x14ac:dyDescent="0.25">
      <c r="A16" s="61"/>
      <c r="B16" s="55"/>
      <c r="C16" s="45">
        <f t="shared" si="0"/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34" ht="15.75" x14ac:dyDescent="0.25">
      <c r="A17" s="61"/>
      <c r="B17" s="55"/>
      <c r="C17" s="45">
        <f t="shared" si="0"/>
        <v>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24"/>
      <c r="AH17" s="24"/>
    </row>
    <row r="18" spans="1:34" ht="15.75" x14ac:dyDescent="0.25">
      <c r="A18" s="61"/>
      <c r="B18" s="55"/>
      <c r="C18" s="45">
        <f t="shared" si="0"/>
        <v>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1:34" ht="15.75" x14ac:dyDescent="0.25">
      <c r="A19" s="61"/>
      <c r="B19" s="66"/>
      <c r="C19" s="45">
        <f t="shared" si="0"/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24"/>
    </row>
    <row r="20" spans="1:34" ht="15.75" x14ac:dyDescent="0.25">
      <c r="A20" s="61"/>
      <c r="B20" s="66"/>
      <c r="C20" s="45">
        <f t="shared" si="0"/>
        <v>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ht="15.75" x14ac:dyDescent="0.25">
      <c r="A21" s="61"/>
      <c r="B21" s="66"/>
      <c r="C21" s="45">
        <f t="shared" si="0"/>
        <v>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ht="15.75" x14ac:dyDescent="0.25">
      <c r="A22" s="61"/>
      <c r="B22" s="66"/>
      <c r="C22" s="45">
        <f t="shared" si="0"/>
        <v>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24"/>
      <c r="AH22" s="24"/>
    </row>
    <row r="23" spans="1:34" ht="15.75" x14ac:dyDescent="0.25">
      <c r="A23" s="61"/>
      <c r="B23" s="66"/>
      <c r="C23" s="45">
        <f t="shared" si="0"/>
        <v>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 ht="15.75" x14ac:dyDescent="0.25">
      <c r="A24" s="61"/>
      <c r="B24" s="55"/>
      <c r="C24" s="45">
        <f t="shared" si="0"/>
        <v>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spans="1:34" ht="15.75" x14ac:dyDescent="0.25">
      <c r="A25" s="61"/>
      <c r="B25" s="55"/>
      <c r="C25" s="45">
        <f t="shared" si="0"/>
        <v>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ht="15.75" x14ac:dyDescent="0.25">
      <c r="A26" s="61"/>
      <c r="B26" s="55"/>
      <c r="C26" s="45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24"/>
      <c r="AH26" s="24"/>
    </row>
    <row r="27" spans="1:34" ht="15.75" x14ac:dyDescent="0.25">
      <c r="A27" s="61"/>
      <c r="B27" s="55"/>
      <c r="C27" s="45">
        <f t="shared" si="0"/>
        <v>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ht="15.75" x14ac:dyDescent="0.25">
      <c r="A28" s="61"/>
      <c r="B28" s="55"/>
      <c r="C28" s="45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24"/>
      <c r="AH28" s="24"/>
    </row>
    <row r="29" spans="1:34" ht="15.75" x14ac:dyDescent="0.25">
      <c r="A29" s="61"/>
      <c r="B29" s="55"/>
      <c r="C29" s="45">
        <f t="shared" si="0"/>
        <v>0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</row>
    <row r="30" spans="1:34" ht="15.75" x14ac:dyDescent="0.25">
      <c r="A30" s="61"/>
      <c r="B30" s="55"/>
      <c r="C30" s="45">
        <f t="shared" si="0"/>
        <v>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ht="15.75" x14ac:dyDescent="0.25">
      <c r="A31" s="61"/>
      <c r="B31" s="55"/>
      <c r="C31" s="45">
        <f t="shared" si="0"/>
        <v>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ht="15.75" x14ac:dyDescent="0.25">
      <c r="A32" s="61"/>
      <c r="B32" s="55"/>
      <c r="C32" s="45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24"/>
      <c r="AH32" s="24"/>
    </row>
    <row r="33" spans="1:34" ht="15.75" x14ac:dyDescent="0.25">
      <c r="A33" s="61"/>
      <c r="B33" s="55"/>
      <c r="C33" s="45">
        <f t="shared" si="0"/>
        <v>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1:34" ht="15.75" x14ac:dyDescent="0.25">
      <c r="A34" s="61"/>
      <c r="B34" s="55"/>
      <c r="C34" s="45">
        <f t="shared" si="0"/>
        <v>0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:34" ht="15.75" x14ac:dyDescent="0.25">
      <c r="A35" s="61"/>
      <c r="B35" s="55"/>
      <c r="C35" s="45">
        <f t="shared" si="0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24"/>
      <c r="AG35" s="24"/>
      <c r="AH35" s="24"/>
    </row>
    <row r="36" spans="1:34" ht="15.75" x14ac:dyDescent="0.25">
      <c r="A36" s="61"/>
      <c r="B36" s="55"/>
      <c r="C36" s="45">
        <f t="shared" si="0"/>
        <v>0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</row>
    <row r="37" spans="1:34" ht="15.75" x14ac:dyDescent="0.25">
      <c r="A37" s="61"/>
      <c r="B37" s="66"/>
      <c r="C37" s="45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24"/>
      <c r="AH37" s="24"/>
    </row>
    <row r="38" spans="1:34" ht="15.75" x14ac:dyDescent="0.25">
      <c r="A38" s="61"/>
      <c r="B38" s="66"/>
      <c r="C38" s="45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24"/>
    </row>
    <row r="39" spans="1:34" ht="15.75" x14ac:dyDescent="0.25">
      <c r="A39" s="61"/>
      <c r="B39" s="66"/>
      <c r="C39" s="45" t="s">
        <v>764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</row>
    <row r="40" spans="1:34" ht="15.75" x14ac:dyDescent="0.25">
      <c r="A40" s="61"/>
      <c r="B40" s="55"/>
      <c r="C40" s="45">
        <f t="shared" ref="C40:C103" si="1">SUM(D40:AH40)</f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</row>
    <row r="41" spans="1:34" ht="15.75" x14ac:dyDescent="0.25">
      <c r="A41" s="61"/>
      <c r="B41" s="55"/>
      <c r="C41" s="45">
        <f t="shared" si="1"/>
        <v>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</row>
    <row r="42" spans="1:34" ht="15.75" x14ac:dyDescent="0.25">
      <c r="A42" s="61"/>
      <c r="B42" s="55"/>
      <c r="C42" s="45">
        <f t="shared" si="1"/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</row>
    <row r="43" spans="1:34" ht="15.75" x14ac:dyDescent="0.25">
      <c r="A43" s="61"/>
      <c r="B43" s="55"/>
      <c r="C43" s="45">
        <f t="shared" si="1"/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1:34" ht="15.75" x14ac:dyDescent="0.25">
      <c r="A44" s="61"/>
      <c r="B44" s="55"/>
      <c r="C44" s="45">
        <f t="shared" si="1"/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34" ht="15.75" x14ac:dyDescent="0.25">
      <c r="A45" s="61"/>
      <c r="B45" s="55"/>
      <c r="C45" s="45">
        <f t="shared" si="1"/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</row>
    <row r="46" spans="1:34" ht="15.75" x14ac:dyDescent="0.25">
      <c r="A46" s="61"/>
      <c r="B46" s="55"/>
      <c r="C46" s="45">
        <f t="shared" si="1"/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</row>
    <row r="47" spans="1:34" ht="15.75" x14ac:dyDescent="0.25">
      <c r="A47" s="61"/>
      <c r="B47" s="55"/>
      <c r="C47" s="45">
        <f t="shared" si="1"/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15.75" x14ac:dyDescent="0.25">
      <c r="A48" s="61"/>
      <c r="B48" s="55"/>
      <c r="C48" s="45">
        <f t="shared" si="1"/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ht="15.75" x14ac:dyDescent="0.25">
      <c r="A49" s="61"/>
      <c r="B49" s="55"/>
      <c r="C49" s="45">
        <f t="shared" si="1"/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15.75" x14ac:dyDescent="0.25">
      <c r="A50" s="61"/>
      <c r="B50" s="55"/>
      <c r="C50" s="45">
        <f t="shared" si="1"/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</row>
    <row r="51" spans="1:34" ht="15.75" x14ac:dyDescent="0.25">
      <c r="A51" s="61"/>
      <c r="B51" s="55"/>
      <c r="C51" s="45">
        <f t="shared" si="1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</row>
    <row r="52" spans="1:34" ht="15.75" x14ac:dyDescent="0.25">
      <c r="A52" s="61"/>
      <c r="B52" s="55"/>
      <c r="C52" s="45">
        <f t="shared" si="1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</row>
    <row r="53" spans="1:34" ht="15.75" x14ac:dyDescent="0.25">
      <c r="A53" s="61"/>
      <c r="B53" s="55"/>
      <c r="C53" s="45">
        <f t="shared" si="1"/>
        <v>0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</row>
    <row r="54" spans="1:34" ht="15.75" x14ac:dyDescent="0.25">
      <c r="A54" s="61"/>
      <c r="B54" s="55"/>
      <c r="C54" s="45">
        <f t="shared" si="1"/>
        <v>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</row>
    <row r="55" spans="1:34" ht="15.75" x14ac:dyDescent="0.25">
      <c r="A55" s="61"/>
      <c r="B55" s="66"/>
      <c r="C55" s="45">
        <f t="shared" si="1"/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</row>
    <row r="56" spans="1:34" ht="15.75" x14ac:dyDescent="0.25">
      <c r="A56" s="61"/>
      <c r="B56" s="66"/>
      <c r="C56" s="45">
        <f t="shared" si="1"/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</row>
    <row r="57" spans="1:34" ht="15.75" x14ac:dyDescent="0.25">
      <c r="A57" s="61"/>
      <c r="B57" s="66"/>
      <c r="C57" s="45">
        <f t="shared" si="1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</row>
    <row r="58" spans="1:34" ht="15.75" x14ac:dyDescent="0.25">
      <c r="A58" s="61"/>
      <c r="B58" s="55"/>
      <c r="C58" s="45">
        <f t="shared" si="1"/>
        <v>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</row>
    <row r="59" spans="1:34" ht="15.75" x14ac:dyDescent="0.25">
      <c r="A59" s="61"/>
      <c r="B59" s="66"/>
      <c r="C59" s="45">
        <f t="shared" si="1"/>
        <v>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</row>
    <row r="60" spans="1:34" ht="15.75" x14ac:dyDescent="0.25">
      <c r="A60" s="61"/>
      <c r="B60" s="55"/>
      <c r="C60" s="45">
        <f t="shared" si="1"/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4" ht="15.75" x14ac:dyDescent="0.25">
      <c r="A61" s="61"/>
      <c r="B61" s="55"/>
      <c r="C61" s="45">
        <f t="shared" si="1"/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4" ht="15.75" x14ac:dyDescent="0.25">
      <c r="A62" s="61"/>
      <c r="B62" s="55"/>
      <c r="C62" s="45">
        <f t="shared" si="1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</row>
    <row r="63" spans="1:34" ht="15.75" x14ac:dyDescent="0.25">
      <c r="A63" s="61"/>
      <c r="B63" s="66"/>
      <c r="C63" s="45">
        <f t="shared" si="1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</row>
    <row r="64" spans="1:34" ht="15.75" x14ac:dyDescent="0.25">
      <c r="A64" s="61"/>
      <c r="B64" s="55"/>
      <c r="C64" s="45">
        <f t="shared" si="1"/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</row>
    <row r="65" spans="1:34" ht="15.75" x14ac:dyDescent="0.25">
      <c r="A65" s="61"/>
      <c r="B65" s="66"/>
      <c r="C65" s="45">
        <f t="shared" si="1"/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</row>
    <row r="66" spans="1:34" ht="15.75" x14ac:dyDescent="0.25">
      <c r="A66" s="61"/>
      <c r="B66" s="66"/>
      <c r="C66" s="45">
        <f t="shared" si="1"/>
        <v>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</row>
    <row r="67" spans="1:34" ht="15.75" x14ac:dyDescent="0.25">
      <c r="A67" s="61"/>
      <c r="B67" s="66"/>
      <c r="C67" s="45">
        <f t="shared" si="1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</row>
    <row r="68" spans="1:34" ht="15.75" x14ac:dyDescent="0.25">
      <c r="A68" s="61"/>
      <c r="B68" s="55"/>
      <c r="C68" s="45">
        <f t="shared" si="1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</row>
    <row r="69" spans="1:34" ht="15.75" x14ac:dyDescent="0.25">
      <c r="A69" s="61"/>
      <c r="B69" s="55"/>
      <c r="C69" s="45">
        <f t="shared" si="1"/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</row>
    <row r="70" spans="1:34" ht="15.75" x14ac:dyDescent="0.25">
      <c r="A70" s="61"/>
      <c r="B70" s="66"/>
      <c r="C70" s="45">
        <f t="shared" si="1"/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</row>
    <row r="71" spans="1:34" ht="15.75" x14ac:dyDescent="0.25">
      <c r="A71" s="61"/>
      <c r="B71" s="55"/>
      <c r="C71" s="45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</row>
    <row r="72" spans="1:34" ht="15.75" x14ac:dyDescent="0.25">
      <c r="A72" s="61"/>
      <c r="B72" s="55"/>
      <c r="C72" s="45">
        <f t="shared" si="1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</row>
    <row r="73" spans="1:34" ht="15.75" x14ac:dyDescent="0.25">
      <c r="A73" s="61"/>
      <c r="B73" s="55"/>
      <c r="C73" s="45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</row>
    <row r="74" spans="1:34" ht="15.75" x14ac:dyDescent="0.25">
      <c r="A74" s="61"/>
      <c r="B74" s="55"/>
      <c r="C74" s="45">
        <f t="shared" si="1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</row>
    <row r="75" spans="1:34" ht="15.75" x14ac:dyDescent="0.25">
      <c r="A75" s="61"/>
      <c r="B75" s="66"/>
      <c r="C75" s="45">
        <f t="shared" si="1"/>
        <v>0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</row>
    <row r="76" spans="1:34" ht="15.75" x14ac:dyDescent="0.25">
      <c r="A76" s="61"/>
      <c r="B76" s="66"/>
      <c r="C76" s="45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</row>
    <row r="77" spans="1:34" ht="15.75" x14ac:dyDescent="0.25">
      <c r="A77" s="61"/>
      <c r="B77" s="55"/>
      <c r="C77" s="45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</row>
    <row r="78" spans="1:34" ht="15.75" x14ac:dyDescent="0.25">
      <c r="A78" s="61"/>
      <c r="B78" s="66"/>
      <c r="C78" s="45">
        <f t="shared" si="1"/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4" ht="15.75" x14ac:dyDescent="0.25">
      <c r="A79" s="61"/>
      <c r="B79" s="66"/>
      <c r="C79" s="45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</row>
    <row r="80" spans="1:34" ht="15.75" x14ac:dyDescent="0.25">
      <c r="A80" s="61"/>
      <c r="B80" s="66"/>
      <c r="C80" s="45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</row>
    <row r="81" spans="1:34" ht="15.75" x14ac:dyDescent="0.25">
      <c r="A81" s="61"/>
      <c r="B81" s="55"/>
      <c r="C81" s="45">
        <f t="shared" si="1"/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</row>
    <row r="82" spans="1:34" ht="15.75" x14ac:dyDescent="0.25">
      <c r="A82" s="61"/>
      <c r="B82" s="55"/>
      <c r="C82" s="45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</row>
    <row r="83" spans="1:34" ht="15.75" x14ac:dyDescent="0.25">
      <c r="A83" s="61"/>
      <c r="B83" s="55"/>
      <c r="C83" s="45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</row>
    <row r="84" spans="1:34" ht="15.75" x14ac:dyDescent="0.25">
      <c r="A84" s="61"/>
      <c r="B84" s="55"/>
      <c r="C84" s="45">
        <f t="shared" si="1"/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</row>
    <row r="85" spans="1:34" ht="15.75" x14ac:dyDescent="0.25">
      <c r="A85" s="61"/>
      <c r="B85" s="55"/>
      <c r="C85" s="45">
        <f t="shared" si="1"/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</row>
    <row r="86" spans="1:34" ht="15.75" x14ac:dyDescent="0.25">
      <c r="A86" s="61"/>
      <c r="B86" s="66"/>
      <c r="C86" s="45">
        <f t="shared" si="1"/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</row>
    <row r="87" spans="1:34" ht="15.75" x14ac:dyDescent="0.25">
      <c r="A87" s="61"/>
      <c r="B87" s="55"/>
      <c r="C87" s="45">
        <f t="shared" si="1"/>
        <v>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</row>
    <row r="88" spans="1:34" ht="15.75" x14ac:dyDescent="0.25">
      <c r="A88" s="61"/>
      <c r="B88" s="66"/>
      <c r="C88" s="45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</row>
    <row r="89" spans="1:34" ht="15.75" x14ac:dyDescent="0.25">
      <c r="A89" s="61"/>
      <c r="B89" s="55"/>
      <c r="C89" s="45">
        <f t="shared" si="1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</row>
    <row r="90" spans="1:34" ht="15.75" x14ac:dyDescent="0.25">
      <c r="A90" s="61"/>
      <c r="B90" s="55"/>
      <c r="C90" s="45">
        <f t="shared" si="1"/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</row>
    <row r="91" spans="1:34" ht="15.75" x14ac:dyDescent="0.25">
      <c r="A91" s="61"/>
      <c r="B91" s="55"/>
      <c r="C91" s="45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</row>
    <row r="92" spans="1:34" ht="15.75" x14ac:dyDescent="0.25">
      <c r="A92" s="61"/>
      <c r="B92" s="55"/>
      <c r="C92" s="45">
        <f t="shared" si="1"/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</row>
    <row r="93" spans="1:34" ht="15.75" x14ac:dyDescent="0.25">
      <c r="A93" s="61"/>
      <c r="B93" s="55"/>
      <c r="C93" s="45">
        <f t="shared" si="1"/>
        <v>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</row>
    <row r="94" spans="1:34" ht="15.75" x14ac:dyDescent="0.25">
      <c r="A94" s="61"/>
      <c r="B94" s="66"/>
      <c r="C94" s="45">
        <f t="shared" si="1"/>
        <v>0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</row>
    <row r="95" spans="1:34" ht="15.75" x14ac:dyDescent="0.25">
      <c r="A95" s="61"/>
      <c r="B95" s="66"/>
      <c r="C95" s="45">
        <f t="shared" si="1"/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</row>
    <row r="96" spans="1:34" ht="15.75" x14ac:dyDescent="0.25">
      <c r="A96" s="61"/>
      <c r="B96" s="66"/>
      <c r="C96" s="45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</row>
    <row r="97" spans="1:34" ht="15.75" x14ac:dyDescent="0.25">
      <c r="A97" s="61"/>
      <c r="B97" s="55"/>
      <c r="C97" s="45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</row>
    <row r="98" spans="1:34" ht="15.75" x14ac:dyDescent="0.25">
      <c r="A98" s="61"/>
      <c r="B98" s="55"/>
      <c r="C98" s="45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</row>
    <row r="99" spans="1:34" ht="15.75" x14ac:dyDescent="0.25">
      <c r="A99" s="61"/>
      <c r="B99" s="55"/>
      <c r="C99" s="45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</row>
    <row r="100" spans="1:34" ht="15.75" x14ac:dyDescent="0.25">
      <c r="A100" s="61"/>
      <c r="B100" s="55"/>
      <c r="C100" s="45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</row>
    <row r="101" spans="1:34" ht="15.75" x14ac:dyDescent="0.25">
      <c r="A101" s="61"/>
      <c r="B101" s="55"/>
      <c r="C101" s="45">
        <f t="shared" si="1"/>
        <v>0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</row>
    <row r="102" spans="1:34" ht="15.75" x14ac:dyDescent="0.25">
      <c r="A102" s="61"/>
      <c r="B102" s="66"/>
      <c r="C102" s="45">
        <f t="shared" si="1"/>
        <v>0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</row>
    <row r="103" spans="1:34" ht="15.75" x14ac:dyDescent="0.25">
      <c r="A103" s="61"/>
      <c r="B103" s="55"/>
      <c r="C103" s="45">
        <f t="shared" si="1"/>
        <v>0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</row>
    <row r="104" spans="1:34" ht="15.75" x14ac:dyDescent="0.25">
      <c r="A104" s="61"/>
      <c r="B104" s="55"/>
      <c r="C104" s="45">
        <f t="shared" ref="C104:C167" si="2">SUM(D104:AH104)</f>
        <v>0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</row>
    <row r="105" spans="1:34" ht="15.75" x14ac:dyDescent="0.25">
      <c r="A105" s="61"/>
      <c r="B105" s="55"/>
      <c r="C105" s="45">
        <f t="shared" si="2"/>
        <v>0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</row>
    <row r="106" spans="1:34" ht="15.75" x14ac:dyDescent="0.25">
      <c r="A106" s="61"/>
      <c r="B106" s="55"/>
      <c r="C106" s="45">
        <f t="shared" si="2"/>
        <v>0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</row>
    <row r="107" spans="1:34" ht="15.75" x14ac:dyDescent="0.25">
      <c r="A107" s="61"/>
      <c r="B107" s="66"/>
      <c r="C107" s="45">
        <f t="shared" si="2"/>
        <v>0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</row>
    <row r="108" spans="1:34" ht="15.75" x14ac:dyDescent="0.25">
      <c r="A108" s="61"/>
      <c r="B108" s="55"/>
      <c r="C108" s="45">
        <f t="shared" si="2"/>
        <v>0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</row>
    <row r="109" spans="1:34" ht="15.75" x14ac:dyDescent="0.25">
      <c r="A109" s="61"/>
      <c r="B109" s="66"/>
      <c r="C109" s="45">
        <f t="shared" si="2"/>
        <v>0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</row>
    <row r="110" spans="1:34" ht="15.75" x14ac:dyDescent="0.25">
      <c r="A110" s="61"/>
      <c r="B110" s="55"/>
      <c r="C110" s="45">
        <f t="shared" si="2"/>
        <v>0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</row>
    <row r="111" spans="1:34" ht="15.75" x14ac:dyDescent="0.25">
      <c r="A111" s="61"/>
      <c r="B111" s="55"/>
      <c r="C111" s="45">
        <f t="shared" si="2"/>
        <v>0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</row>
    <row r="112" spans="1:34" ht="15.75" x14ac:dyDescent="0.25">
      <c r="A112" s="61"/>
      <c r="B112" s="55"/>
      <c r="C112" s="45">
        <f t="shared" si="2"/>
        <v>0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</row>
    <row r="113" spans="1:34" ht="15.75" x14ac:dyDescent="0.25">
      <c r="A113" s="61"/>
      <c r="B113" s="55"/>
      <c r="C113" s="45">
        <f t="shared" si="2"/>
        <v>0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</row>
    <row r="114" spans="1:34" ht="15.75" x14ac:dyDescent="0.25">
      <c r="A114" s="61"/>
      <c r="B114" s="66"/>
      <c r="C114" s="45">
        <f t="shared" si="2"/>
        <v>0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</row>
    <row r="115" spans="1:34" ht="15.75" x14ac:dyDescent="0.25">
      <c r="A115" s="61"/>
      <c r="B115" s="55"/>
      <c r="C115" s="45">
        <f t="shared" si="2"/>
        <v>0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</row>
    <row r="116" spans="1:34" ht="15.75" x14ac:dyDescent="0.25">
      <c r="A116" s="61"/>
      <c r="B116" s="66"/>
      <c r="C116" s="45">
        <f t="shared" si="2"/>
        <v>0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</row>
    <row r="117" spans="1:34" ht="15.75" x14ac:dyDescent="0.25">
      <c r="A117" s="61"/>
      <c r="B117" s="66"/>
      <c r="C117" s="45">
        <f t="shared" si="2"/>
        <v>0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</row>
    <row r="118" spans="1:34" ht="15.75" x14ac:dyDescent="0.25">
      <c r="A118" s="61"/>
      <c r="B118" s="66"/>
      <c r="C118" s="45">
        <f t="shared" si="2"/>
        <v>0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</row>
    <row r="119" spans="1:34" ht="15.75" x14ac:dyDescent="0.25">
      <c r="A119" s="61"/>
      <c r="B119" s="55"/>
      <c r="C119" s="45">
        <f t="shared" si="2"/>
        <v>0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</row>
    <row r="120" spans="1:34" ht="15.75" x14ac:dyDescent="0.25">
      <c r="A120" s="61"/>
      <c r="B120" s="55"/>
      <c r="C120" s="45">
        <f t="shared" si="2"/>
        <v>0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</row>
    <row r="121" spans="1:34" ht="15.75" x14ac:dyDescent="0.25">
      <c r="A121" s="61"/>
      <c r="B121" s="66"/>
      <c r="C121" s="45">
        <f t="shared" si="2"/>
        <v>0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</row>
    <row r="122" spans="1:34" ht="15.75" x14ac:dyDescent="0.25">
      <c r="A122" s="61"/>
      <c r="B122" s="66"/>
      <c r="C122" s="45">
        <f t="shared" si="2"/>
        <v>0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</row>
    <row r="123" spans="1:34" ht="15.75" x14ac:dyDescent="0.25">
      <c r="A123" s="61"/>
      <c r="B123" s="55"/>
      <c r="C123" s="45">
        <f t="shared" si="2"/>
        <v>0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</row>
    <row r="124" spans="1:34" ht="15.75" x14ac:dyDescent="0.25">
      <c r="A124" s="61"/>
      <c r="B124" s="55"/>
      <c r="C124" s="45">
        <f t="shared" si="2"/>
        <v>0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</row>
    <row r="125" spans="1:34" ht="15.75" x14ac:dyDescent="0.25">
      <c r="A125" s="61"/>
      <c r="B125" s="55"/>
      <c r="C125" s="45">
        <f t="shared" si="2"/>
        <v>0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</row>
    <row r="126" spans="1:34" ht="15.75" x14ac:dyDescent="0.25">
      <c r="A126" s="61"/>
      <c r="B126" s="55"/>
      <c r="C126" s="45">
        <f t="shared" si="2"/>
        <v>0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</row>
    <row r="127" spans="1:34" ht="15.75" x14ac:dyDescent="0.25">
      <c r="A127" s="61"/>
      <c r="B127" s="55"/>
      <c r="C127" s="45">
        <f t="shared" si="2"/>
        <v>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</row>
    <row r="128" spans="1:34" ht="15.75" x14ac:dyDescent="0.25">
      <c r="A128" s="61"/>
      <c r="B128" s="66"/>
      <c r="C128" s="45">
        <f t="shared" si="2"/>
        <v>0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</row>
    <row r="129" spans="1:34" ht="15.75" x14ac:dyDescent="0.25">
      <c r="A129" s="61"/>
      <c r="B129" s="66"/>
      <c r="C129" s="45">
        <f t="shared" si="2"/>
        <v>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</row>
    <row r="130" spans="1:34" ht="15.75" x14ac:dyDescent="0.25">
      <c r="A130" s="61"/>
      <c r="B130" s="55"/>
      <c r="C130" s="45">
        <f t="shared" si="2"/>
        <v>0</v>
      </c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</row>
    <row r="131" spans="1:34" ht="15.75" x14ac:dyDescent="0.25">
      <c r="A131" s="61"/>
      <c r="B131" s="55"/>
      <c r="C131" s="45">
        <f t="shared" si="2"/>
        <v>0</v>
      </c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</row>
    <row r="132" spans="1:34" ht="15.75" x14ac:dyDescent="0.25">
      <c r="A132" s="61"/>
      <c r="B132" s="55"/>
      <c r="C132" s="45">
        <f t="shared" si="2"/>
        <v>0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</row>
    <row r="133" spans="1:34" ht="15.75" x14ac:dyDescent="0.25">
      <c r="A133" s="61"/>
      <c r="B133" s="55"/>
      <c r="C133" s="45">
        <f t="shared" si="2"/>
        <v>0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</row>
    <row r="134" spans="1:34" ht="15.75" x14ac:dyDescent="0.25">
      <c r="A134" s="61"/>
      <c r="B134" s="66"/>
      <c r="C134" s="45">
        <f t="shared" si="2"/>
        <v>0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</row>
    <row r="135" spans="1:34" ht="15.75" x14ac:dyDescent="0.25">
      <c r="A135" s="61"/>
      <c r="B135" s="55"/>
      <c r="C135" s="45">
        <f t="shared" si="2"/>
        <v>0</v>
      </c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</row>
    <row r="136" spans="1:34" ht="15.75" x14ac:dyDescent="0.25">
      <c r="A136" s="61"/>
      <c r="B136" s="66"/>
      <c r="C136" s="45">
        <f t="shared" si="2"/>
        <v>0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</row>
    <row r="137" spans="1:34" ht="15.75" x14ac:dyDescent="0.25">
      <c r="A137" s="61"/>
      <c r="B137" s="55"/>
      <c r="C137" s="45">
        <f t="shared" si="2"/>
        <v>0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</row>
    <row r="138" spans="1:34" ht="15.75" x14ac:dyDescent="0.25">
      <c r="A138" s="61"/>
      <c r="B138" s="66"/>
      <c r="C138" s="45">
        <f t="shared" si="2"/>
        <v>0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</row>
    <row r="139" spans="1:34" ht="15.75" x14ac:dyDescent="0.25">
      <c r="A139" s="61"/>
      <c r="B139" s="55"/>
      <c r="C139" s="45">
        <f t="shared" si="2"/>
        <v>0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</row>
    <row r="140" spans="1:34" ht="15.75" x14ac:dyDescent="0.25">
      <c r="A140" s="61"/>
      <c r="B140" s="55"/>
      <c r="C140" s="45">
        <f t="shared" si="2"/>
        <v>0</v>
      </c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</row>
    <row r="141" spans="1:34" ht="15.75" x14ac:dyDescent="0.25">
      <c r="A141" s="61"/>
      <c r="B141" s="55"/>
      <c r="C141" s="45">
        <f t="shared" si="2"/>
        <v>0</v>
      </c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</row>
    <row r="142" spans="1:34" ht="15.75" x14ac:dyDescent="0.25">
      <c r="A142" s="61"/>
      <c r="B142" s="55"/>
      <c r="C142" s="45">
        <f t="shared" si="2"/>
        <v>0</v>
      </c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</row>
    <row r="143" spans="1:34" ht="15.75" x14ac:dyDescent="0.25">
      <c r="A143" s="61"/>
      <c r="B143" s="66"/>
      <c r="C143" s="45">
        <f t="shared" si="2"/>
        <v>0</v>
      </c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</row>
    <row r="144" spans="1:34" ht="15.75" x14ac:dyDescent="0.25">
      <c r="A144" s="61"/>
      <c r="B144" s="55"/>
      <c r="C144" s="45">
        <f t="shared" si="2"/>
        <v>0</v>
      </c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</row>
    <row r="145" spans="1:34" ht="15.75" x14ac:dyDescent="0.25">
      <c r="A145" s="61"/>
      <c r="B145" s="55"/>
      <c r="C145" s="45">
        <f t="shared" si="2"/>
        <v>0</v>
      </c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</row>
    <row r="146" spans="1:34" ht="15.75" x14ac:dyDescent="0.25">
      <c r="A146" s="61"/>
      <c r="B146" s="55"/>
      <c r="C146" s="45">
        <f t="shared" si="2"/>
        <v>0</v>
      </c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</row>
    <row r="147" spans="1:34" ht="15.75" x14ac:dyDescent="0.25">
      <c r="A147" s="61"/>
      <c r="B147" s="66"/>
      <c r="C147" s="45">
        <f t="shared" si="2"/>
        <v>0</v>
      </c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</row>
    <row r="148" spans="1:34" ht="15.75" x14ac:dyDescent="0.25">
      <c r="A148" s="61"/>
      <c r="B148" s="66"/>
      <c r="C148" s="45">
        <f t="shared" si="2"/>
        <v>0</v>
      </c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</row>
    <row r="149" spans="1:34" ht="15.75" x14ac:dyDescent="0.25">
      <c r="A149" s="61"/>
      <c r="B149" s="66"/>
      <c r="C149" s="45">
        <f t="shared" si="2"/>
        <v>0</v>
      </c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</row>
    <row r="150" spans="1:34" ht="15.75" x14ac:dyDescent="0.25">
      <c r="A150" s="61"/>
      <c r="B150" s="55"/>
      <c r="C150" s="45">
        <f t="shared" si="2"/>
        <v>0</v>
      </c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</row>
    <row r="151" spans="1:34" ht="15.75" x14ac:dyDescent="0.25">
      <c r="A151" s="61"/>
      <c r="B151" s="66"/>
      <c r="C151" s="45">
        <f t="shared" si="2"/>
        <v>0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</row>
    <row r="152" spans="1:34" ht="15.75" x14ac:dyDescent="0.25">
      <c r="A152" s="61"/>
      <c r="B152" s="66"/>
      <c r="C152" s="45">
        <f t="shared" si="2"/>
        <v>0</v>
      </c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</row>
    <row r="153" spans="1:34" ht="15.75" x14ac:dyDescent="0.25">
      <c r="A153" s="61"/>
      <c r="B153" s="55"/>
      <c r="C153" s="45">
        <f t="shared" si="2"/>
        <v>0</v>
      </c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</row>
    <row r="154" spans="1:34" ht="15.75" x14ac:dyDescent="0.25">
      <c r="A154" s="61"/>
      <c r="B154" s="55"/>
      <c r="C154" s="45">
        <f t="shared" si="2"/>
        <v>0</v>
      </c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</row>
    <row r="155" spans="1:34" ht="15.75" x14ac:dyDescent="0.25">
      <c r="A155" s="61"/>
      <c r="B155" s="55"/>
      <c r="C155" s="45">
        <f t="shared" si="2"/>
        <v>0</v>
      </c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</row>
    <row r="156" spans="1:34" ht="15.75" x14ac:dyDescent="0.25">
      <c r="A156" s="61"/>
      <c r="B156" s="55"/>
      <c r="C156" s="45">
        <f t="shared" si="2"/>
        <v>0</v>
      </c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</row>
    <row r="157" spans="1:34" ht="15.75" x14ac:dyDescent="0.25">
      <c r="A157" s="61"/>
      <c r="B157" s="55"/>
      <c r="C157" s="45">
        <f t="shared" si="2"/>
        <v>0</v>
      </c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</row>
    <row r="158" spans="1:34" ht="15.75" x14ac:dyDescent="0.25">
      <c r="A158" s="61"/>
      <c r="B158" s="66"/>
      <c r="C158" s="45">
        <f t="shared" si="2"/>
        <v>0</v>
      </c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</row>
    <row r="159" spans="1:34" ht="15.75" x14ac:dyDescent="0.25">
      <c r="A159" s="61"/>
      <c r="B159" s="55"/>
      <c r="C159" s="45">
        <f t="shared" si="2"/>
        <v>0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</row>
    <row r="160" spans="1:34" ht="15.75" x14ac:dyDescent="0.25">
      <c r="A160" s="61"/>
      <c r="B160" s="55"/>
      <c r="C160" s="45">
        <f t="shared" si="2"/>
        <v>0</v>
      </c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</row>
    <row r="161" spans="1:34" ht="15.75" x14ac:dyDescent="0.25">
      <c r="A161" s="61"/>
      <c r="B161" s="55"/>
      <c r="C161" s="45">
        <f t="shared" si="2"/>
        <v>0</v>
      </c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</row>
    <row r="162" spans="1:34" ht="15.75" x14ac:dyDescent="0.25">
      <c r="A162" s="61"/>
      <c r="B162" s="55"/>
      <c r="C162" s="45">
        <f t="shared" si="2"/>
        <v>0</v>
      </c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</row>
    <row r="163" spans="1:34" ht="15.75" x14ac:dyDescent="0.25">
      <c r="A163" s="61"/>
      <c r="B163" s="55"/>
      <c r="C163" s="45">
        <f t="shared" si="2"/>
        <v>0</v>
      </c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</row>
    <row r="164" spans="1:34" ht="15.75" x14ac:dyDescent="0.25">
      <c r="A164" s="61"/>
      <c r="B164" s="55"/>
      <c r="C164" s="45">
        <f t="shared" si="2"/>
        <v>0</v>
      </c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</row>
    <row r="165" spans="1:34" ht="15.75" x14ac:dyDescent="0.25">
      <c r="A165" s="61"/>
      <c r="B165" s="55"/>
      <c r="C165" s="45">
        <f t="shared" si="2"/>
        <v>0</v>
      </c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</row>
    <row r="166" spans="1:34" ht="15.75" x14ac:dyDescent="0.25">
      <c r="A166" s="61"/>
      <c r="B166" s="66"/>
      <c r="C166" s="45">
        <f t="shared" si="2"/>
        <v>0</v>
      </c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</row>
    <row r="167" spans="1:34" ht="15.75" x14ac:dyDescent="0.25">
      <c r="A167" s="61"/>
      <c r="B167" s="55"/>
      <c r="C167" s="45">
        <f t="shared" si="2"/>
        <v>0</v>
      </c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</row>
    <row r="168" spans="1:34" ht="15.75" x14ac:dyDescent="0.25">
      <c r="A168" s="61"/>
      <c r="B168" s="55"/>
      <c r="C168" s="45">
        <f t="shared" ref="C168:C231" si="3">SUM(D168:AH168)</f>
        <v>0</v>
      </c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</row>
    <row r="169" spans="1:34" ht="15.75" x14ac:dyDescent="0.25">
      <c r="A169" s="61"/>
      <c r="B169" s="55"/>
      <c r="C169" s="45">
        <f t="shared" si="3"/>
        <v>0</v>
      </c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</row>
    <row r="170" spans="1:34" ht="15.75" x14ac:dyDescent="0.25">
      <c r="A170" s="61"/>
      <c r="B170" s="55"/>
      <c r="C170" s="45">
        <f t="shared" si="3"/>
        <v>0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</row>
    <row r="171" spans="1:34" ht="15.75" x14ac:dyDescent="0.25">
      <c r="A171" s="61"/>
      <c r="B171" s="55"/>
      <c r="C171" s="45">
        <f t="shared" si="3"/>
        <v>0</v>
      </c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</row>
    <row r="172" spans="1:34" ht="15.75" x14ac:dyDescent="0.25">
      <c r="A172" s="61"/>
      <c r="B172" s="66"/>
      <c r="C172" s="45">
        <f t="shared" si="3"/>
        <v>0</v>
      </c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</row>
    <row r="173" spans="1:34" ht="15.75" x14ac:dyDescent="0.25">
      <c r="A173" s="61"/>
      <c r="B173" s="55"/>
      <c r="C173" s="45">
        <f t="shared" si="3"/>
        <v>0</v>
      </c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</row>
    <row r="174" spans="1:34" ht="15.75" x14ac:dyDescent="0.25">
      <c r="A174" s="61"/>
      <c r="B174" s="66"/>
      <c r="C174" s="45">
        <f t="shared" si="3"/>
        <v>0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</row>
    <row r="175" spans="1:34" ht="15.75" x14ac:dyDescent="0.25">
      <c r="A175" s="61"/>
      <c r="B175" s="55"/>
      <c r="C175" s="45">
        <f t="shared" si="3"/>
        <v>0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</row>
    <row r="176" spans="1:34" ht="15.75" x14ac:dyDescent="0.25">
      <c r="A176" s="61"/>
      <c r="B176" s="66"/>
      <c r="C176" s="45">
        <f t="shared" si="3"/>
        <v>0</v>
      </c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</row>
    <row r="177" spans="1:34" ht="15.75" x14ac:dyDescent="0.25">
      <c r="A177" s="61"/>
      <c r="B177" s="55"/>
      <c r="C177" s="45">
        <f t="shared" si="3"/>
        <v>0</v>
      </c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</row>
    <row r="178" spans="1:34" ht="15.75" x14ac:dyDescent="0.25">
      <c r="A178" s="61"/>
      <c r="B178" s="55"/>
      <c r="C178" s="45">
        <f t="shared" si="3"/>
        <v>0</v>
      </c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</row>
    <row r="179" spans="1:34" ht="15.75" x14ac:dyDescent="0.25">
      <c r="A179" s="61"/>
      <c r="B179" s="55"/>
      <c r="C179" s="45">
        <f t="shared" si="3"/>
        <v>0</v>
      </c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</row>
    <row r="180" spans="1:34" ht="15.75" x14ac:dyDescent="0.25">
      <c r="A180" s="61"/>
      <c r="B180" s="55"/>
      <c r="C180" s="45">
        <f t="shared" si="3"/>
        <v>0</v>
      </c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</row>
    <row r="181" spans="1:34" ht="15.75" x14ac:dyDescent="0.25">
      <c r="A181" s="61"/>
      <c r="B181" s="55"/>
      <c r="C181" s="45">
        <f t="shared" si="3"/>
        <v>0</v>
      </c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</row>
    <row r="182" spans="1:34" ht="15.75" x14ac:dyDescent="0.25">
      <c r="A182" s="61"/>
      <c r="B182" s="66"/>
      <c r="C182" s="45">
        <f t="shared" si="3"/>
        <v>0</v>
      </c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</row>
    <row r="183" spans="1:34" ht="15.75" x14ac:dyDescent="0.25">
      <c r="A183" s="61"/>
      <c r="B183" s="55"/>
      <c r="C183" s="45">
        <f t="shared" si="3"/>
        <v>0</v>
      </c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</row>
    <row r="184" spans="1:34" ht="15.75" x14ac:dyDescent="0.25">
      <c r="A184" s="61"/>
      <c r="B184" s="66"/>
      <c r="C184" s="45">
        <f t="shared" si="3"/>
        <v>0</v>
      </c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</row>
    <row r="185" spans="1:34" ht="15.75" x14ac:dyDescent="0.25">
      <c r="A185" s="61"/>
      <c r="B185" s="55"/>
      <c r="C185" s="45">
        <f t="shared" si="3"/>
        <v>0</v>
      </c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</row>
    <row r="186" spans="1:34" ht="15.75" x14ac:dyDescent="0.25">
      <c r="A186" s="61"/>
      <c r="B186" s="55"/>
      <c r="C186" s="45">
        <f t="shared" si="3"/>
        <v>0</v>
      </c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</row>
    <row r="187" spans="1:34" ht="15.75" x14ac:dyDescent="0.25">
      <c r="A187" s="61"/>
      <c r="B187" s="55"/>
      <c r="C187" s="45">
        <f t="shared" si="3"/>
        <v>0</v>
      </c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</row>
    <row r="188" spans="1:34" ht="15.75" x14ac:dyDescent="0.25">
      <c r="A188" s="61"/>
      <c r="B188" s="66"/>
      <c r="C188" s="45">
        <f t="shared" si="3"/>
        <v>0</v>
      </c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</row>
    <row r="189" spans="1:34" ht="15.75" x14ac:dyDescent="0.25">
      <c r="A189" s="61"/>
      <c r="B189" s="55"/>
      <c r="C189" s="45">
        <f t="shared" si="3"/>
        <v>0</v>
      </c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</row>
    <row r="190" spans="1:34" ht="15.75" x14ac:dyDescent="0.25">
      <c r="A190" s="61"/>
      <c r="B190" s="55"/>
      <c r="C190" s="45">
        <f t="shared" si="3"/>
        <v>0</v>
      </c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</row>
    <row r="191" spans="1:34" ht="15.75" x14ac:dyDescent="0.25">
      <c r="A191" s="61"/>
      <c r="B191" s="55"/>
      <c r="C191" s="45">
        <f t="shared" si="3"/>
        <v>0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</row>
    <row r="192" spans="1:34" ht="15.75" x14ac:dyDescent="0.25">
      <c r="A192" s="61"/>
      <c r="B192" s="55"/>
      <c r="C192" s="45">
        <f t="shared" si="3"/>
        <v>0</v>
      </c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</row>
    <row r="193" spans="1:34" ht="15.75" x14ac:dyDescent="0.25">
      <c r="A193" s="61"/>
      <c r="B193" s="66"/>
      <c r="C193" s="45">
        <f t="shared" si="3"/>
        <v>0</v>
      </c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</row>
    <row r="194" spans="1:34" ht="15.75" x14ac:dyDescent="0.25">
      <c r="A194" s="61"/>
      <c r="B194" s="66"/>
      <c r="C194" s="45">
        <f t="shared" si="3"/>
        <v>0</v>
      </c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</row>
    <row r="195" spans="1:34" ht="15.75" x14ac:dyDescent="0.25">
      <c r="A195" s="61"/>
      <c r="B195" s="66"/>
      <c r="C195" s="45">
        <f t="shared" si="3"/>
        <v>0</v>
      </c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</row>
    <row r="196" spans="1:34" ht="15.75" x14ac:dyDescent="0.25">
      <c r="A196" s="61"/>
      <c r="B196" s="55"/>
      <c r="C196" s="45">
        <f t="shared" si="3"/>
        <v>0</v>
      </c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</row>
    <row r="197" spans="1:34" ht="15.75" x14ac:dyDescent="0.25">
      <c r="A197" s="61"/>
      <c r="B197" s="66"/>
      <c r="C197" s="45">
        <f t="shared" si="3"/>
        <v>0</v>
      </c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</row>
    <row r="198" spans="1:34" ht="15.75" x14ac:dyDescent="0.25">
      <c r="A198" s="61"/>
      <c r="B198" s="55"/>
      <c r="C198" s="45">
        <f t="shared" si="3"/>
        <v>0</v>
      </c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</row>
    <row r="199" spans="1:34" ht="15.75" x14ac:dyDescent="0.25">
      <c r="A199" s="61"/>
      <c r="B199" s="55"/>
      <c r="C199" s="45">
        <f t="shared" si="3"/>
        <v>0</v>
      </c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</row>
    <row r="200" spans="1:34" ht="15.75" x14ac:dyDescent="0.25">
      <c r="A200" s="61"/>
      <c r="B200" s="55"/>
      <c r="C200" s="45">
        <f t="shared" si="3"/>
        <v>0</v>
      </c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</row>
    <row r="201" spans="1:34" ht="15.75" x14ac:dyDescent="0.25">
      <c r="A201" s="61"/>
      <c r="B201" s="55"/>
      <c r="C201" s="45">
        <f t="shared" si="3"/>
        <v>0</v>
      </c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</row>
    <row r="202" spans="1:34" ht="15.75" x14ac:dyDescent="0.25">
      <c r="A202" s="61"/>
      <c r="B202" s="66"/>
      <c r="C202" s="45">
        <f t="shared" si="3"/>
        <v>0</v>
      </c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</row>
    <row r="203" spans="1:34" ht="15.75" x14ac:dyDescent="0.25">
      <c r="A203" s="61"/>
      <c r="B203" s="55"/>
      <c r="C203" s="45">
        <f t="shared" si="3"/>
        <v>0</v>
      </c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</row>
    <row r="204" spans="1:34" ht="15.75" x14ac:dyDescent="0.25">
      <c r="A204" s="61"/>
      <c r="B204" s="55"/>
      <c r="C204" s="45">
        <f t="shared" si="3"/>
        <v>0</v>
      </c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</row>
    <row r="205" spans="1:34" ht="15.75" x14ac:dyDescent="0.25">
      <c r="A205" s="61"/>
      <c r="B205" s="55"/>
      <c r="C205" s="45">
        <f t="shared" si="3"/>
        <v>0</v>
      </c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</row>
    <row r="206" spans="1:34" ht="15.75" x14ac:dyDescent="0.25">
      <c r="A206" s="61"/>
      <c r="B206" s="66"/>
      <c r="C206" s="45">
        <f t="shared" si="3"/>
        <v>0</v>
      </c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</row>
    <row r="207" spans="1:34" ht="15.75" x14ac:dyDescent="0.25">
      <c r="A207" s="61"/>
      <c r="B207" s="55"/>
      <c r="C207" s="45">
        <f t="shared" si="3"/>
        <v>0</v>
      </c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</row>
    <row r="208" spans="1:34" ht="15.75" x14ac:dyDescent="0.25">
      <c r="A208" s="61"/>
      <c r="B208" s="55"/>
      <c r="C208" s="45">
        <f t="shared" si="3"/>
        <v>0</v>
      </c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</row>
    <row r="209" spans="1:34" ht="15.75" x14ac:dyDescent="0.25">
      <c r="A209" s="61"/>
      <c r="B209" s="66"/>
      <c r="C209" s="45">
        <f t="shared" si="3"/>
        <v>0</v>
      </c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</row>
    <row r="210" spans="1:34" ht="15.75" x14ac:dyDescent="0.25">
      <c r="A210" s="61"/>
      <c r="B210" s="66"/>
      <c r="C210" s="45">
        <f t="shared" si="3"/>
        <v>0</v>
      </c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</row>
    <row r="211" spans="1:34" ht="15.75" x14ac:dyDescent="0.25">
      <c r="A211" s="61"/>
      <c r="B211" s="66"/>
      <c r="C211" s="45">
        <f t="shared" si="3"/>
        <v>0</v>
      </c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</row>
    <row r="212" spans="1:34" ht="15.75" x14ac:dyDescent="0.25">
      <c r="A212" s="61"/>
      <c r="B212" s="55"/>
      <c r="C212" s="45">
        <f t="shared" si="3"/>
        <v>0</v>
      </c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</row>
    <row r="213" spans="1:34" ht="15.75" x14ac:dyDescent="0.25">
      <c r="A213" s="61"/>
      <c r="B213" s="55"/>
      <c r="C213" s="45">
        <f t="shared" si="3"/>
        <v>0</v>
      </c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</row>
    <row r="214" spans="1:34" ht="15.75" x14ac:dyDescent="0.25">
      <c r="A214" s="61"/>
      <c r="B214" s="66"/>
      <c r="C214" s="45">
        <f t="shared" si="3"/>
        <v>0</v>
      </c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</row>
    <row r="215" spans="1:34" ht="15.75" x14ac:dyDescent="0.25">
      <c r="A215" s="61"/>
      <c r="B215" s="66"/>
      <c r="C215" s="45">
        <f t="shared" si="3"/>
        <v>0</v>
      </c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</row>
    <row r="216" spans="1:34" ht="15.75" x14ac:dyDescent="0.25">
      <c r="A216" s="61"/>
      <c r="B216" s="55"/>
      <c r="C216" s="45">
        <f t="shared" si="3"/>
        <v>0</v>
      </c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</row>
    <row r="217" spans="1:34" ht="15.75" x14ac:dyDescent="0.25">
      <c r="A217" s="61"/>
      <c r="B217" s="55"/>
      <c r="C217" s="45">
        <f t="shared" si="3"/>
        <v>0</v>
      </c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</row>
    <row r="218" spans="1:34" ht="15.75" x14ac:dyDescent="0.25">
      <c r="A218" s="61"/>
      <c r="B218" s="55"/>
      <c r="C218" s="45">
        <f t="shared" si="3"/>
        <v>0</v>
      </c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</row>
    <row r="219" spans="1:34" ht="15.75" x14ac:dyDescent="0.25">
      <c r="A219" s="61"/>
      <c r="B219" s="55"/>
      <c r="C219" s="45">
        <f t="shared" si="3"/>
        <v>0</v>
      </c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</row>
    <row r="220" spans="1:34" ht="15.75" x14ac:dyDescent="0.25">
      <c r="A220" s="61"/>
      <c r="B220" s="66"/>
      <c r="C220" s="45">
        <f t="shared" si="3"/>
        <v>0</v>
      </c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</row>
    <row r="221" spans="1:34" ht="15.75" x14ac:dyDescent="0.25">
      <c r="A221" s="61"/>
      <c r="B221" s="55"/>
      <c r="C221" s="45">
        <f t="shared" si="3"/>
        <v>0</v>
      </c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</row>
    <row r="222" spans="1:34" ht="15.75" x14ac:dyDescent="0.25">
      <c r="A222" s="61"/>
      <c r="B222" s="66"/>
      <c r="C222" s="45">
        <f t="shared" si="3"/>
        <v>0</v>
      </c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</row>
    <row r="223" spans="1:34" ht="15.75" x14ac:dyDescent="0.25">
      <c r="A223" s="61"/>
      <c r="B223" s="66"/>
      <c r="C223" s="45">
        <f t="shared" si="3"/>
        <v>0</v>
      </c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</row>
    <row r="224" spans="1:34" ht="15.75" x14ac:dyDescent="0.25">
      <c r="A224" s="61"/>
      <c r="B224" s="66"/>
      <c r="C224" s="45">
        <f t="shared" si="3"/>
        <v>0</v>
      </c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</row>
    <row r="225" spans="1:34" ht="15.75" x14ac:dyDescent="0.25">
      <c r="A225" s="61"/>
      <c r="B225" s="55"/>
      <c r="C225" s="45">
        <f t="shared" si="3"/>
        <v>0</v>
      </c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</row>
    <row r="226" spans="1:34" ht="15.75" x14ac:dyDescent="0.25">
      <c r="A226" s="61"/>
      <c r="B226" s="55"/>
      <c r="C226" s="45">
        <f t="shared" si="3"/>
        <v>0</v>
      </c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</row>
    <row r="227" spans="1:34" ht="15.75" x14ac:dyDescent="0.25">
      <c r="A227" s="61"/>
      <c r="B227" s="55"/>
      <c r="C227" s="45">
        <f t="shared" si="3"/>
        <v>0</v>
      </c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</row>
    <row r="228" spans="1:34" ht="15.75" x14ac:dyDescent="0.25">
      <c r="A228" s="61"/>
      <c r="B228" s="66"/>
      <c r="C228" s="45">
        <f t="shared" si="3"/>
        <v>0</v>
      </c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</row>
    <row r="229" spans="1:34" ht="15.75" x14ac:dyDescent="0.25">
      <c r="A229" s="61"/>
      <c r="B229" s="66"/>
      <c r="C229" s="45">
        <f t="shared" si="3"/>
        <v>0</v>
      </c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</row>
    <row r="230" spans="1:34" ht="15.75" x14ac:dyDescent="0.25">
      <c r="A230" s="61"/>
      <c r="B230" s="66"/>
      <c r="C230" s="45">
        <f t="shared" si="3"/>
        <v>0</v>
      </c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</row>
    <row r="231" spans="1:34" ht="15.75" x14ac:dyDescent="0.25">
      <c r="A231" s="61"/>
      <c r="B231" s="56"/>
      <c r="C231" s="45">
        <f t="shared" si="3"/>
        <v>0</v>
      </c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</row>
    <row r="232" spans="1:34" ht="15.75" x14ac:dyDescent="0.25">
      <c r="A232" s="61"/>
      <c r="B232" s="66"/>
      <c r="C232" s="45">
        <f t="shared" ref="C232:C295" si="4">SUM(D232:AH232)</f>
        <v>0</v>
      </c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</row>
    <row r="233" spans="1:34" ht="15.75" x14ac:dyDescent="0.25">
      <c r="A233" s="61"/>
      <c r="B233" s="55"/>
      <c r="C233" s="45">
        <f t="shared" si="4"/>
        <v>0</v>
      </c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</row>
    <row r="234" spans="1:34" ht="15.75" x14ac:dyDescent="0.25">
      <c r="A234" s="61"/>
      <c r="B234" s="55"/>
      <c r="C234" s="45">
        <f t="shared" si="4"/>
        <v>0</v>
      </c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</row>
    <row r="235" spans="1:34" ht="15.75" x14ac:dyDescent="0.25">
      <c r="A235" s="61"/>
      <c r="B235" s="55"/>
      <c r="C235" s="45">
        <f t="shared" si="4"/>
        <v>0</v>
      </c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</row>
    <row r="236" spans="1:34" ht="15.75" x14ac:dyDescent="0.25">
      <c r="A236" s="61"/>
      <c r="B236" s="55"/>
      <c r="C236" s="45">
        <f t="shared" si="4"/>
        <v>0</v>
      </c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</row>
    <row r="237" spans="1:34" ht="15.75" x14ac:dyDescent="0.25">
      <c r="A237" s="61"/>
      <c r="B237" s="55"/>
      <c r="C237" s="45">
        <f t="shared" si="4"/>
        <v>0</v>
      </c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</row>
    <row r="238" spans="1:34" ht="15.75" x14ac:dyDescent="0.25">
      <c r="A238" s="61"/>
      <c r="B238" s="66"/>
      <c r="C238" s="45">
        <f t="shared" si="4"/>
        <v>0</v>
      </c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</row>
    <row r="239" spans="1:34" ht="15.75" x14ac:dyDescent="0.25">
      <c r="A239" s="61"/>
      <c r="B239" s="55"/>
      <c r="C239" s="45">
        <f t="shared" si="4"/>
        <v>0</v>
      </c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</row>
    <row r="240" spans="1:34" ht="15.75" x14ac:dyDescent="0.25">
      <c r="A240" s="61"/>
      <c r="B240" s="66"/>
      <c r="C240" s="45">
        <f t="shared" si="4"/>
        <v>0</v>
      </c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</row>
    <row r="241" spans="1:34" ht="15.75" x14ac:dyDescent="0.25">
      <c r="A241" s="61"/>
      <c r="B241" s="66"/>
      <c r="C241" s="45">
        <f t="shared" si="4"/>
        <v>0</v>
      </c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</row>
    <row r="242" spans="1:34" ht="15.75" x14ac:dyDescent="0.25">
      <c r="A242" s="61"/>
      <c r="B242" s="66"/>
      <c r="C242" s="45">
        <f t="shared" si="4"/>
        <v>0</v>
      </c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</row>
    <row r="243" spans="1:34" ht="15.75" x14ac:dyDescent="0.25">
      <c r="A243" s="61"/>
      <c r="B243" s="55"/>
      <c r="C243" s="45">
        <f t="shared" si="4"/>
        <v>0</v>
      </c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</row>
    <row r="244" spans="1:34" ht="15.75" x14ac:dyDescent="0.25">
      <c r="A244" s="61"/>
      <c r="B244" s="55"/>
      <c r="C244" s="45">
        <f t="shared" si="4"/>
        <v>0</v>
      </c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</row>
    <row r="245" spans="1:34" ht="15.75" x14ac:dyDescent="0.25">
      <c r="A245" s="61"/>
      <c r="B245" s="55"/>
      <c r="C245" s="45">
        <f t="shared" si="4"/>
        <v>0</v>
      </c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</row>
    <row r="246" spans="1:34" ht="15.75" x14ac:dyDescent="0.25">
      <c r="A246" s="61"/>
      <c r="B246" s="55"/>
      <c r="C246" s="45">
        <f t="shared" si="4"/>
        <v>0</v>
      </c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</row>
    <row r="247" spans="1:34" ht="15.75" x14ac:dyDescent="0.25">
      <c r="A247" s="61"/>
      <c r="B247" s="66"/>
      <c r="C247" s="45">
        <f t="shared" si="4"/>
        <v>0</v>
      </c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</row>
    <row r="248" spans="1:34" ht="15.75" x14ac:dyDescent="0.25">
      <c r="A248" s="61"/>
      <c r="B248" s="55"/>
      <c r="C248" s="45">
        <f t="shared" si="4"/>
        <v>0</v>
      </c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</row>
    <row r="249" spans="1:34" ht="15.75" x14ac:dyDescent="0.25">
      <c r="A249" s="61"/>
      <c r="B249" s="66"/>
      <c r="C249" s="45">
        <f t="shared" si="4"/>
        <v>0</v>
      </c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</row>
    <row r="250" spans="1:34" ht="15.75" x14ac:dyDescent="0.25">
      <c r="A250" s="61"/>
      <c r="B250" s="66"/>
      <c r="C250" s="45">
        <f t="shared" si="4"/>
        <v>0</v>
      </c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</row>
    <row r="251" spans="1:34" ht="15.75" x14ac:dyDescent="0.25">
      <c r="A251" s="61"/>
      <c r="B251" s="55"/>
      <c r="C251" s="45">
        <f t="shared" si="4"/>
        <v>0</v>
      </c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</row>
    <row r="252" spans="1:34" ht="15.75" x14ac:dyDescent="0.25">
      <c r="A252" s="61"/>
      <c r="B252" s="55"/>
      <c r="C252" s="45">
        <f t="shared" si="4"/>
        <v>0</v>
      </c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</row>
    <row r="253" spans="1:34" ht="15.75" x14ac:dyDescent="0.25">
      <c r="A253" s="61"/>
      <c r="B253" s="66"/>
      <c r="C253" s="45">
        <f t="shared" si="4"/>
        <v>0</v>
      </c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</row>
    <row r="254" spans="1:34" ht="15.75" x14ac:dyDescent="0.25">
      <c r="A254" s="61"/>
      <c r="B254" s="55"/>
      <c r="C254" s="45">
        <f t="shared" si="4"/>
        <v>0</v>
      </c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</row>
    <row r="255" spans="1:34" ht="15.75" x14ac:dyDescent="0.25">
      <c r="A255" s="61"/>
      <c r="B255" s="55"/>
      <c r="C255" s="45">
        <f t="shared" si="4"/>
        <v>0</v>
      </c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</row>
    <row r="256" spans="1:34" ht="15.75" x14ac:dyDescent="0.25">
      <c r="A256" s="61"/>
      <c r="B256" s="66"/>
      <c r="C256" s="45">
        <f t="shared" si="4"/>
        <v>0</v>
      </c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</row>
    <row r="257" spans="1:34" ht="15.75" x14ac:dyDescent="0.25">
      <c r="A257" s="61"/>
      <c r="B257" s="55"/>
      <c r="C257" s="45">
        <f t="shared" si="4"/>
        <v>0</v>
      </c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</row>
    <row r="258" spans="1:34" ht="15.75" x14ac:dyDescent="0.25">
      <c r="A258" s="61"/>
      <c r="B258" s="55"/>
      <c r="C258" s="45">
        <f t="shared" si="4"/>
        <v>0</v>
      </c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</row>
    <row r="259" spans="1:34" ht="15.75" x14ac:dyDescent="0.25">
      <c r="A259" s="61"/>
      <c r="B259" s="55"/>
      <c r="C259" s="45">
        <f t="shared" si="4"/>
        <v>0</v>
      </c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</row>
    <row r="260" spans="1:34" ht="15.75" x14ac:dyDescent="0.25">
      <c r="A260" s="61"/>
      <c r="B260" s="55"/>
      <c r="C260" s="45">
        <f t="shared" si="4"/>
        <v>0</v>
      </c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</row>
    <row r="261" spans="1:34" ht="15.75" x14ac:dyDescent="0.25">
      <c r="A261" s="61"/>
      <c r="B261" s="55"/>
      <c r="C261" s="45">
        <f t="shared" si="4"/>
        <v>0</v>
      </c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</row>
    <row r="262" spans="1:34" ht="15.75" x14ac:dyDescent="0.25">
      <c r="A262" s="61"/>
      <c r="B262" s="55"/>
      <c r="C262" s="45">
        <f t="shared" si="4"/>
        <v>0</v>
      </c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</row>
    <row r="263" spans="1:34" ht="15.75" x14ac:dyDescent="0.25">
      <c r="A263" s="61"/>
      <c r="B263" s="55"/>
      <c r="C263" s="45">
        <f t="shared" si="4"/>
        <v>0</v>
      </c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</row>
    <row r="264" spans="1:34" ht="15.75" x14ac:dyDescent="0.25">
      <c r="A264" s="61"/>
      <c r="B264" s="55"/>
      <c r="C264" s="45">
        <f t="shared" si="4"/>
        <v>0</v>
      </c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</row>
    <row r="265" spans="1:34" ht="15.75" x14ac:dyDescent="0.25">
      <c r="A265" s="61"/>
      <c r="B265" s="55"/>
      <c r="C265" s="45">
        <f t="shared" si="4"/>
        <v>0</v>
      </c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</row>
    <row r="266" spans="1:34" ht="15.75" x14ac:dyDescent="0.25">
      <c r="A266" s="61"/>
      <c r="B266" s="55"/>
      <c r="C266" s="45">
        <f t="shared" si="4"/>
        <v>0</v>
      </c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</row>
    <row r="267" spans="1:34" ht="15.75" x14ac:dyDescent="0.25">
      <c r="A267" s="61"/>
      <c r="B267" s="55"/>
      <c r="C267" s="45">
        <f t="shared" si="4"/>
        <v>0</v>
      </c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</row>
    <row r="268" spans="1:34" ht="15.75" x14ac:dyDescent="0.25">
      <c r="A268" s="61"/>
      <c r="B268" s="66"/>
      <c r="C268" s="45">
        <f t="shared" si="4"/>
        <v>0</v>
      </c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</row>
    <row r="269" spans="1:34" ht="15.75" x14ac:dyDescent="0.25">
      <c r="A269" s="61"/>
      <c r="B269" s="55"/>
      <c r="C269" s="45">
        <f t="shared" si="4"/>
        <v>0</v>
      </c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</row>
    <row r="270" spans="1:34" ht="15.75" x14ac:dyDescent="0.25">
      <c r="A270" s="61"/>
      <c r="B270" s="55"/>
      <c r="C270" s="45">
        <f t="shared" si="4"/>
        <v>0</v>
      </c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</row>
    <row r="271" spans="1:34" ht="15.75" x14ac:dyDescent="0.25">
      <c r="A271" s="61"/>
      <c r="B271" s="66"/>
      <c r="C271" s="45">
        <f t="shared" si="4"/>
        <v>0</v>
      </c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</row>
    <row r="272" spans="1:34" ht="15.75" x14ac:dyDescent="0.25">
      <c r="A272" s="61"/>
      <c r="B272" s="55"/>
      <c r="C272" s="45">
        <f t="shared" si="4"/>
        <v>0</v>
      </c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</row>
    <row r="273" spans="1:34" ht="15.75" x14ac:dyDescent="0.25">
      <c r="A273" s="61"/>
      <c r="B273" s="55"/>
      <c r="C273" s="45">
        <f t="shared" si="4"/>
        <v>0</v>
      </c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</row>
    <row r="274" spans="1:34" ht="15.75" x14ac:dyDescent="0.25">
      <c r="A274" s="61"/>
      <c r="B274" s="66"/>
      <c r="C274" s="45">
        <f t="shared" si="4"/>
        <v>0</v>
      </c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</row>
    <row r="275" spans="1:34" ht="15.75" x14ac:dyDescent="0.25">
      <c r="A275" s="61"/>
      <c r="B275" s="66"/>
      <c r="C275" s="45">
        <f t="shared" si="4"/>
        <v>0</v>
      </c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</row>
    <row r="276" spans="1:34" ht="15.75" x14ac:dyDescent="0.25">
      <c r="A276" s="61"/>
      <c r="B276" s="55"/>
      <c r="C276" s="45">
        <f t="shared" si="4"/>
        <v>0</v>
      </c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</row>
    <row r="277" spans="1:34" ht="15.75" x14ac:dyDescent="0.25">
      <c r="A277" s="61"/>
      <c r="B277" s="66"/>
      <c r="C277" s="45">
        <f t="shared" si="4"/>
        <v>0</v>
      </c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</row>
    <row r="278" spans="1:34" ht="15.75" x14ac:dyDescent="0.25">
      <c r="A278" s="61"/>
      <c r="B278" s="55"/>
      <c r="C278" s="45">
        <f t="shared" si="4"/>
        <v>0</v>
      </c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</row>
    <row r="279" spans="1:34" ht="15.75" x14ac:dyDescent="0.25">
      <c r="A279" s="61"/>
      <c r="B279" s="66"/>
      <c r="C279" s="45">
        <f t="shared" si="4"/>
        <v>0</v>
      </c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</row>
    <row r="280" spans="1:34" ht="15.75" x14ac:dyDescent="0.25">
      <c r="A280" s="61"/>
      <c r="B280" s="55"/>
      <c r="C280" s="45">
        <f t="shared" si="4"/>
        <v>0</v>
      </c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</row>
    <row r="281" spans="1:34" ht="15.75" x14ac:dyDescent="0.25">
      <c r="A281" s="61"/>
      <c r="B281" s="55"/>
      <c r="C281" s="45">
        <f t="shared" si="4"/>
        <v>0</v>
      </c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</row>
    <row r="282" spans="1:34" ht="15.75" x14ac:dyDescent="0.25">
      <c r="A282" s="61"/>
      <c r="B282" s="55"/>
      <c r="C282" s="45">
        <f t="shared" si="4"/>
        <v>0</v>
      </c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</row>
    <row r="283" spans="1:34" ht="15.75" x14ac:dyDescent="0.25">
      <c r="A283" s="61"/>
      <c r="B283" s="66"/>
      <c r="C283" s="45">
        <f t="shared" si="4"/>
        <v>0</v>
      </c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</row>
    <row r="284" spans="1:34" ht="15.75" x14ac:dyDescent="0.25">
      <c r="A284" s="61"/>
      <c r="B284" s="55"/>
      <c r="C284" s="45">
        <f t="shared" si="4"/>
        <v>0</v>
      </c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</row>
    <row r="285" spans="1:34" ht="15.75" x14ac:dyDescent="0.25">
      <c r="A285" s="61"/>
      <c r="B285" s="55"/>
      <c r="C285" s="45">
        <f t="shared" si="4"/>
        <v>0</v>
      </c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</row>
    <row r="286" spans="1:34" ht="15.75" x14ac:dyDescent="0.25">
      <c r="A286" s="61"/>
      <c r="B286" s="55"/>
      <c r="C286" s="45">
        <f t="shared" si="4"/>
        <v>0</v>
      </c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</row>
    <row r="287" spans="1:34" ht="15.75" x14ac:dyDescent="0.25">
      <c r="A287" s="61"/>
      <c r="B287" s="66"/>
      <c r="C287" s="45">
        <f t="shared" si="4"/>
        <v>0</v>
      </c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</row>
    <row r="288" spans="1:34" ht="15.75" x14ac:dyDescent="0.25">
      <c r="A288" s="61"/>
      <c r="B288" s="66"/>
      <c r="C288" s="45">
        <f t="shared" si="4"/>
        <v>0</v>
      </c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</row>
    <row r="289" spans="1:34" ht="15.75" x14ac:dyDescent="0.25">
      <c r="A289" s="61"/>
      <c r="B289" s="66"/>
      <c r="C289" s="45">
        <f t="shared" si="4"/>
        <v>0</v>
      </c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</row>
    <row r="290" spans="1:34" ht="15.75" x14ac:dyDescent="0.25">
      <c r="A290" s="61"/>
      <c r="B290" s="55"/>
      <c r="C290" s="45">
        <f t="shared" si="4"/>
        <v>0</v>
      </c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</row>
    <row r="291" spans="1:34" ht="15.75" x14ac:dyDescent="0.25">
      <c r="A291" s="61"/>
      <c r="B291" s="55"/>
      <c r="C291" s="45">
        <f t="shared" si="4"/>
        <v>0</v>
      </c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</row>
    <row r="292" spans="1:34" ht="15.75" x14ac:dyDescent="0.25">
      <c r="A292" s="61"/>
      <c r="B292" s="55"/>
      <c r="C292" s="45">
        <f t="shared" si="4"/>
        <v>0</v>
      </c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</row>
    <row r="293" spans="1:34" ht="15.75" x14ac:dyDescent="0.25">
      <c r="A293" s="61"/>
      <c r="B293" s="55"/>
      <c r="C293" s="45">
        <f t="shared" si="4"/>
        <v>0</v>
      </c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</row>
    <row r="294" spans="1:34" ht="15.75" x14ac:dyDescent="0.25">
      <c r="A294" s="61"/>
      <c r="B294" s="55"/>
      <c r="C294" s="45">
        <f t="shared" si="4"/>
        <v>0</v>
      </c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</row>
    <row r="295" spans="1:34" ht="15.75" x14ac:dyDescent="0.25">
      <c r="A295" s="61"/>
      <c r="B295" s="55"/>
      <c r="C295" s="45">
        <f t="shared" si="4"/>
        <v>0</v>
      </c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</row>
    <row r="296" spans="1:34" ht="15.75" x14ac:dyDescent="0.25">
      <c r="A296" s="61"/>
      <c r="B296" s="55"/>
      <c r="C296" s="45">
        <f t="shared" ref="C296:C359" si="5">SUM(D296:AH296)</f>
        <v>0</v>
      </c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</row>
    <row r="297" spans="1:34" ht="15.75" x14ac:dyDescent="0.25">
      <c r="A297" s="61"/>
      <c r="B297" s="55"/>
      <c r="C297" s="45">
        <f t="shared" si="5"/>
        <v>0</v>
      </c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</row>
    <row r="298" spans="1:34" ht="15.75" x14ac:dyDescent="0.25">
      <c r="A298" s="61"/>
      <c r="B298" s="55"/>
      <c r="C298" s="45">
        <f t="shared" si="5"/>
        <v>0</v>
      </c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</row>
    <row r="299" spans="1:34" ht="15.75" x14ac:dyDescent="0.25">
      <c r="A299" s="61"/>
      <c r="B299" s="55"/>
      <c r="C299" s="45">
        <f t="shared" si="5"/>
        <v>0</v>
      </c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</row>
    <row r="300" spans="1:34" ht="15.75" x14ac:dyDescent="0.25">
      <c r="A300" s="61"/>
      <c r="B300" s="55"/>
      <c r="C300" s="45">
        <f t="shared" si="5"/>
        <v>0</v>
      </c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</row>
    <row r="301" spans="1:34" ht="15.75" x14ac:dyDescent="0.25">
      <c r="A301" s="61"/>
      <c r="B301" s="55"/>
      <c r="C301" s="45">
        <f t="shared" si="5"/>
        <v>0</v>
      </c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</row>
    <row r="302" spans="1:34" ht="15.75" x14ac:dyDescent="0.25">
      <c r="A302" s="61"/>
      <c r="B302" s="55"/>
      <c r="C302" s="45">
        <f t="shared" si="5"/>
        <v>0</v>
      </c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</row>
    <row r="303" spans="1:34" ht="15.75" x14ac:dyDescent="0.25">
      <c r="A303" s="61"/>
      <c r="B303" s="55"/>
      <c r="C303" s="45">
        <f t="shared" si="5"/>
        <v>0</v>
      </c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</row>
    <row r="304" spans="1:34" ht="15.75" x14ac:dyDescent="0.25">
      <c r="A304" s="61"/>
      <c r="B304" s="66"/>
      <c r="C304" s="45">
        <f t="shared" si="5"/>
        <v>0</v>
      </c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</row>
    <row r="305" spans="1:34" ht="15.75" x14ac:dyDescent="0.25">
      <c r="A305" s="61"/>
      <c r="B305" s="55"/>
      <c r="C305" s="45">
        <f t="shared" si="5"/>
        <v>0</v>
      </c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</row>
    <row r="306" spans="1:34" ht="15.75" x14ac:dyDescent="0.25">
      <c r="A306" s="61"/>
      <c r="B306" s="55"/>
      <c r="C306" s="45">
        <f t="shared" si="5"/>
        <v>0</v>
      </c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</row>
    <row r="307" spans="1:34" ht="15.75" x14ac:dyDescent="0.25">
      <c r="A307" s="61"/>
      <c r="B307" s="55"/>
      <c r="C307" s="45">
        <f t="shared" si="5"/>
        <v>0</v>
      </c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</row>
    <row r="308" spans="1:34" ht="15.75" x14ac:dyDescent="0.25">
      <c r="A308" s="61"/>
      <c r="B308" s="55"/>
      <c r="C308" s="45">
        <f t="shared" si="5"/>
        <v>0</v>
      </c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</row>
    <row r="309" spans="1:34" ht="15.75" x14ac:dyDescent="0.25">
      <c r="A309" s="61"/>
      <c r="B309" s="55"/>
      <c r="C309" s="45">
        <f t="shared" si="5"/>
        <v>0</v>
      </c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</row>
    <row r="310" spans="1:34" ht="15.75" x14ac:dyDescent="0.25">
      <c r="A310" s="61"/>
      <c r="B310" s="55"/>
      <c r="C310" s="45">
        <f t="shared" si="5"/>
        <v>0</v>
      </c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</row>
    <row r="311" spans="1:34" ht="15.75" x14ac:dyDescent="0.25">
      <c r="A311" s="61"/>
      <c r="B311" s="55"/>
      <c r="C311" s="45">
        <f t="shared" si="5"/>
        <v>0</v>
      </c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</row>
    <row r="312" spans="1:34" ht="15.75" x14ac:dyDescent="0.25">
      <c r="A312" s="61"/>
      <c r="B312" s="55"/>
      <c r="C312" s="45">
        <f t="shared" si="5"/>
        <v>0</v>
      </c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</row>
    <row r="313" spans="1:34" ht="15.75" x14ac:dyDescent="0.25">
      <c r="A313" s="61"/>
      <c r="B313" s="66"/>
      <c r="C313" s="45">
        <f t="shared" si="5"/>
        <v>0</v>
      </c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</row>
    <row r="314" spans="1:34" ht="15.75" x14ac:dyDescent="0.25">
      <c r="A314" s="61"/>
      <c r="B314" s="55"/>
      <c r="C314" s="45">
        <f t="shared" si="5"/>
        <v>0</v>
      </c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</row>
    <row r="315" spans="1:34" ht="15.75" x14ac:dyDescent="0.25">
      <c r="A315" s="61"/>
      <c r="B315" s="66"/>
      <c r="C315" s="45">
        <f t="shared" si="5"/>
        <v>0</v>
      </c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</row>
    <row r="316" spans="1:34" ht="15.75" x14ac:dyDescent="0.25">
      <c r="A316" s="67"/>
      <c r="B316" s="68"/>
      <c r="C316" s="45">
        <f t="shared" si="5"/>
        <v>0</v>
      </c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</row>
    <row r="317" spans="1:34" ht="15.75" x14ac:dyDescent="0.25">
      <c r="A317" s="69"/>
      <c r="B317" s="68"/>
      <c r="C317" s="45">
        <f t="shared" si="5"/>
        <v>0</v>
      </c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</row>
    <row r="318" spans="1:34" x14ac:dyDescent="0.25">
      <c r="A318" s="69"/>
      <c r="B318" s="70"/>
      <c r="C318" s="45">
        <f t="shared" si="5"/>
        <v>0</v>
      </c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</row>
    <row r="319" spans="1:34" x14ac:dyDescent="0.25">
      <c r="A319" s="71"/>
      <c r="B319" s="70"/>
      <c r="C319" s="45">
        <f t="shared" si="5"/>
        <v>0</v>
      </c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</row>
    <row r="320" spans="1:34" x14ac:dyDescent="0.25">
      <c r="A320" s="69"/>
      <c r="B320" s="72"/>
      <c r="C320" s="45">
        <f t="shared" si="5"/>
        <v>0</v>
      </c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</row>
    <row r="321" spans="1:34" x14ac:dyDescent="0.25">
      <c r="A321" s="69"/>
      <c r="B321" s="72"/>
      <c r="C321" s="45">
        <f t="shared" si="5"/>
        <v>0</v>
      </c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</row>
    <row r="322" spans="1:34" x14ac:dyDescent="0.25">
      <c r="A322" s="71"/>
      <c r="B322" s="72"/>
      <c r="C322" s="45">
        <f t="shared" si="5"/>
        <v>0</v>
      </c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</row>
    <row r="323" spans="1:34" x14ac:dyDescent="0.25">
      <c r="A323" s="69"/>
      <c r="B323" s="72"/>
      <c r="C323" s="45">
        <f t="shared" si="5"/>
        <v>0</v>
      </c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</row>
    <row r="324" spans="1:34" x14ac:dyDescent="0.25">
      <c r="A324" s="69"/>
      <c r="B324" s="72"/>
      <c r="C324" s="45">
        <f t="shared" si="5"/>
        <v>0</v>
      </c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</row>
    <row r="325" spans="1:34" x14ac:dyDescent="0.25">
      <c r="A325" s="71"/>
      <c r="B325" s="72"/>
      <c r="C325" s="45">
        <f t="shared" si="5"/>
        <v>0</v>
      </c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</row>
    <row r="326" spans="1:34" x14ac:dyDescent="0.25">
      <c r="A326" s="69"/>
      <c r="B326" s="72"/>
      <c r="C326" s="45">
        <f t="shared" si="5"/>
        <v>0</v>
      </c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</row>
    <row r="327" spans="1:34" x14ac:dyDescent="0.25">
      <c r="A327" s="69"/>
      <c r="B327" s="72"/>
      <c r="C327" s="45">
        <f t="shared" si="5"/>
        <v>0</v>
      </c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</row>
    <row r="328" spans="1:34" x14ac:dyDescent="0.25">
      <c r="A328" s="71"/>
      <c r="B328" s="73"/>
      <c r="C328" s="45">
        <f t="shared" si="5"/>
        <v>0</v>
      </c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</row>
    <row r="329" spans="1:34" x14ac:dyDescent="0.25">
      <c r="A329" s="69"/>
      <c r="B329" s="72"/>
      <c r="C329" s="45">
        <f t="shared" si="5"/>
        <v>0</v>
      </c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</row>
    <row r="330" spans="1:34" x14ac:dyDescent="0.25">
      <c r="A330" s="69"/>
      <c r="B330" s="72"/>
      <c r="C330" s="45">
        <f t="shared" si="5"/>
        <v>0</v>
      </c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</row>
    <row r="331" spans="1:34" x14ac:dyDescent="0.25">
      <c r="A331" s="71"/>
      <c r="B331" s="72"/>
      <c r="C331" s="45">
        <f t="shared" si="5"/>
        <v>0</v>
      </c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</row>
    <row r="332" spans="1:34" x14ac:dyDescent="0.25">
      <c r="A332" s="69"/>
      <c r="B332" s="72"/>
      <c r="C332" s="45">
        <f t="shared" si="5"/>
        <v>0</v>
      </c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</row>
    <row r="333" spans="1:34" x14ac:dyDescent="0.25">
      <c r="A333" s="69"/>
      <c r="B333" s="72"/>
      <c r="C333" s="45">
        <f t="shared" si="5"/>
        <v>0</v>
      </c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</row>
    <row r="334" spans="1:34" ht="15.75" x14ac:dyDescent="0.25">
      <c r="A334" s="57"/>
      <c r="B334" s="55"/>
      <c r="C334" s="45">
        <f t="shared" si="5"/>
        <v>0</v>
      </c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</row>
    <row r="335" spans="1:34" ht="15.75" x14ac:dyDescent="0.25">
      <c r="A335" s="57"/>
      <c r="B335" s="55"/>
      <c r="C335" s="45">
        <f t="shared" si="5"/>
        <v>0</v>
      </c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</row>
    <row r="336" spans="1:34" ht="15.75" x14ac:dyDescent="0.25">
      <c r="A336" s="57"/>
      <c r="B336" s="55"/>
      <c r="C336" s="45">
        <f t="shared" si="5"/>
        <v>0</v>
      </c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</row>
    <row r="337" spans="1:34" ht="15.75" x14ac:dyDescent="0.25">
      <c r="A337" s="57"/>
      <c r="B337" s="55"/>
      <c r="C337" s="45">
        <f t="shared" si="5"/>
        <v>0</v>
      </c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</row>
    <row r="338" spans="1:34" ht="15.75" x14ac:dyDescent="0.25">
      <c r="A338" s="57"/>
      <c r="B338" s="55"/>
      <c r="C338" s="45">
        <f t="shared" si="5"/>
        <v>0</v>
      </c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</row>
    <row r="339" spans="1:34" ht="15.75" x14ac:dyDescent="0.25">
      <c r="A339" s="57"/>
      <c r="B339" s="56"/>
      <c r="C339" s="45">
        <f t="shared" si="5"/>
        <v>0</v>
      </c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</row>
    <row r="340" spans="1:34" ht="15.75" x14ac:dyDescent="0.25">
      <c r="A340" s="57"/>
      <c r="B340" s="55"/>
      <c r="C340" s="45">
        <f t="shared" si="5"/>
        <v>0</v>
      </c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</row>
    <row r="341" spans="1:34" ht="15.75" x14ac:dyDescent="0.25">
      <c r="A341" s="57"/>
      <c r="B341" s="56"/>
      <c r="C341" s="45">
        <f t="shared" si="5"/>
        <v>0</v>
      </c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</row>
    <row r="342" spans="1:34" ht="15.75" x14ac:dyDescent="0.25">
      <c r="A342" s="57"/>
      <c r="B342" s="56"/>
      <c r="C342" s="45">
        <f t="shared" si="5"/>
        <v>0</v>
      </c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</row>
    <row r="343" spans="1:34" ht="15.75" x14ac:dyDescent="0.25">
      <c r="A343" s="57"/>
      <c r="B343" s="56"/>
      <c r="C343" s="45">
        <f t="shared" si="5"/>
        <v>0</v>
      </c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</row>
    <row r="344" spans="1:34" ht="15.75" x14ac:dyDescent="0.25">
      <c r="A344" s="57"/>
      <c r="B344" s="55"/>
      <c r="C344" s="45">
        <f t="shared" si="5"/>
        <v>0</v>
      </c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</row>
    <row r="345" spans="1:34" ht="15.75" x14ac:dyDescent="0.25">
      <c r="A345" s="57"/>
      <c r="B345" s="55"/>
      <c r="C345" s="45">
        <f t="shared" si="5"/>
        <v>0</v>
      </c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</row>
    <row r="346" spans="1:34" ht="15.75" x14ac:dyDescent="0.25">
      <c r="A346" s="57"/>
      <c r="B346" s="56"/>
      <c r="C346" s="45">
        <f t="shared" si="5"/>
        <v>0</v>
      </c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</row>
    <row r="347" spans="1:34" ht="15.75" x14ac:dyDescent="0.25">
      <c r="A347" s="57"/>
      <c r="B347" s="55"/>
      <c r="C347" s="45">
        <f t="shared" si="5"/>
        <v>0</v>
      </c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</row>
    <row r="348" spans="1:34" ht="15.75" x14ac:dyDescent="0.25">
      <c r="A348" s="57"/>
      <c r="B348" s="56"/>
      <c r="C348" s="45">
        <f t="shared" si="5"/>
        <v>0</v>
      </c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</row>
    <row r="349" spans="1:34" ht="15.75" x14ac:dyDescent="0.25">
      <c r="A349" s="57"/>
      <c r="B349" s="55"/>
      <c r="C349" s="45">
        <f t="shared" si="5"/>
        <v>0</v>
      </c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</row>
    <row r="350" spans="1:34" ht="15.75" x14ac:dyDescent="0.25">
      <c r="A350" s="57"/>
      <c r="B350" s="55"/>
      <c r="C350" s="45">
        <f t="shared" si="5"/>
        <v>0</v>
      </c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</row>
    <row r="351" spans="1:34" ht="15.75" x14ac:dyDescent="0.25">
      <c r="A351" s="57"/>
      <c r="B351" s="56"/>
      <c r="C351" s="45">
        <f t="shared" si="5"/>
        <v>0</v>
      </c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</row>
    <row r="352" spans="1:34" ht="15.75" x14ac:dyDescent="0.25">
      <c r="A352" s="95"/>
      <c r="B352" s="96"/>
      <c r="C352" s="45">
        <f t="shared" si="5"/>
        <v>0</v>
      </c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</row>
    <row r="353" spans="1:34" ht="15.75" x14ac:dyDescent="0.25">
      <c r="A353" s="95"/>
      <c r="B353" s="96"/>
      <c r="C353" s="45">
        <f t="shared" si="5"/>
        <v>0</v>
      </c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</row>
    <row r="354" spans="1:34" ht="15.75" x14ac:dyDescent="0.25">
      <c r="A354" s="95"/>
      <c r="B354" s="98"/>
      <c r="C354" s="45">
        <f t="shared" si="5"/>
        <v>0</v>
      </c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</row>
    <row r="355" spans="1:34" ht="15.75" x14ac:dyDescent="0.25">
      <c r="A355" s="95"/>
      <c r="B355" s="98"/>
      <c r="C355" s="45">
        <f t="shared" si="5"/>
        <v>0</v>
      </c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</row>
    <row r="356" spans="1:34" ht="15.75" x14ac:dyDescent="0.25">
      <c r="A356" s="95"/>
      <c r="B356" s="96"/>
      <c r="C356" s="45">
        <f t="shared" si="5"/>
        <v>0</v>
      </c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</row>
    <row r="357" spans="1:34" ht="36" customHeight="1" x14ac:dyDescent="0.25">
      <c r="A357" s="95"/>
      <c r="B357" s="96"/>
      <c r="C357" s="45">
        <f t="shared" si="5"/>
        <v>0</v>
      </c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</row>
    <row r="358" spans="1:34" ht="15.75" x14ac:dyDescent="0.25">
      <c r="A358" s="95"/>
      <c r="B358" s="96"/>
      <c r="C358" s="45">
        <f t="shared" si="5"/>
        <v>0</v>
      </c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</row>
    <row r="359" spans="1:34" ht="15.75" x14ac:dyDescent="0.25">
      <c r="A359" s="95"/>
      <c r="B359" s="96"/>
      <c r="C359" s="45">
        <f t="shared" si="5"/>
        <v>0</v>
      </c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</row>
    <row r="360" spans="1:34" ht="15.75" x14ac:dyDescent="0.25">
      <c r="A360" s="95"/>
      <c r="B360" s="96"/>
      <c r="C360" s="45">
        <f t="shared" ref="C360:C368" si="6">SUM(D360:AH360)</f>
        <v>0</v>
      </c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</row>
    <row r="361" spans="1:34" ht="15.75" x14ac:dyDescent="0.25">
      <c r="A361" s="95"/>
      <c r="B361" s="96"/>
      <c r="C361" s="45">
        <f t="shared" si="6"/>
        <v>0</v>
      </c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</row>
    <row r="362" spans="1:34" ht="15.75" x14ac:dyDescent="0.25">
      <c r="A362" s="95"/>
      <c r="B362" s="96"/>
      <c r="C362" s="45">
        <f t="shared" si="6"/>
        <v>0</v>
      </c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</row>
    <row r="363" spans="1:34" ht="15.75" x14ac:dyDescent="0.25">
      <c r="A363" s="95"/>
      <c r="B363" s="96"/>
      <c r="C363" s="45">
        <f t="shared" si="6"/>
        <v>0</v>
      </c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</row>
    <row r="364" spans="1:34" ht="15.75" x14ac:dyDescent="0.25">
      <c r="A364" s="95"/>
      <c r="B364" s="96"/>
      <c r="C364" s="45">
        <f t="shared" si="6"/>
        <v>0</v>
      </c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</row>
    <row r="365" spans="1:34" ht="15.75" x14ac:dyDescent="0.25">
      <c r="A365" s="95"/>
      <c r="B365" s="96"/>
      <c r="C365" s="45">
        <f t="shared" si="6"/>
        <v>0</v>
      </c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</row>
    <row r="366" spans="1:34" ht="15.75" x14ac:dyDescent="0.25">
      <c r="A366" s="95"/>
      <c r="B366" s="96"/>
      <c r="C366" s="45">
        <f t="shared" si="6"/>
        <v>0</v>
      </c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</row>
    <row r="367" spans="1:34" ht="15.75" x14ac:dyDescent="0.25">
      <c r="A367" s="95"/>
      <c r="B367" s="96"/>
      <c r="C367" s="45">
        <f t="shared" si="6"/>
        <v>0</v>
      </c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</row>
    <row r="368" spans="1:34" ht="15.75" x14ac:dyDescent="0.25">
      <c r="A368" s="95"/>
      <c r="B368" s="96"/>
      <c r="C368" s="45">
        <f t="shared" si="6"/>
        <v>0</v>
      </c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</row>
    <row r="369" spans="1:34" ht="15.75" x14ac:dyDescent="0.25">
      <c r="A369" s="95"/>
      <c r="B369" s="96"/>
      <c r="C369" s="45">
        <f t="shared" ref="C369:C432" si="7">SUM(D369:AH369)</f>
        <v>0</v>
      </c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</row>
    <row r="370" spans="1:34" ht="15.75" x14ac:dyDescent="0.25">
      <c r="A370" s="95"/>
      <c r="B370" s="96"/>
      <c r="C370" s="45">
        <f t="shared" si="7"/>
        <v>0</v>
      </c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</row>
    <row r="371" spans="1:34" ht="15.75" x14ac:dyDescent="0.25">
      <c r="A371" s="110"/>
      <c r="B371" s="98"/>
      <c r="C371" s="45">
        <f t="shared" si="7"/>
        <v>0</v>
      </c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</row>
    <row r="372" spans="1:34" ht="15.75" x14ac:dyDescent="0.25">
      <c r="A372" s="110"/>
      <c r="B372" s="98"/>
      <c r="C372" s="45">
        <f t="shared" si="7"/>
        <v>0</v>
      </c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</row>
    <row r="373" spans="1:34" ht="15.75" x14ac:dyDescent="0.25">
      <c r="A373" s="110"/>
      <c r="B373" s="98"/>
      <c r="C373" s="45">
        <f t="shared" si="7"/>
        <v>0</v>
      </c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</row>
    <row r="374" spans="1:34" ht="15.75" x14ac:dyDescent="0.25">
      <c r="A374" s="110"/>
      <c r="B374" s="98"/>
      <c r="C374" s="45">
        <f t="shared" si="7"/>
        <v>0</v>
      </c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</row>
    <row r="375" spans="1:34" ht="15.75" x14ac:dyDescent="0.25">
      <c r="A375" s="110"/>
      <c r="B375" s="98"/>
      <c r="C375" s="45">
        <f t="shared" si="7"/>
        <v>0</v>
      </c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</row>
    <row r="376" spans="1:34" ht="15.75" x14ac:dyDescent="0.25">
      <c r="A376" s="112"/>
      <c r="B376" s="113"/>
      <c r="C376" s="45">
        <f t="shared" si="7"/>
        <v>0</v>
      </c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</row>
    <row r="377" spans="1:34" ht="15.75" x14ac:dyDescent="0.25">
      <c r="A377" s="94"/>
      <c r="B377" s="114"/>
      <c r="C377" s="45">
        <f t="shared" si="7"/>
        <v>0</v>
      </c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</row>
    <row r="378" spans="1:34" ht="15.75" x14ac:dyDescent="0.25">
      <c r="A378" s="110"/>
      <c r="B378" s="98"/>
      <c r="C378" s="45">
        <f t="shared" si="7"/>
        <v>0</v>
      </c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</row>
    <row r="379" spans="1:34" ht="15.75" x14ac:dyDescent="0.25">
      <c r="A379" s="110"/>
      <c r="B379" s="98"/>
      <c r="C379" s="45">
        <f t="shared" si="7"/>
        <v>0</v>
      </c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</row>
    <row r="380" spans="1:34" ht="15.75" x14ac:dyDescent="0.25">
      <c r="A380" s="110"/>
      <c r="B380" s="98"/>
      <c r="C380" s="45">
        <f t="shared" si="7"/>
        <v>0</v>
      </c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</row>
    <row r="381" spans="1:34" ht="15.75" x14ac:dyDescent="0.25">
      <c r="A381" s="110"/>
      <c r="B381" s="98"/>
      <c r="C381" s="45">
        <f t="shared" si="7"/>
        <v>0</v>
      </c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</row>
    <row r="382" spans="1:34" ht="15.75" x14ac:dyDescent="0.25">
      <c r="A382" s="110"/>
      <c r="B382" s="98"/>
      <c r="C382" s="45">
        <f t="shared" si="7"/>
        <v>0</v>
      </c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</row>
    <row r="383" spans="1:34" ht="15.75" x14ac:dyDescent="0.25">
      <c r="A383" s="110"/>
      <c r="B383" s="98"/>
      <c r="C383" s="45">
        <f t="shared" si="7"/>
        <v>0</v>
      </c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</row>
    <row r="384" spans="1:34" ht="15.75" x14ac:dyDescent="0.25">
      <c r="A384" s="110"/>
      <c r="B384" s="98"/>
      <c r="C384" s="45">
        <f t="shared" si="7"/>
        <v>0</v>
      </c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</row>
    <row r="385" spans="1:34" ht="15.75" x14ac:dyDescent="0.25">
      <c r="A385" s="110"/>
      <c r="B385" s="98"/>
      <c r="C385" s="45">
        <f t="shared" si="7"/>
        <v>0</v>
      </c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</row>
    <row r="386" spans="1:34" ht="15.75" x14ac:dyDescent="0.25">
      <c r="A386" s="110"/>
      <c r="B386" s="98"/>
      <c r="C386" s="45">
        <f t="shared" si="7"/>
        <v>0</v>
      </c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</row>
    <row r="387" spans="1:34" ht="15.75" x14ac:dyDescent="0.25">
      <c r="A387" s="110"/>
      <c r="B387" s="98"/>
      <c r="C387" s="45">
        <f t="shared" si="7"/>
        <v>0</v>
      </c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</row>
    <row r="388" spans="1:34" ht="15.75" x14ac:dyDescent="0.25">
      <c r="A388" s="110"/>
      <c r="B388" s="98"/>
      <c r="C388" s="45">
        <f t="shared" si="7"/>
        <v>0</v>
      </c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</row>
    <row r="389" spans="1:34" ht="15.75" x14ac:dyDescent="0.25">
      <c r="A389" s="110"/>
      <c r="B389" s="98"/>
      <c r="C389" s="45">
        <f t="shared" si="7"/>
        <v>0</v>
      </c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</row>
    <row r="390" spans="1:34" ht="15.75" x14ac:dyDescent="0.25">
      <c r="A390" s="110"/>
      <c r="B390" s="98"/>
      <c r="C390" s="45">
        <f t="shared" si="7"/>
        <v>0</v>
      </c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</row>
    <row r="391" spans="1:34" ht="15.75" x14ac:dyDescent="0.25">
      <c r="A391" s="110"/>
      <c r="B391" s="98"/>
      <c r="C391" s="45">
        <f t="shared" si="7"/>
        <v>0</v>
      </c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</row>
    <row r="392" spans="1:34" ht="15.75" x14ac:dyDescent="0.25">
      <c r="A392" s="110"/>
      <c r="B392" s="98"/>
      <c r="C392" s="45">
        <f t="shared" si="7"/>
        <v>0</v>
      </c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</row>
    <row r="393" spans="1:34" ht="15.75" x14ac:dyDescent="0.25">
      <c r="A393" s="110"/>
      <c r="B393" s="98"/>
      <c r="C393" s="45">
        <f t="shared" si="7"/>
        <v>0</v>
      </c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</row>
    <row r="394" spans="1:34" ht="15.75" x14ac:dyDescent="0.25">
      <c r="A394" s="110"/>
      <c r="B394" s="98"/>
      <c r="C394" s="45">
        <f t="shared" si="7"/>
        <v>0</v>
      </c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</row>
    <row r="395" spans="1:34" ht="15.75" x14ac:dyDescent="0.25">
      <c r="A395" s="110"/>
      <c r="B395" s="98"/>
      <c r="C395" s="45">
        <f t="shared" si="7"/>
        <v>0</v>
      </c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</row>
    <row r="396" spans="1:34" ht="15.75" x14ac:dyDescent="0.25">
      <c r="A396" s="110"/>
      <c r="B396" s="98"/>
      <c r="C396" s="45">
        <f t="shared" si="7"/>
        <v>0</v>
      </c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</row>
    <row r="397" spans="1:34" ht="15.75" x14ac:dyDescent="0.25">
      <c r="A397" s="110"/>
      <c r="B397" s="98"/>
      <c r="C397" s="45">
        <f t="shared" si="7"/>
        <v>0</v>
      </c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</row>
    <row r="398" spans="1:34" ht="15.75" x14ac:dyDescent="0.25">
      <c r="A398" s="110"/>
      <c r="B398" s="98"/>
      <c r="C398" s="45">
        <f t="shared" si="7"/>
        <v>0</v>
      </c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</row>
    <row r="399" spans="1:34" ht="15.75" x14ac:dyDescent="0.25">
      <c r="A399" s="110"/>
      <c r="B399" s="98"/>
      <c r="C399" s="45">
        <f t="shared" si="7"/>
        <v>0</v>
      </c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</row>
    <row r="400" spans="1:34" ht="15.75" x14ac:dyDescent="0.25">
      <c r="A400" s="110"/>
      <c r="B400" s="98"/>
      <c r="C400" s="45">
        <f t="shared" si="7"/>
        <v>0</v>
      </c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</row>
    <row r="401" spans="1:34" ht="15.75" x14ac:dyDescent="0.25">
      <c r="A401" s="110"/>
      <c r="B401" s="98"/>
      <c r="C401" s="45">
        <f t="shared" si="7"/>
        <v>0</v>
      </c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</row>
    <row r="402" spans="1:34" ht="15.75" x14ac:dyDescent="0.25">
      <c r="A402" s="110"/>
      <c r="B402" s="98"/>
      <c r="C402" s="45">
        <f t="shared" si="7"/>
        <v>0</v>
      </c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</row>
    <row r="403" spans="1:34" ht="15.75" x14ac:dyDescent="0.25">
      <c r="A403" s="110"/>
      <c r="B403" s="98"/>
      <c r="C403" s="45">
        <f t="shared" si="7"/>
        <v>0</v>
      </c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</row>
    <row r="404" spans="1:34" ht="15.75" x14ac:dyDescent="0.25">
      <c r="A404" s="110"/>
      <c r="B404" s="98"/>
      <c r="C404" s="45">
        <f t="shared" si="7"/>
        <v>0</v>
      </c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</row>
    <row r="405" spans="1:34" ht="15.75" x14ac:dyDescent="0.25">
      <c r="A405" s="110"/>
      <c r="B405" s="98"/>
      <c r="C405" s="45">
        <f t="shared" si="7"/>
        <v>0</v>
      </c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</row>
    <row r="406" spans="1:34" ht="15.75" x14ac:dyDescent="0.25">
      <c r="A406" s="110"/>
      <c r="B406" s="98"/>
      <c r="C406" s="45">
        <f t="shared" si="7"/>
        <v>0</v>
      </c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</row>
    <row r="407" spans="1:34" ht="15.75" x14ac:dyDescent="0.25">
      <c r="A407" s="110"/>
      <c r="B407" s="98"/>
      <c r="C407" s="45">
        <f t="shared" si="7"/>
        <v>0</v>
      </c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</row>
    <row r="408" spans="1:34" ht="15.75" x14ac:dyDescent="0.25">
      <c r="A408" s="110"/>
      <c r="B408" s="98"/>
      <c r="C408" s="45">
        <f t="shared" si="7"/>
        <v>0</v>
      </c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</row>
    <row r="409" spans="1:34" ht="15.75" x14ac:dyDescent="0.25">
      <c r="A409" s="110"/>
      <c r="B409" s="98"/>
      <c r="C409" s="45">
        <f t="shared" si="7"/>
        <v>0</v>
      </c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</row>
    <row r="410" spans="1:34" ht="15.75" x14ac:dyDescent="0.25">
      <c r="A410" s="110"/>
      <c r="B410" s="98"/>
      <c r="C410" s="45">
        <f t="shared" si="7"/>
        <v>0</v>
      </c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</row>
    <row r="411" spans="1:34" ht="15.75" x14ac:dyDescent="0.25">
      <c r="A411" s="110"/>
      <c r="B411" s="98"/>
      <c r="C411" s="45">
        <f t="shared" si="7"/>
        <v>0</v>
      </c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</row>
    <row r="412" spans="1:34" ht="15.75" x14ac:dyDescent="0.25">
      <c r="A412" s="110"/>
      <c r="B412" s="98"/>
      <c r="C412" s="45">
        <f t="shared" si="7"/>
        <v>0</v>
      </c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</row>
    <row r="413" spans="1:34" ht="15.75" x14ac:dyDescent="0.25">
      <c r="A413" s="110"/>
      <c r="B413" s="98"/>
      <c r="C413" s="45">
        <f t="shared" si="7"/>
        <v>0</v>
      </c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</row>
    <row r="414" spans="1:34" ht="15.75" x14ac:dyDescent="0.25">
      <c r="A414" s="110"/>
      <c r="B414" s="98"/>
      <c r="C414" s="45">
        <f t="shared" si="7"/>
        <v>0</v>
      </c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</row>
    <row r="415" spans="1:34" ht="15.75" x14ac:dyDescent="0.25">
      <c r="A415" s="110"/>
      <c r="B415" s="98"/>
      <c r="C415" s="45">
        <f t="shared" si="7"/>
        <v>0</v>
      </c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</row>
    <row r="416" spans="1:34" ht="15.75" x14ac:dyDescent="0.25">
      <c r="A416" s="110"/>
      <c r="B416" s="98"/>
      <c r="C416" s="45">
        <f t="shared" si="7"/>
        <v>0</v>
      </c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</row>
    <row r="417" spans="1:34" ht="15.75" x14ac:dyDescent="0.25">
      <c r="A417" s="110"/>
      <c r="B417" s="98"/>
      <c r="C417" s="45">
        <f t="shared" si="7"/>
        <v>0</v>
      </c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</row>
    <row r="418" spans="1:34" ht="15.75" x14ac:dyDescent="0.25">
      <c r="A418" s="110"/>
      <c r="B418" s="98"/>
      <c r="C418" s="45">
        <f t="shared" si="7"/>
        <v>0</v>
      </c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</row>
    <row r="419" spans="1:34" ht="15.75" x14ac:dyDescent="0.25">
      <c r="A419" s="110"/>
      <c r="B419" s="98"/>
      <c r="C419" s="45">
        <f t="shared" si="7"/>
        <v>0</v>
      </c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</row>
    <row r="420" spans="1:34" ht="15.75" x14ac:dyDescent="0.25">
      <c r="A420" s="110"/>
      <c r="B420" s="98"/>
      <c r="C420" s="45">
        <f t="shared" si="7"/>
        <v>0</v>
      </c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</row>
    <row r="421" spans="1:34" ht="15.75" x14ac:dyDescent="0.25">
      <c r="A421" s="110"/>
      <c r="B421" s="98"/>
      <c r="C421" s="45">
        <f t="shared" si="7"/>
        <v>0</v>
      </c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</row>
    <row r="422" spans="1:34" ht="15.75" x14ac:dyDescent="0.25">
      <c r="A422" s="110"/>
      <c r="B422" s="98"/>
      <c r="C422" s="45">
        <f t="shared" si="7"/>
        <v>0</v>
      </c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</row>
    <row r="423" spans="1:34" ht="15.75" x14ac:dyDescent="0.25">
      <c r="A423" s="110"/>
      <c r="B423" s="98"/>
      <c r="C423" s="45">
        <f t="shared" si="7"/>
        <v>0</v>
      </c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</row>
    <row r="424" spans="1:34" ht="15.75" x14ac:dyDescent="0.25">
      <c r="A424" s="110"/>
      <c r="B424" s="98"/>
      <c r="C424" s="45">
        <f t="shared" si="7"/>
        <v>0</v>
      </c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</row>
    <row r="425" spans="1:34" ht="15.75" x14ac:dyDescent="0.25">
      <c r="A425" s="110"/>
      <c r="B425" s="98"/>
      <c r="C425" s="45">
        <f t="shared" si="7"/>
        <v>0</v>
      </c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</row>
    <row r="426" spans="1:34" ht="15.75" x14ac:dyDescent="0.25">
      <c r="A426" s="110"/>
      <c r="B426" s="98"/>
      <c r="C426" s="45">
        <f t="shared" si="7"/>
        <v>0</v>
      </c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</row>
    <row r="427" spans="1:34" ht="15.75" x14ac:dyDescent="0.25">
      <c r="A427" s="110"/>
      <c r="B427" s="98"/>
      <c r="C427" s="45">
        <f t="shared" si="7"/>
        <v>0</v>
      </c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</row>
    <row r="428" spans="1:34" ht="15.75" x14ac:dyDescent="0.25">
      <c r="A428" s="110"/>
      <c r="B428" s="98"/>
      <c r="C428" s="45">
        <f t="shared" si="7"/>
        <v>0</v>
      </c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</row>
    <row r="429" spans="1:34" ht="15.75" x14ac:dyDescent="0.25">
      <c r="A429" s="110"/>
      <c r="B429" s="98"/>
      <c r="C429" s="45">
        <f t="shared" si="7"/>
        <v>0</v>
      </c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</row>
    <row r="430" spans="1:34" ht="15.75" x14ac:dyDescent="0.25">
      <c r="A430" s="110"/>
      <c r="B430" s="98"/>
      <c r="C430" s="45">
        <f t="shared" si="7"/>
        <v>0</v>
      </c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</row>
    <row r="431" spans="1:34" ht="15.75" x14ac:dyDescent="0.25">
      <c r="A431" s="110"/>
      <c r="B431" s="98"/>
      <c r="C431" s="45">
        <f t="shared" si="7"/>
        <v>0</v>
      </c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</row>
    <row r="432" spans="1:34" ht="15.75" x14ac:dyDescent="0.25">
      <c r="A432" s="110"/>
      <c r="B432" s="98"/>
      <c r="C432" s="45">
        <f t="shared" si="7"/>
        <v>0</v>
      </c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</row>
    <row r="433" spans="1:34" ht="15.75" x14ac:dyDescent="0.25">
      <c r="A433" s="110"/>
      <c r="B433" s="98"/>
      <c r="C433" s="45">
        <f t="shared" ref="C433:C496" si="8">SUM(D433:AH433)</f>
        <v>0</v>
      </c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</row>
    <row r="434" spans="1:34" ht="15.75" x14ac:dyDescent="0.25">
      <c r="A434" s="110"/>
      <c r="B434" s="98"/>
      <c r="C434" s="45">
        <f t="shared" si="8"/>
        <v>0</v>
      </c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</row>
    <row r="435" spans="1:34" ht="15.75" x14ac:dyDescent="0.25">
      <c r="A435" s="110"/>
      <c r="B435" s="98"/>
      <c r="C435" s="45">
        <f t="shared" si="8"/>
        <v>0</v>
      </c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</row>
    <row r="436" spans="1:34" ht="15.75" x14ac:dyDescent="0.25">
      <c r="A436" s="110"/>
      <c r="B436" s="98"/>
      <c r="C436" s="45">
        <f t="shared" si="8"/>
        <v>0</v>
      </c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</row>
    <row r="437" spans="1:34" ht="15.75" x14ac:dyDescent="0.25">
      <c r="A437" s="110"/>
      <c r="B437" s="98"/>
      <c r="C437" s="45">
        <f t="shared" si="8"/>
        <v>0</v>
      </c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</row>
    <row r="438" spans="1:34" ht="15.75" x14ac:dyDescent="0.25">
      <c r="A438" s="115"/>
      <c r="B438" s="54"/>
      <c r="C438" s="45">
        <f t="shared" si="8"/>
        <v>0</v>
      </c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</row>
    <row r="439" spans="1:34" ht="15.75" x14ac:dyDescent="0.25">
      <c r="A439" s="127"/>
      <c r="B439" s="97"/>
      <c r="C439" s="45">
        <f t="shared" si="8"/>
        <v>0</v>
      </c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</row>
    <row r="440" spans="1:34" ht="15.75" x14ac:dyDescent="0.25">
      <c r="A440" s="127"/>
      <c r="B440" s="97"/>
      <c r="C440" s="45">
        <f t="shared" si="8"/>
        <v>0</v>
      </c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</row>
    <row r="441" spans="1:34" ht="15.75" x14ac:dyDescent="0.25">
      <c r="A441" s="127"/>
      <c r="B441" s="97"/>
      <c r="C441" s="45">
        <f t="shared" si="8"/>
        <v>0</v>
      </c>
      <c r="D441" s="49"/>
      <c r="E441" s="49"/>
      <c r="F441" s="49"/>
      <c r="G441" s="49"/>
      <c r="H441" s="49"/>
      <c r="I441" s="51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</row>
    <row r="442" spans="1:34" ht="15.75" x14ac:dyDescent="0.25">
      <c r="A442" s="127"/>
      <c r="B442" s="97"/>
      <c r="C442" s="45">
        <f t="shared" si="8"/>
        <v>0</v>
      </c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</row>
    <row r="443" spans="1:34" ht="15.75" x14ac:dyDescent="0.25">
      <c r="A443" s="127"/>
      <c r="B443" s="97"/>
      <c r="C443" s="45">
        <f t="shared" si="8"/>
        <v>0</v>
      </c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</row>
    <row r="444" spans="1:34" ht="15.75" x14ac:dyDescent="0.25">
      <c r="A444" s="127"/>
      <c r="B444" s="97"/>
      <c r="C444" s="45">
        <f t="shared" si="8"/>
        <v>0</v>
      </c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</row>
    <row r="445" spans="1:34" ht="15.75" x14ac:dyDescent="0.25">
      <c r="A445" s="109"/>
      <c r="B445" s="97"/>
      <c r="C445" s="45">
        <f t="shared" si="8"/>
        <v>0</v>
      </c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</row>
    <row r="446" spans="1:34" ht="15.75" x14ac:dyDescent="0.25">
      <c r="A446" s="109"/>
      <c r="B446" s="59"/>
      <c r="C446" s="45">
        <f t="shared" si="8"/>
        <v>0</v>
      </c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</row>
    <row r="447" spans="1:34" ht="15.75" x14ac:dyDescent="0.25">
      <c r="A447" s="109"/>
      <c r="B447" s="58"/>
      <c r="C447" s="45">
        <f t="shared" si="8"/>
        <v>0</v>
      </c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</row>
    <row r="448" spans="1:34" ht="15.75" x14ac:dyDescent="0.25">
      <c r="A448" s="109"/>
      <c r="B448" s="58"/>
      <c r="C448" s="45">
        <f t="shared" si="8"/>
        <v>0</v>
      </c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</row>
    <row r="449" spans="1:34" ht="15.75" x14ac:dyDescent="0.25">
      <c r="A449" s="109"/>
      <c r="B449" s="58"/>
      <c r="C449" s="45">
        <f t="shared" si="8"/>
        <v>0</v>
      </c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</row>
    <row r="450" spans="1:34" ht="15.75" x14ac:dyDescent="0.25">
      <c r="A450" s="109"/>
      <c r="B450" s="58"/>
      <c r="C450" s="45">
        <f t="shared" si="8"/>
        <v>0</v>
      </c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</row>
    <row r="451" spans="1:34" ht="15.75" x14ac:dyDescent="0.25">
      <c r="A451" s="109"/>
      <c r="B451" s="58"/>
      <c r="C451" s="45">
        <f t="shared" si="8"/>
        <v>0</v>
      </c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</row>
    <row r="452" spans="1:34" ht="15.75" x14ac:dyDescent="0.25">
      <c r="A452" s="109"/>
      <c r="B452" s="59"/>
      <c r="C452" s="45">
        <f t="shared" si="8"/>
        <v>0</v>
      </c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</row>
    <row r="453" spans="1:34" ht="15.75" x14ac:dyDescent="0.25">
      <c r="A453" s="57"/>
      <c r="B453" s="56"/>
      <c r="C453" s="45">
        <f t="shared" si="8"/>
        <v>0</v>
      </c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</row>
    <row r="454" spans="1:34" ht="15.75" x14ac:dyDescent="0.25">
      <c r="A454" s="57"/>
      <c r="B454" s="55"/>
      <c r="C454" s="45">
        <f t="shared" si="8"/>
        <v>0</v>
      </c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</row>
    <row r="455" spans="1:34" ht="15.75" x14ac:dyDescent="0.25">
      <c r="A455" s="57"/>
      <c r="B455" s="56"/>
      <c r="C455" s="45">
        <f t="shared" si="8"/>
        <v>0</v>
      </c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</row>
    <row r="456" spans="1:34" ht="15.75" x14ac:dyDescent="0.25">
      <c r="A456" s="57"/>
      <c r="B456" s="55"/>
      <c r="C456" s="45">
        <f t="shared" si="8"/>
        <v>0</v>
      </c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</row>
    <row r="457" spans="1:34" ht="15.75" x14ac:dyDescent="0.25">
      <c r="A457" s="57"/>
      <c r="B457" s="56"/>
      <c r="C457" s="45">
        <f t="shared" si="8"/>
        <v>0</v>
      </c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</row>
    <row r="458" spans="1:34" ht="15.75" x14ac:dyDescent="0.25">
      <c r="A458" s="57"/>
      <c r="B458" s="56"/>
      <c r="C458" s="45">
        <f t="shared" si="8"/>
        <v>0</v>
      </c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</row>
    <row r="459" spans="1:34" ht="15.75" x14ac:dyDescent="0.25">
      <c r="A459" s="57"/>
      <c r="B459" s="56"/>
      <c r="C459" s="45">
        <f t="shared" si="8"/>
        <v>0</v>
      </c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</row>
    <row r="460" spans="1:34" ht="15.75" x14ac:dyDescent="0.25">
      <c r="A460" s="57"/>
      <c r="B460" s="55"/>
      <c r="C460" s="45">
        <f t="shared" si="8"/>
        <v>0</v>
      </c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</row>
    <row r="461" spans="1:34" ht="15.75" x14ac:dyDescent="0.25">
      <c r="A461" s="57"/>
      <c r="B461" s="55"/>
      <c r="C461" s="45">
        <f t="shared" si="8"/>
        <v>0</v>
      </c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</row>
    <row r="462" spans="1:34" ht="15.75" x14ac:dyDescent="0.25">
      <c r="A462" s="57"/>
      <c r="B462" s="56"/>
      <c r="C462" s="45">
        <f t="shared" si="8"/>
        <v>0</v>
      </c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</row>
    <row r="463" spans="1:34" ht="15.75" x14ac:dyDescent="0.25">
      <c r="A463" s="57"/>
      <c r="B463" s="55"/>
      <c r="C463" s="45">
        <f t="shared" si="8"/>
        <v>0</v>
      </c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</row>
    <row r="464" spans="1:34" ht="15.75" x14ac:dyDescent="0.25">
      <c r="A464" s="57"/>
      <c r="B464" s="55"/>
      <c r="C464" s="45">
        <f t="shared" si="8"/>
        <v>0</v>
      </c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</row>
    <row r="465" spans="1:34" ht="15.75" x14ac:dyDescent="0.25">
      <c r="A465" s="57"/>
      <c r="B465" s="55"/>
      <c r="C465" s="45">
        <f t="shared" si="8"/>
        <v>0</v>
      </c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</row>
    <row r="466" spans="1:34" ht="15.75" x14ac:dyDescent="0.25">
      <c r="A466" s="57"/>
      <c r="B466" s="55"/>
      <c r="C466" s="45">
        <f t="shared" si="8"/>
        <v>0</v>
      </c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</row>
    <row r="467" spans="1:34" ht="15.75" x14ac:dyDescent="0.25">
      <c r="A467" s="57"/>
      <c r="B467" s="55"/>
      <c r="C467" s="45">
        <f t="shared" si="8"/>
        <v>0</v>
      </c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</row>
    <row r="468" spans="1:34" ht="15.75" x14ac:dyDescent="0.25">
      <c r="A468" s="57"/>
      <c r="B468" s="55"/>
      <c r="C468" s="45">
        <f t="shared" si="8"/>
        <v>0</v>
      </c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</row>
    <row r="469" spans="1:34" ht="15.75" x14ac:dyDescent="0.25">
      <c r="A469" s="57"/>
      <c r="B469" s="55"/>
      <c r="C469" s="45">
        <f t="shared" si="8"/>
        <v>0</v>
      </c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</row>
    <row r="470" spans="1:34" ht="15.75" x14ac:dyDescent="0.25">
      <c r="A470" s="57"/>
      <c r="B470" s="55"/>
      <c r="C470" s="45">
        <f t="shared" si="8"/>
        <v>0</v>
      </c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</row>
    <row r="471" spans="1:34" ht="15.75" x14ac:dyDescent="0.25">
      <c r="A471" s="57"/>
      <c r="B471" s="55"/>
      <c r="C471" s="45">
        <f t="shared" si="8"/>
        <v>0</v>
      </c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</row>
    <row r="472" spans="1:34" ht="15.75" x14ac:dyDescent="0.25">
      <c r="A472" s="57"/>
      <c r="B472" s="55"/>
      <c r="C472" s="45">
        <f t="shared" si="8"/>
        <v>0</v>
      </c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</row>
    <row r="473" spans="1:34" ht="15.75" x14ac:dyDescent="0.25">
      <c r="A473" s="57"/>
      <c r="B473" s="55"/>
      <c r="C473" s="45">
        <f t="shared" si="8"/>
        <v>0</v>
      </c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</row>
    <row r="474" spans="1:34" ht="15.75" x14ac:dyDescent="0.25">
      <c r="A474" s="57"/>
      <c r="B474" s="55"/>
      <c r="C474" s="45">
        <f t="shared" si="8"/>
        <v>0</v>
      </c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</row>
    <row r="475" spans="1:34" ht="15.75" x14ac:dyDescent="0.25">
      <c r="A475" s="57"/>
      <c r="B475" s="56"/>
      <c r="C475" s="45">
        <f t="shared" si="8"/>
        <v>0</v>
      </c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</row>
    <row r="476" spans="1:34" ht="15.75" x14ac:dyDescent="0.25">
      <c r="A476" s="57"/>
      <c r="B476" s="56"/>
      <c r="C476" s="45">
        <f t="shared" si="8"/>
        <v>0</v>
      </c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</row>
    <row r="477" spans="1:34" ht="15.75" x14ac:dyDescent="0.25">
      <c r="A477" s="57"/>
      <c r="B477" s="56"/>
      <c r="C477" s="45">
        <f t="shared" si="8"/>
        <v>0</v>
      </c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</row>
    <row r="478" spans="1:34" ht="15.75" x14ac:dyDescent="0.25">
      <c r="A478" s="57"/>
      <c r="B478" s="55"/>
      <c r="C478" s="45">
        <f t="shared" si="8"/>
        <v>0</v>
      </c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</row>
    <row r="479" spans="1:34" ht="15.75" x14ac:dyDescent="0.25">
      <c r="A479" s="57"/>
      <c r="B479" s="55"/>
      <c r="C479" s="45">
        <f t="shared" si="8"/>
        <v>0</v>
      </c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</row>
    <row r="480" spans="1:34" ht="15.75" x14ac:dyDescent="0.25">
      <c r="A480" s="57"/>
      <c r="B480" s="55"/>
      <c r="C480" s="45">
        <f t="shared" si="8"/>
        <v>0</v>
      </c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</row>
    <row r="481" spans="1:34" ht="15.75" x14ac:dyDescent="0.25">
      <c r="A481" s="57"/>
      <c r="B481" s="55"/>
      <c r="C481" s="45">
        <f t="shared" si="8"/>
        <v>0</v>
      </c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</row>
    <row r="482" spans="1:34" x14ac:dyDescent="0.25">
      <c r="A482" s="60"/>
      <c r="B482" s="24"/>
      <c r="C482" s="45">
        <f t="shared" si="8"/>
        <v>0</v>
      </c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</row>
    <row r="483" spans="1:34" x14ac:dyDescent="0.25">
      <c r="A483" s="60"/>
      <c r="B483" s="24"/>
      <c r="C483" s="45">
        <f t="shared" si="8"/>
        <v>0</v>
      </c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</row>
    <row r="484" spans="1:34" x14ac:dyDescent="0.25">
      <c r="A484" s="60"/>
      <c r="B484" s="24"/>
      <c r="C484" s="45">
        <f t="shared" si="8"/>
        <v>0</v>
      </c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</row>
    <row r="485" spans="1:34" ht="15.75" x14ac:dyDescent="0.25">
      <c r="A485" s="57"/>
      <c r="B485" s="55"/>
      <c r="C485" s="45">
        <f t="shared" si="8"/>
        <v>0</v>
      </c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</row>
    <row r="486" spans="1:34" ht="15.75" x14ac:dyDescent="0.25">
      <c r="A486" s="57"/>
      <c r="B486" s="55"/>
      <c r="C486" s="45">
        <f t="shared" si="8"/>
        <v>0</v>
      </c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</row>
    <row r="487" spans="1:34" x14ac:dyDescent="0.25">
      <c r="A487" s="60"/>
      <c r="B487" s="24"/>
      <c r="C487" s="45">
        <f t="shared" si="8"/>
        <v>0</v>
      </c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</row>
    <row r="488" spans="1:34" x14ac:dyDescent="0.25">
      <c r="A488" s="60"/>
      <c r="B488" s="24"/>
      <c r="C488" s="45">
        <f t="shared" si="8"/>
        <v>0</v>
      </c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</row>
    <row r="489" spans="1:34" x14ac:dyDescent="0.25">
      <c r="A489" s="60"/>
      <c r="B489" s="24"/>
      <c r="C489" s="45">
        <f t="shared" si="8"/>
        <v>0</v>
      </c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</row>
    <row r="490" spans="1:34" x14ac:dyDescent="0.25">
      <c r="A490" s="60"/>
      <c r="B490" s="24"/>
      <c r="C490" s="45">
        <f t="shared" si="8"/>
        <v>0</v>
      </c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</row>
    <row r="491" spans="1:34" x14ac:dyDescent="0.25">
      <c r="A491" s="60"/>
      <c r="B491" s="24"/>
      <c r="C491" s="45">
        <f t="shared" si="8"/>
        <v>0</v>
      </c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</row>
    <row r="492" spans="1:34" x14ac:dyDescent="0.25">
      <c r="A492" s="60"/>
      <c r="B492" s="24"/>
      <c r="C492" s="45">
        <f t="shared" si="8"/>
        <v>0</v>
      </c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</row>
    <row r="493" spans="1:34" x14ac:dyDescent="0.25">
      <c r="A493" s="24"/>
      <c r="B493" s="24"/>
      <c r="C493" s="45">
        <f t="shared" si="8"/>
        <v>0</v>
      </c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</row>
    <row r="494" spans="1:34" x14ac:dyDescent="0.25">
      <c r="A494" s="24"/>
      <c r="B494" s="24"/>
      <c r="C494" s="45">
        <f t="shared" si="8"/>
        <v>0</v>
      </c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</row>
    <row r="495" spans="1:34" x14ac:dyDescent="0.25">
      <c r="A495" s="24"/>
      <c r="B495" s="24"/>
      <c r="C495" s="45">
        <f t="shared" si="8"/>
        <v>0</v>
      </c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</row>
    <row r="496" spans="1:34" x14ac:dyDescent="0.25">
      <c r="A496" s="24"/>
      <c r="B496" s="24"/>
      <c r="C496" s="45">
        <f t="shared" si="8"/>
        <v>0</v>
      </c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</row>
    <row r="497" spans="1:34" x14ac:dyDescent="0.25">
      <c r="A497" s="24"/>
      <c r="B497" s="24"/>
      <c r="C497" s="45">
        <f t="shared" ref="C497:C560" si="9">SUM(D497:AH497)</f>
        <v>0</v>
      </c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</row>
    <row r="498" spans="1:34" x14ac:dyDescent="0.25">
      <c r="A498" s="24"/>
      <c r="B498" s="24"/>
      <c r="C498" s="45">
        <f t="shared" si="9"/>
        <v>0</v>
      </c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</row>
    <row r="499" spans="1:34" x14ac:dyDescent="0.25">
      <c r="A499" s="24"/>
      <c r="B499" s="24"/>
      <c r="C499" s="45">
        <f t="shared" si="9"/>
        <v>0</v>
      </c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</row>
    <row r="500" spans="1:34" x14ac:dyDescent="0.25">
      <c r="A500" s="24"/>
      <c r="B500" s="24"/>
      <c r="C500" s="45">
        <f t="shared" si="9"/>
        <v>0</v>
      </c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</row>
    <row r="501" spans="1:34" x14ac:dyDescent="0.25">
      <c r="A501" s="24"/>
      <c r="B501" s="24"/>
      <c r="C501" s="45">
        <f t="shared" si="9"/>
        <v>0</v>
      </c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</row>
    <row r="502" spans="1:34" x14ac:dyDescent="0.25">
      <c r="A502" s="24"/>
      <c r="B502" s="24"/>
      <c r="C502" s="45">
        <f t="shared" si="9"/>
        <v>0</v>
      </c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</row>
    <row r="503" spans="1:34" x14ac:dyDescent="0.25">
      <c r="A503" s="24"/>
      <c r="B503" s="24"/>
      <c r="C503" s="45">
        <f t="shared" si="9"/>
        <v>0</v>
      </c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</row>
    <row r="504" spans="1:34" x14ac:dyDescent="0.25">
      <c r="A504" s="24"/>
      <c r="B504" s="24"/>
      <c r="C504" s="45">
        <f t="shared" si="9"/>
        <v>0</v>
      </c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</row>
    <row r="505" spans="1:34" x14ac:dyDescent="0.25">
      <c r="A505" s="24"/>
      <c r="B505" s="24"/>
      <c r="C505" s="45">
        <f t="shared" si="9"/>
        <v>0</v>
      </c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</row>
    <row r="506" spans="1:34" x14ac:dyDescent="0.25">
      <c r="A506" s="24"/>
      <c r="B506" s="24"/>
      <c r="C506" s="45">
        <f t="shared" si="9"/>
        <v>0</v>
      </c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</row>
    <row r="507" spans="1:34" x14ac:dyDescent="0.25">
      <c r="A507" s="24"/>
      <c r="B507" s="24"/>
      <c r="C507" s="45">
        <f t="shared" si="9"/>
        <v>0</v>
      </c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</row>
    <row r="508" spans="1:34" x14ac:dyDescent="0.25">
      <c r="A508" s="24"/>
      <c r="B508" s="24"/>
      <c r="C508" s="45">
        <f t="shared" si="9"/>
        <v>0</v>
      </c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</row>
    <row r="509" spans="1:34" x14ac:dyDescent="0.25">
      <c r="A509" s="24"/>
      <c r="B509" s="24"/>
      <c r="C509" s="45">
        <f t="shared" si="9"/>
        <v>0</v>
      </c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</row>
    <row r="510" spans="1:34" x14ac:dyDescent="0.25">
      <c r="A510" s="24"/>
      <c r="B510" s="24"/>
      <c r="C510" s="45">
        <f t="shared" si="9"/>
        <v>0</v>
      </c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</row>
    <row r="511" spans="1:34" x14ac:dyDescent="0.25">
      <c r="A511" s="24"/>
      <c r="B511" s="24"/>
      <c r="C511" s="45">
        <f t="shared" si="9"/>
        <v>0</v>
      </c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</row>
    <row r="512" spans="1:34" x14ac:dyDescent="0.25">
      <c r="A512" s="24"/>
      <c r="B512" s="24"/>
      <c r="C512" s="45">
        <f t="shared" si="9"/>
        <v>0</v>
      </c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</row>
    <row r="513" spans="1:34" x14ac:dyDescent="0.25">
      <c r="A513" s="24"/>
      <c r="B513" s="24"/>
      <c r="C513" s="45">
        <f t="shared" si="9"/>
        <v>0</v>
      </c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</row>
    <row r="514" spans="1:34" x14ac:dyDescent="0.25">
      <c r="A514" s="24"/>
      <c r="B514" s="24"/>
      <c r="C514" s="45">
        <f t="shared" si="9"/>
        <v>0</v>
      </c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</row>
    <row r="515" spans="1:34" x14ac:dyDescent="0.25">
      <c r="A515" s="24"/>
      <c r="B515" s="24"/>
      <c r="C515" s="45">
        <f t="shared" si="9"/>
        <v>0</v>
      </c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</row>
    <row r="516" spans="1:34" x14ac:dyDescent="0.25">
      <c r="A516" s="24"/>
      <c r="B516" s="24"/>
      <c r="C516" s="45">
        <f t="shared" si="9"/>
        <v>0</v>
      </c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</row>
    <row r="517" spans="1:34" x14ac:dyDescent="0.25">
      <c r="A517" s="24"/>
      <c r="B517" s="24"/>
      <c r="C517" s="45">
        <f t="shared" si="9"/>
        <v>0</v>
      </c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</row>
    <row r="518" spans="1:34" x14ac:dyDescent="0.25">
      <c r="A518" s="24"/>
      <c r="B518" s="24"/>
      <c r="C518" s="45">
        <f t="shared" si="9"/>
        <v>0</v>
      </c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</row>
    <row r="519" spans="1:34" x14ac:dyDescent="0.25">
      <c r="A519" s="24"/>
      <c r="B519" s="24"/>
      <c r="C519" s="45">
        <f t="shared" si="9"/>
        <v>0</v>
      </c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</row>
    <row r="520" spans="1:34" x14ac:dyDescent="0.25">
      <c r="A520" s="24"/>
      <c r="B520" s="24"/>
      <c r="C520" s="45">
        <f t="shared" si="9"/>
        <v>0</v>
      </c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</row>
    <row r="521" spans="1:34" x14ac:dyDescent="0.25">
      <c r="A521" s="24"/>
      <c r="B521" s="24"/>
      <c r="C521" s="45">
        <f t="shared" si="9"/>
        <v>0</v>
      </c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</row>
    <row r="522" spans="1:34" x14ac:dyDescent="0.25">
      <c r="A522" s="24"/>
      <c r="B522" s="24"/>
      <c r="C522" s="45">
        <f t="shared" si="9"/>
        <v>0</v>
      </c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</row>
    <row r="523" spans="1:34" x14ac:dyDescent="0.25">
      <c r="A523" s="24"/>
      <c r="B523" s="24"/>
      <c r="C523" s="45">
        <f t="shared" si="9"/>
        <v>0</v>
      </c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</row>
    <row r="524" spans="1:34" x14ac:dyDescent="0.25">
      <c r="A524" s="24"/>
      <c r="B524" s="24"/>
      <c r="C524" s="45">
        <f t="shared" si="9"/>
        <v>0</v>
      </c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</row>
    <row r="525" spans="1:34" x14ac:dyDescent="0.25">
      <c r="A525" s="24"/>
      <c r="B525" s="24"/>
      <c r="C525" s="45">
        <f t="shared" si="9"/>
        <v>0</v>
      </c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</row>
    <row r="526" spans="1:34" x14ac:dyDescent="0.25">
      <c r="A526" s="24"/>
      <c r="B526" s="24"/>
      <c r="C526" s="45">
        <f t="shared" si="9"/>
        <v>0</v>
      </c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</row>
    <row r="527" spans="1:34" x14ac:dyDescent="0.25">
      <c r="A527" s="24"/>
      <c r="B527" s="24"/>
      <c r="C527" s="45">
        <f t="shared" si="9"/>
        <v>0</v>
      </c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</row>
    <row r="528" spans="1:34" x14ac:dyDescent="0.25">
      <c r="A528" s="24"/>
      <c r="B528" s="24"/>
      <c r="C528" s="45">
        <f t="shared" si="9"/>
        <v>0</v>
      </c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</row>
    <row r="529" spans="1:34" x14ac:dyDescent="0.25">
      <c r="A529" s="24"/>
      <c r="B529" s="24"/>
      <c r="C529" s="45">
        <f t="shared" si="9"/>
        <v>0</v>
      </c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</row>
    <row r="530" spans="1:34" x14ac:dyDescent="0.25">
      <c r="A530" s="24"/>
      <c r="B530" s="24"/>
      <c r="C530" s="45">
        <f t="shared" si="9"/>
        <v>0</v>
      </c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</row>
    <row r="531" spans="1:34" x14ac:dyDescent="0.25">
      <c r="A531" s="24"/>
      <c r="B531" s="24"/>
      <c r="C531" s="45">
        <f t="shared" si="9"/>
        <v>0</v>
      </c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</row>
    <row r="532" spans="1:34" x14ac:dyDescent="0.25">
      <c r="A532" s="24"/>
      <c r="B532" s="24"/>
      <c r="C532" s="45">
        <f t="shared" si="9"/>
        <v>0</v>
      </c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</row>
    <row r="533" spans="1:34" x14ac:dyDescent="0.25">
      <c r="A533" s="24"/>
      <c r="B533" s="24"/>
      <c r="C533" s="45">
        <f t="shared" si="9"/>
        <v>0</v>
      </c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</row>
    <row r="534" spans="1:34" x14ac:dyDescent="0.25">
      <c r="A534" s="24"/>
      <c r="B534" s="24"/>
      <c r="C534" s="45">
        <f t="shared" si="9"/>
        <v>0</v>
      </c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</row>
    <row r="535" spans="1:34" x14ac:dyDescent="0.25">
      <c r="A535" s="24"/>
      <c r="B535" s="24"/>
      <c r="C535" s="45">
        <f t="shared" si="9"/>
        <v>0</v>
      </c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</row>
    <row r="536" spans="1:34" x14ac:dyDescent="0.25">
      <c r="A536" s="24"/>
      <c r="B536" s="24"/>
      <c r="C536" s="45">
        <f t="shared" si="9"/>
        <v>0</v>
      </c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</row>
    <row r="537" spans="1:34" x14ac:dyDescent="0.25">
      <c r="A537" s="24"/>
      <c r="B537" s="24"/>
      <c r="C537" s="45">
        <f t="shared" si="9"/>
        <v>0</v>
      </c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</row>
    <row r="538" spans="1:34" x14ac:dyDescent="0.25">
      <c r="A538" s="24"/>
      <c r="B538" s="24"/>
      <c r="C538" s="45">
        <f t="shared" si="9"/>
        <v>0</v>
      </c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</row>
    <row r="539" spans="1:34" x14ac:dyDescent="0.25">
      <c r="A539" s="24"/>
      <c r="B539" s="24"/>
      <c r="C539" s="45">
        <f t="shared" si="9"/>
        <v>0</v>
      </c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</row>
    <row r="540" spans="1:34" x14ac:dyDescent="0.25">
      <c r="A540" s="24"/>
      <c r="B540" s="24"/>
      <c r="C540" s="45">
        <f t="shared" si="9"/>
        <v>0</v>
      </c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</row>
    <row r="541" spans="1:34" x14ac:dyDescent="0.25">
      <c r="A541" s="24"/>
      <c r="B541" s="24"/>
      <c r="C541" s="45">
        <f t="shared" si="9"/>
        <v>0</v>
      </c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</row>
    <row r="542" spans="1:34" x14ac:dyDescent="0.25">
      <c r="A542" s="24"/>
      <c r="B542" s="24"/>
      <c r="C542" s="45">
        <f t="shared" si="9"/>
        <v>0</v>
      </c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</row>
    <row r="543" spans="1:34" x14ac:dyDescent="0.25">
      <c r="A543" s="24"/>
      <c r="B543" s="24"/>
      <c r="C543" s="45">
        <f t="shared" si="9"/>
        <v>0</v>
      </c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</row>
    <row r="544" spans="1:34" x14ac:dyDescent="0.25">
      <c r="A544" s="24"/>
      <c r="B544" s="24"/>
      <c r="C544" s="45">
        <f t="shared" si="9"/>
        <v>0</v>
      </c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</row>
    <row r="545" spans="1:34" x14ac:dyDescent="0.25">
      <c r="A545" s="24"/>
      <c r="B545" s="24"/>
      <c r="C545" s="45">
        <f t="shared" si="9"/>
        <v>0</v>
      </c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</row>
    <row r="546" spans="1:34" x14ac:dyDescent="0.25">
      <c r="A546" s="24"/>
      <c r="B546" s="24"/>
      <c r="C546" s="45">
        <f t="shared" si="9"/>
        <v>0</v>
      </c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</row>
    <row r="547" spans="1:34" x14ac:dyDescent="0.25">
      <c r="A547" s="24"/>
      <c r="B547" s="24"/>
      <c r="C547" s="45">
        <f t="shared" si="9"/>
        <v>0</v>
      </c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</row>
    <row r="548" spans="1:34" x14ac:dyDescent="0.25">
      <c r="A548" s="24"/>
      <c r="B548" s="24"/>
      <c r="C548" s="45">
        <f t="shared" si="9"/>
        <v>0</v>
      </c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</row>
    <row r="549" spans="1:34" x14ac:dyDescent="0.25">
      <c r="A549" s="24"/>
      <c r="B549" s="24"/>
      <c r="C549" s="45">
        <f t="shared" si="9"/>
        <v>0</v>
      </c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</row>
    <row r="550" spans="1:34" x14ac:dyDescent="0.25">
      <c r="A550" s="24"/>
      <c r="B550" s="24"/>
      <c r="C550" s="45">
        <f t="shared" si="9"/>
        <v>0</v>
      </c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</row>
    <row r="551" spans="1:34" x14ac:dyDescent="0.25">
      <c r="A551" s="24"/>
      <c r="B551" s="24"/>
      <c r="C551" s="45">
        <f t="shared" si="9"/>
        <v>0</v>
      </c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</row>
    <row r="552" spans="1:34" x14ac:dyDescent="0.25">
      <c r="A552" s="24"/>
      <c r="B552" s="24"/>
      <c r="C552" s="45">
        <f t="shared" si="9"/>
        <v>0</v>
      </c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</row>
    <row r="553" spans="1:34" x14ac:dyDescent="0.25">
      <c r="A553" s="24"/>
      <c r="B553" s="24"/>
      <c r="C553" s="45">
        <f t="shared" si="9"/>
        <v>0</v>
      </c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</row>
    <row r="554" spans="1:34" x14ac:dyDescent="0.25">
      <c r="A554" s="24"/>
      <c r="B554" s="24"/>
      <c r="C554" s="45">
        <f t="shared" si="9"/>
        <v>0</v>
      </c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</row>
    <row r="555" spans="1:34" x14ac:dyDescent="0.25">
      <c r="A555" s="24"/>
      <c r="B555" s="24"/>
      <c r="C555" s="45">
        <f t="shared" si="9"/>
        <v>0</v>
      </c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</row>
    <row r="556" spans="1:34" x14ac:dyDescent="0.25">
      <c r="A556" s="24"/>
      <c r="B556" s="24"/>
      <c r="C556" s="45">
        <f t="shared" si="9"/>
        <v>0</v>
      </c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</row>
    <row r="557" spans="1:34" x14ac:dyDescent="0.25">
      <c r="A557" s="24"/>
      <c r="B557" s="24"/>
      <c r="C557" s="45">
        <f t="shared" si="9"/>
        <v>0</v>
      </c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</row>
    <row r="558" spans="1:34" x14ac:dyDescent="0.25">
      <c r="A558" s="24"/>
      <c r="B558" s="24"/>
      <c r="C558" s="45">
        <f t="shared" si="9"/>
        <v>0</v>
      </c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</row>
    <row r="559" spans="1:34" x14ac:dyDescent="0.25">
      <c r="A559" s="24"/>
      <c r="B559" s="24"/>
      <c r="C559" s="45">
        <f t="shared" si="9"/>
        <v>0</v>
      </c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</row>
    <row r="560" spans="1:34" x14ac:dyDescent="0.25">
      <c r="A560" s="24"/>
      <c r="B560" s="24"/>
      <c r="C560" s="45">
        <f t="shared" si="9"/>
        <v>0</v>
      </c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</row>
    <row r="561" spans="1:34" x14ac:dyDescent="0.25">
      <c r="A561" s="24"/>
      <c r="B561" s="24"/>
      <c r="C561" s="45">
        <f t="shared" ref="C561:C608" si="10">SUM(D561:AH561)</f>
        <v>0</v>
      </c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</row>
    <row r="562" spans="1:34" x14ac:dyDescent="0.25">
      <c r="A562" s="24"/>
      <c r="B562" s="24"/>
      <c r="C562" s="45">
        <f t="shared" si="10"/>
        <v>0</v>
      </c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</row>
    <row r="563" spans="1:34" x14ac:dyDescent="0.25">
      <c r="A563" s="24"/>
      <c r="B563" s="24"/>
      <c r="C563" s="45">
        <f t="shared" si="10"/>
        <v>0</v>
      </c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</row>
    <row r="564" spans="1:34" x14ac:dyDescent="0.25">
      <c r="A564" s="24"/>
      <c r="B564" s="24"/>
      <c r="C564" s="45">
        <f t="shared" si="10"/>
        <v>0</v>
      </c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</row>
    <row r="565" spans="1:34" x14ac:dyDescent="0.25">
      <c r="A565" s="24"/>
      <c r="B565" s="24"/>
      <c r="C565" s="45">
        <f t="shared" si="10"/>
        <v>0</v>
      </c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</row>
    <row r="566" spans="1:34" x14ac:dyDescent="0.25">
      <c r="A566" s="24"/>
      <c r="B566" s="24"/>
      <c r="C566" s="45">
        <f t="shared" si="10"/>
        <v>0</v>
      </c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</row>
    <row r="567" spans="1:34" x14ac:dyDescent="0.25">
      <c r="A567" s="24"/>
      <c r="B567" s="24"/>
      <c r="C567" s="45">
        <f t="shared" si="10"/>
        <v>0</v>
      </c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</row>
    <row r="568" spans="1:34" x14ac:dyDescent="0.25">
      <c r="A568" s="24"/>
      <c r="B568" s="24"/>
      <c r="C568" s="45">
        <f t="shared" si="10"/>
        <v>0</v>
      </c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</row>
    <row r="569" spans="1:34" x14ac:dyDescent="0.25">
      <c r="A569" s="24"/>
      <c r="B569" s="24"/>
      <c r="C569" s="45">
        <f t="shared" si="10"/>
        <v>0</v>
      </c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</row>
    <row r="570" spans="1:34" x14ac:dyDescent="0.25">
      <c r="A570" s="24"/>
      <c r="B570" s="24"/>
      <c r="C570" s="45">
        <f t="shared" si="10"/>
        <v>0</v>
      </c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</row>
    <row r="571" spans="1:34" x14ac:dyDescent="0.25">
      <c r="A571" s="24"/>
      <c r="B571" s="24"/>
      <c r="C571" s="45">
        <f t="shared" si="10"/>
        <v>0</v>
      </c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</row>
    <row r="572" spans="1:34" x14ac:dyDescent="0.25">
      <c r="A572" s="24"/>
      <c r="B572" s="24"/>
      <c r="C572" s="45">
        <f t="shared" si="10"/>
        <v>0</v>
      </c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</row>
    <row r="573" spans="1:34" x14ac:dyDescent="0.25">
      <c r="A573" s="24"/>
      <c r="B573" s="24"/>
      <c r="C573" s="45">
        <f t="shared" si="10"/>
        <v>0</v>
      </c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</row>
    <row r="574" spans="1:34" x14ac:dyDescent="0.25">
      <c r="A574" s="24"/>
      <c r="B574" s="24"/>
      <c r="C574" s="45">
        <f t="shared" si="10"/>
        <v>0</v>
      </c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</row>
    <row r="575" spans="1:34" x14ac:dyDescent="0.25">
      <c r="A575" s="24"/>
      <c r="B575" s="24"/>
      <c r="C575" s="45">
        <f t="shared" si="10"/>
        <v>0</v>
      </c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</row>
    <row r="576" spans="1:34" x14ac:dyDescent="0.25">
      <c r="A576" s="24"/>
      <c r="B576" s="24"/>
      <c r="C576" s="45">
        <f t="shared" si="10"/>
        <v>0</v>
      </c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</row>
    <row r="577" spans="1:34" x14ac:dyDescent="0.25">
      <c r="A577" s="24"/>
      <c r="B577" s="24"/>
      <c r="C577" s="45">
        <f t="shared" si="10"/>
        <v>0</v>
      </c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</row>
    <row r="578" spans="1:34" x14ac:dyDescent="0.25">
      <c r="A578" s="24"/>
      <c r="B578" s="24"/>
      <c r="C578" s="45">
        <f t="shared" si="10"/>
        <v>0</v>
      </c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</row>
    <row r="579" spans="1:34" x14ac:dyDescent="0.25">
      <c r="A579" s="24"/>
      <c r="B579" s="24"/>
      <c r="C579" s="45">
        <f t="shared" si="10"/>
        <v>0</v>
      </c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</row>
    <row r="580" spans="1:34" x14ac:dyDescent="0.25">
      <c r="A580" s="24"/>
      <c r="B580" s="24"/>
      <c r="C580" s="45">
        <f t="shared" si="10"/>
        <v>0</v>
      </c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</row>
    <row r="581" spans="1:34" x14ac:dyDescent="0.25">
      <c r="A581" s="24"/>
      <c r="B581" s="24"/>
      <c r="C581" s="45">
        <f t="shared" si="10"/>
        <v>0</v>
      </c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</row>
    <row r="582" spans="1:34" x14ac:dyDescent="0.25">
      <c r="A582" s="24"/>
      <c r="B582" s="24"/>
      <c r="C582" s="45">
        <f t="shared" si="10"/>
        <v>0</v>
      </c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</row>
    <row r="583" spans="1:34" x14ac:dyDescent="0.25">
      <c r="A583" s="24"/>
      <c r="B583" s="24"/>
      <c r="C583" s="45">
        <f t="shared" si="10"/>
        <v>0</v>
      </c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</row>
    <row r="584" spans="1:34" x14ac:dyDescent="0.25">
      <c r="A584" s="24"/>
      <c r="B584" s="24"/>
      <c r="C584" s="45">
        <f t="shared" si="10"/>
        <v>0</v>
      </c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</row>
    <row r="585" spans="1:34" x14ac:dyDescent="0.25">
      <c r="A585" s="24"/>
      <c r="B585" s="24"/>
      <c r="C585" s="45">
        <f t="shared" si="10"/>
        <v>0</v>
      </c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</row>
    <row r="586" spans="1:34" x14ac:dyDescent="0.25">
      <c r="A586" s="24"/>
      <c r="B586" s="24"/>
      <c r="C586" s="45">
        <f t="shared" si="10"/>
        <v>0</v>
      </c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</row>
    <row r="587" spans="1:34" x14ac:dyDescent="0.25">
      <c r="A587" s="24"/>
      <c r="B587" s="24"/>
      <c r="C587" s="45">
        <f t="shared" si="10"/>
        <v>0</v>
      </c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</row>
    <row r="588" spans="1:34" x14ac:dyDescent="0.25">
      <c r="A588" s="24"/>
      <c r="B588" s="24"/>
      <c r="C588" s="45">
        <f t="shared" si="10"/>
        <v>0</v>
      </c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</row>
    <row r="589" spans="1:34" x14ac:dyDescent="0.25">
      <c r="A589" s="24"/>
      <c r="B589" s="24"/>
      <c r="C589" s="45">
        <f t="shared" si="10"/>
        <v>0</v>
      </c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</row>
    <row r="590" spans="1:34" x14ac:dyDescent="0.25">
      <c r="A590" s="24"/>
      <c r="B590" s="24"/>
      <c r="C590" s="45">
        <f t="shared" si="10"/>
        <v>0</v>
      </c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</row>
    <row r="591" spans="1:34" x14ac:dyDescent="0.25">
      <c r="A591" s="24"/>
      <c r="B591" s="24"/>
      <c r="C591" s="45">
        <f t="shared" si="10"/>
        <v>0</v>
      </c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</row>
    <row r="592" spans="1:34" x14ac:dyDescent="0.25">
      <c r="A592" s="24"/>
      <c r="B592" s="24"/>
      <c r="C592" s="45">
        <f t="shared" si="10"/>
        <v>0</v>
      </c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</row>
    <row r="593" spans="1:34" x14ac:dyDescent="0.25">
      <c r="A593" s="24"/>
      <c r="B593" s="24"/>
      <c r="C593" s="45">
        <f t="shared" si="10"/>
        <v>0</v>
      </c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</row>
    <row r="594" spans="1:34" x14ac:dyDescent="0.25">
      <c r="A594" s="24"/>
      <c r="B594" s="24"/>
      <c r="C594" s="45">
        <f t="shared" si="10"/>
        <v>0</v>
      </c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</row>
    <row r="595" spans="1:34" x14ac:dyDescent="0.25">
      <c r="A595" s="24"/>
      <c r="B595" s="24"/>
      <c r="C595" s="45">
        <f t="shared" si="10"/>
        <v>0</v>
      </c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</row>
    <row r="596" spans="1:34" x14ac:dyDescent="0.25">
      <c r="A596" s="24"/>
      <c r="B596" s="24"/>
      <c r="C596" s="45">
        <f t="shared" si="10"/>
        <v>0</v>
      </c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</row>
    <row r="597" spans="1:34" x14ac:dyDescent="0.25">
      <c r="A597" s="24"/>
      <c r="B597" s="24"/>
      <c r="C597" s="45">
        <f t="shared" si="10"/>
        <v>0</v>
      </c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</row>
    <row r="598" spans="1:34" x14ac:dyDescent="0.25">
      <c r="A598" s="24"/>
      <c r="B598" s="24"/>
      <c r="C598" s="45">
        <f t="shared" si="10"/>
        <v>0</v>
      </c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</row>
    <row r="599" spans="1:34" x14ac:dyDescent="0.25">
      <c r="A599" s="24"/>
      <c r="B599" s="24"/>
      <c r="C599" s="45">
        <f t="shared" si="10"/>
        <v>0</v>
      </c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</row>
    <row r="600" spans="1:34" x14ac:dyDescent="0.25">
      <c r="A600" s="24"/>
      <c r="B600" s="24"/>
      <c r="C600" s="45">
        <f t="shared" si="10"/>
        <v>0</v>
      </c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</row>
    <row r="601" spans="1:34" x14ac:dyDescent="0.25">
      <c r="A601" s="24"/>
      <c r="B601" s="24"/>
      <c r="C601" s="45">
        <f t="shared" si="10"/>
        <v>0</v>
      </c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</row>
    <row r="602" spans="1:34" x14ac:dyDescent="0.25">
      <c r="A602" s="24"/>
      <c r="B602" s="24"/>
      <c r="C602" s="45">
        <f t="shared" si="10"/>
        <v>0</v>
      </c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</row>
    <row r="603" spans="1:34" x14ac:dyDescent="0.25">
      <c r="A603" s="24"/>
      <c r="B603" s="24"/>
      <c r="C603" s="45">
        <f t="shared" si="10"/>
        <v>0</v>
      </c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</row>
    <row r="604" spans="1:34" x14ac:dyDescent="0.25">
      <c r="A604" s="24"/>
      <c r="B604" s="24"/>
      <c r="C604" s="45">
        <f t="shared" si="10"/>
        <v>0</v>
      </c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</row>
    <row r="605" spans="1:34" x14ac:dyDescent="0.25">
      <c r="A605" s="24"/>
      <c r="B605" s="24"/>
      <c r="C605" s="45">
        <f t="shared" si="10"/>
        <v>0</v>
      </c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</row>
    <row r="606" spans="1:34" x14ac:dyDescent="0.25">
      <c r="A606" s="24"/>
      <c r="B606" s="24"/>
      <c r="C606" s="45">
        <f t="shared" si="10"/>
        <v>0</v>
      </c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</row>
    <row r="607" spans="1:34" x14ac:dyDescent="0.25">
      <c r="A607" s="24"/>
      <c r="B607" s="24"/>
      <c r="C607" s="45">
        <f t="shared" si="10"/>
        <v>0</v>
      </c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</row>
    <row r="608" spans="1:34" x14ac:dyDescent="0.25">
      <c r="C608" s="45">
        <f t="shared" si="10"/>
        <v>0</v>
      </c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</row>
    <row r="609" spans="1:1" x14ac:dyDescent="0.25">
      <c r="A609" t="s">
        <v>764</v>
      </c>
    </row>
  </sheetData>
  <autoFilter ref="A1:AH609"/>
  <sortState ref="A2:AH368">
    <sortCondition ref="A2:A368"/>
  </sortState>
  <conditionalFormatting sqref="A453:A455">
    <cfRule type="duplicateValues" dxfId="105" priority="93"/>
  </conditionalFormatting>
  <conditionalFormatting sqref="A456">
    <cfRule type="duplicateValues" dxfId="104" priority="92"/>
  </conditionalFormatting>
  <conditionalFormatting sqref="A457">
    <cfRule type="duplicateValues" dxfId="103" priority="91"/>
  </conditionalFormatting>
  <conditionalFormatting sqref="A458:A461">
    <cfRule type="duplicateValues" dxfId="102" priority="90"/>
  </conditionalFormatting>
  <conditionalFormatting sqref="A462">
    <cfRule type="duplicateValues" dxfId="101" priority="89"/>
  </conditionalFormatting>
  <conditionalFormatting sqref="A463">
    <cfRule type="duplicateValues" dxfId="100" priority="88"/>
  </conditionalFormatting>
  <conditionalFormatting sqref="A464">
    <cfRule type="duplicateValues" dxfId="99" priority="87"/>
  </conditionalFormatting>
  <conditionalFormatting sqref="A465:A483">
    <cfRule type="duplicateValues" dxfId="98" priority="104"/>
  </conditionalFormatting>
  <conditionalFormatting sqref="A484:A492">
    <cfRule type="duplicateValues" dxfId="97" priority="86"/>
  </conditionalFormatting>
  <conditionalFormatting sqref="A354">
    <cfRule type="duplicateValues" dxfId="96" priority="23"/>
  </conditionalFormatting>
  <conditionalFormatting sqref="A218">
    <cfRule type="duplicateValues" dxfId="95" priority="36"/>
  </conditionalFormatting>
  <conditionalFormatting sqref="A219:A315 A2:A217">
    <cfRule type="duplicateValues" dxfId="94" priority="37"/>
  </conditionalFormatting>
  <conditionalFormatting sqref="A219:A315">
    <cfRule type="duplicateValues" dxfId="93" priority="38"/>
  </conditionalFormatting>
  <conditionalFormatting sqref="A316:A317">
    <cfRule type="duplicateValues" dxfId="92" priority="34"/>
  </conditionalFormatting>
  <conditionalFormatting sqref="A316:A317">
    <cfRule type="duplicateValues" dxfId="91" priority="35"/>
  </conditionalFormatting>
  <conditionalFormatting sqref="A318:A323">
    <cfRule type="duplicateValues" dxfId="90" priority="32"/>
  </conditionalFormatting>
  <conditionalFormatting sqref="A318:A323">
    <cfRule type="duplicateValues" dxfId="89" priority="33"/>
  </conditionalFormatting>
  <conditionalFormatting sqref="A324">
    <cfRule type="duplicateValues" dxfId="88" priority="30"/>
  </conditionalFormatting>
  <conditionalFormatting sqref="A324">
    <cfRule type="duplicateValues" dxfId="87" priority="31"/>
  </conditionalFormatting>
  <conditionalFormatting sqref="A325:A327">
    <cfRule type="duplicateValues" dxfId="86" priority="28"/>
  </conditionalFormatting>
  <conditionalFormatting sqref="A325:A327">
    <cfRule type="duplicateValues" dxfId="85" priority="29"/>
  </conditionalFormatting>
  <conditionalFormatting sqref="A328">
    <cfRule type="duplicateValues" dxfId="84" priority="26"/>
  </conditionalFormatting>
  <conditionalFormatting sqref="A328">
    <cfRule type="duplicateValues" dxfId="83" priority="27"/>
  </conditionalFormatting>
  <conditionalFormatting sqref="A329:A333">
    <cfRule type="duplicateValues" dxfId="82" priority="25"/>
  </conditionalFormatting>
  <conditionalFormatting sqref="A354">
    <cfRule type="duplicateValues" dxfId="81" priority="24"/>
  </conditionalFormatting>
  <conditionalFormatting sqref="A355">
    <cfRule type="duplicateValues" dxfId="80" priority="21"/>
  </conditionalFormatting>
  <conditionalFormatting sqref="A355">
    <cfRule type="duplicateValues" dxfId="79" priority="22"/>
  </conditionalFormatting>
  <conditionalFormatting sqref="A371">
    <cfRule type="duplicateValues" dxfId="78" priority="20"/>
  </conditionalFormatting>
  <conditionalFormatting sqref="A372">
    <cfRule type="duplicateValues" dxfId="77" priority="19"/>
  </conditionalFormatting>
  <conditionalFormatting sqref="A373">
    <cfRule type="duplicateValues" dxfId="76" priority="18"/>
  </conditionalFormatting>
  <conditionalFormatting sqref="A374">
    <cfRule type="duplicateValues" dxfId="75" priority="17"/>
  </conditionalFormatting>
  <conditionalFormatting sqref="A375">
    <cfRule type="duplicateValues" dxfId="74" priority="16"/>
  </conditionalFormatting>
  <conditionalFormatting sqref="A376:A377">
    <cfRule type="duplicateValues" dxfId="73" priority="15"/>
  </conditionalFormatting>
  <conditionalFormatting sqref="A378">
    <cfRule type="duplicateValues" dxfId="72" priority="13"/>
  </conditionalFormatting>
  <conditionalFormatting sqref="A378">
    <cfRule type="duplicateValues" dxfId="71" priority="14"/>
  </conditionalFormatting>
  <conditionalFormatting sqref="A379">
    <cfRule type="duplicateValues" dxfId="70" priority="11"/>
  </conditionalFormatting>
  <conditionalFormatting sqref="A379">
    <cfRule type="duplicateValues" dxfId="69" priority="12"/>
  </conditionalFormatting>
  <conditionalFormatting sqref="A380">
    <cfRule type="duplicateValues" dxfId="68" priority="10"/>
  </conditionalFormatting>
  <conditionalFormatting sqref="A383:A411 A413:A414 A416:A417 A419:A420 A422:A423 A425:A426 A428:A438">
    <cfRule type="duplicateValues" dxfId="67" priority="9"/>
  </conditionalFormatting>
  <conditionalFormatting sqref="A381">
    <cfRule type="duplicateValues" dxfId="66" priority="7"/>
  </conditionalFormatting>
  <conditionalFormatting sqref="A381">
    <cfRule type="duplicateValues" dxfId="65" priority="8"/>
  </conditionalFormatting>
  <conditionalFormatting sqref="A382">
    <cfRule type="duplicateValues" dxfId="64" priority="5"/>
  </conditionalFormatting>
  <conditionalFormatting sqref="A382">
    <cfRule type="duplicateValues" dxfId="63" priority="6"/>
  </conditionalFormatting>
  <conditionalFormatting sqref="A412 A415 A418 A421 A424 A427">
    <cfRule type="duplicateValues" dxfId="62" priority="3"/>
  </conditionalFormatting>
  <conditionalFormatting sqref="A412">
    <cfRule type="duplicateValues" dxfId="61" priority="4"/>
  </conditionalFormatting>
  <conditionalFormatting sqref="A380">
    <cfRule type="duplicateValues" dxfId="60" priority="39"/>
  </conditionalFormatting>
  <conditionalFormatting sqref="A383:A411">
    <cfRule type="duplicateValues" dxfId="59" priority="40"/>
  </conditionalFormatting>
  <conditionalFormatting sqref="A329:A353 A356:A370">
    <cfRule type="duplicateValues" dxfId="58" priority="41"/>
  </conditionalFormatting>
  <conditionalFormatting sqref="A334:A353 A356:A370">
    <cfRule type="duplicateValues" dxfId="57" priority="42"/>
  </conditionalFormatting>
  <conditionalFormatting sqref="A334:A353 A356:A370">
    <cfRule type="duplicateValues" dxfId="56" priority="43"/>
  </conditionalFormatting>
  <conditionalFormatting sqref="A376:A377">
    <cfRule type="duplicateValues" dxfId="55" priority="44"/>
  </conditionalFormatting>
  <conditionalFormatting sqref="A439 A442 A445 A448 A451">
    <cfRule type="duplicateValues" dxfId="54" priority="2"/>
  </conditionalFormatting>
  <conditionalFormatting sqref="A440:A441 A443:A444 A446:A447 A449:A450 A452">
    <cfRule type="duplicateValues" dxfId="53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622"/>
  <sheetViews>
    <sheetView topLeftCell="A434" zoomScale="78" zoomScaleNormal="78" workbookViewId="0">
      <selection activeCell="J468" sqref="J468"/>
    </sheetView>
  </sheetViews>
  <sheetFormatPr baseColWidth="10" defaultRowHeight="15" x14ac:dyDescent="0.25"/>
  <cols>
    <col min="1" max="1" width="13" customWidth="1"/>
    <col min="2" max="2" width="44.28515625" customWidth="1"/>
    <col min="3" max="3" width="11.42578125" style="2"/>
  </cols>
  <sheetData>
    <row r="1" spans="1:34" ht="47.25" x14ac:dyDescent="0.25">
      <c r="A1" s="23" t="s">
        <v>3</v>
      </c>
      <c r="B1" s="23" t="s">
        <v>764</v>
      </c>
      <c r="C1" s="26" t="s">
        <v>11</v>
      </c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5">
        <v>27</v>
      </c>
      <c r="AE1" s="25">
        <v>28</v>
      </c>
      <c r="AF1" s="25">
        <v>29</v>
      </c>
      <c r="AG1" s="25">
        <v>30</v>
      </c>
      <c r="AH1" s="27">
        <v>31</v>
      </c>
    </row>
    <row r="2" spans="1:34" ht="15.75" x14ac:dyDescent="0.25">
      <c r="A2" s="111"/>
      <c r="B2" s="55"/>
      <c r="C2" s="45">
        <f t="shared" ref="C2:C65" si="0">SUM(D2:AH2)</f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ht="15.75" x14ac:dyDescent="0.25">
      <c r="A3" s="111"/>
      <c r="B3" s="55"/>
      <c r="C3" s="45">
        <f t="shared" si="0"/>
        <v>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4" ht="15.75" x14ac:dyDescent="0.25">
      <c r="A4" s="111"/>
      <c r="B4" s="66"/>
      <c r="C4" s="45">
        <f t="shared" si="0"/>
        <v>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ht="15.75" x14ac:dyDescent="0.25">
      <c r="A5" s="111"/>
      <c r="B5" s="55"/>
      <c r="C5" s="45">
        <f t="shared" si="0"/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15.75" x14ac:dyDescent="0.25">
      <c r="A6" s="111"/>
      <c r="B6" s="55"/>
      <c r="C6" s="45">
        <f t="shared" si="0"/>
        <v>0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24"/>
    </row>
    <row r="7" spans="1:34" ht="15.75" x14ac:dyDescent="0.25">
      <c r="A7" s="61"/>
      <c r="B7" s="66"/>
      <c r="C7" s="45">
        <f t="shared" si="0"/>
        <v>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ht="15.75" x14ac:dyDescent="0.25">
      <c r="A8" s="61"/>
      <c r="B8" s="66"/>
      <c r="C8" s="45">
        <f t="shared" si="0"/>
        <v>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ht="15.75" x14ac:dyDescent="0.25">
      <c r="A9" s="61"/>
      <c r="B9" s="55"/>
      <c r="C9" s="45">
        <f t="shared" si="0"/>
        <v>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ht="15.75" x14ac:dyDescent="0.25">
      <c r="A10" s="61"/>
      <c r="B10" s="55"/>
      <c r="C10" s="45">
        <f t="shared" si="0"/>
        <v>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ht="15.75" x14ac:dyDescent="0.25">
      <c r="A11" s="61"/>
      <c r="B11" s="55"/>
      <c r="C11" s="45">
        <f t="shared" si="0"/>
        <v>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ht="15.75" x14ac:dyDescent="0.25">
      <c r="A12" s="61"/>
      <c r="B12" s="56"/>
      <c r="C12" s="45">
        <f t="shared" si="0"/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ht="15.75" x14ac:dyDescent="0.25">
      <c r="A13" s="61"/>
      <c r="B13" s="56"/>
      <c r="C13" s="45">
        <f t="shared" si="0"/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4" ht="15.75" x14ac:dyDescent="0.25">
      <c r="A14" s="61"/>
      <c r="B14" s="56"/>
      <c r="C14" s="45">
        <f t="shared" si="0"/>
        <v>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ht="15.75" x14ac:dyDescent="0.25">
      <c r="A15" s="61"/>
      <c r="B15" s="66"/>
      <c r="C15" s="45">
        <f t="shared" si="0"/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ht="15.75" x14ac:dyDescent="0.25">
      <c r="A16" s="61"/>
      <c r="B16" s="55"/>
      <c r="C16" s="45">
        <f t="shared" si="0"/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34" ht="15.75" x14ac:dyDescent="0.25">
      <c r="A17" s="61"/>
      <c r="B17" s="55"/>
      <c r="C17" s="45">
        <f t="shared" si="0"/>
        <v>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24"/>
      <c r="AH17" s="24"/>
    </row>
    <row r="18" spans="1:34" ht="15.75" x14ac:dyDescent="0.25">
      <c r="A18" s="61"/>
      <c r="B18" s="55"/>
      <c r="C18" s="45">
        <f t="shared" si="0"/>
        <v>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1:34" ht="15.75" x14ac:dyDescent="0.25">
      <c r="A19" s="61"/>
      <c r="B19" s="66"/>
      <c r="C19" s="45">
        <f t="shared" si="0"/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24"/>
    </row>
    <row r="20" spans="1:34" ht="15.75" x14ac:dyDescent="0.25">
      <c r="A20" s="61"/>
      <c r="B20" s="66"/>
      <c r="C20" s="45">
        <f t="shared" si="0"/>
        <v>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ht="15.75" x14ac:dyDescent="0.25">
      <c r="A21" s="61"/>
      <c r="B21" s="66"/>
      <c r="C21" s="45">
        <f t="shared" si="0"/>
        <v>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ht="15.75" x14ac:dyDescent="0.25">
      <c r="A22" s="61"/>
      <c r="B22" s="66"/>
      <c r="C22" s="45">
        <f t="shared" si="0"/>
        <v>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24"/>
      <c r="AH22" s="24"/>
    </row>
    <row r="23" spans="1:34" ht="15.75" x14ac:dyDescent="0.25">
      <c r="A23" s="61"/>
      <c r="B23" s="66"/>
      <c r="C23" s="45">
        <f t="shared" si="0"/>
        <v>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 ht="15.75" x14ac:dyDescent="0.25">
      <c r="A24" s="61"/>
      <c r="B24" s="55"/>
      <c r="C24" s="45">
        <f t="shared" si="0"/>
        <v>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spans="1:34" ht="15.75" x14ac:dyDescent="0.25">
      <c r="A25" s="61"/>
      <c r="B25" s="55"/>
      <c r="C25" s="45">
        <f t="shared" si="0"/>
        <v>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ht="15.75" x14ac:dyDescent="0.25">
      <c r="A26" s="61"/>
      <c r="B26" s="55"/>
      <c r="C26" s="45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24"/>
      <c r="AH26" s="24"/>
    </row>
    <row r="27" spans="1:34" ht="15.75" x14ac:dyDescent="0.25">
      <c r="A27" s="61"/>
      <c r="B27" s="55"/>
      <c r="C27" s="45">
        <f t="shared" si="0"/>
        <v>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ht="15.75" x14ac:dyDescent="0.25">
      <c r="A28" s="61"/>
      <c r="B28" s="55"/>
      <c r="C28" s="45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24"/>
      <c r="AH28" s="24"/>
    </row>
    <row r="29" spans="1:34" ht="15.75" x14ac:dyDescent="0.25">
      <c r="A29" s="61"/>
      <c r="B29" s="55"/>
      <c r="C29" s="45">
        <f t="shared" si="0"/>
        <v>0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</row>
    <row r="30" spans="1:34" ht="15.75" x14ac:dyDescent="0.25">
      <c r="A30" s="61"/>
      <c r="B30" s="55"/>
      <c r="C30" s="45">
        <f t="shared" si="0"/>
        <v>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ht="15.75" x14ac:dyDescent="0.25">
      <c r="A31" s="61"/>
      <c r="B31" s="55"/>
      <c r="C31" s="45">
        <f t="shared" si="0"/>
        <v>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ht="15.75" x14ac:dyDescent="0.25">
      <c r="A32" s="61"/>
      <c r="B32" s="55"/>
      <c r="C32" s="45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24"/>
      <c r="AH32" s="24"/>
    </row>
    <row r="33" spans="1:34" ht="15.75" x14ac:dyDescent="0.25">
      <c r="A33" s="61"/>
      <c r="B33" s="55"/>
      <c r="C33" s="45">
        <f t="shared" si="0"/>
        <v>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1:34" ht="15.75" x14ac:dyDescent="0.25">
      <c r="A34" s="61"/>
      <c r="B34" s="55"/>
      <c r="C34" s="45">
        <f t="shared" si="0"/>
        <v>0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:34" ht="15.75" x14ac:dyDescent="0.25">
      <c r="A35" s="61"/>
      <c r="B35" s="55"/>
      <c r="C35" s="45">
        <f t="shared" si="0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24"/>
      <c r="AG35" s="24"/>
      <c r="AH35" s="24"/>
    </row>
    <row r="36" spans="1:34" ht="15.75" x14ac:dyDescent="0.25">
      <c r="A36" s="61"/>
      <c r="B36" s="55"/>
      <c r="C36" s="45">
        <f t="shared" si="0"/>
        <v>0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</row>
    <row r="37" spans="1:34" ht="15.75" x14ac:dyDescent="0.25">
      <c r="A37" s="61"/>
      <c r="B37" s="66"/>
      <c r="C37" s="45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24"/>
      <c r="AH37" s="24"/>
    </row>
    <row r="38" spans="1:34" ht="15.75" x14ac:dyDescent="0.25">
      <c r="A38" s="61"/>
      <c r="B38" s="66"/>
      <c r="C38" s="45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24"/>
    </row>
    <row r="39" spans="1:34" ht="15.75" x14ac:dyDescent="0.25">
      <c r="A39" s="61"/>
      <c r="B39" s="66"/>
      <c r="C39" s="45">
        <f t="shared" si="0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</row>
    <row r="40" spans="1:34" ht="15.75" x14ac:dyDescent="0.25">
      <c r="A40" s="61"/>
      <c r="B40" s="55"/>
      <c r="C40" s="45">
        <f t="shared" si="0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</row>
    <row r="41" spans="1:34" ht="15.75" x14ac:dyDescent="0.25">
      <c r="A41" s="61"/>
      <c r="B41" s="55"/>
      <c r="C41" s="45">
        <f t="shared" si="0"/>
        <v>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</row>
    <row r="42" spans="1:34" ht="15.75" x14ac:dyDescent="0.25">
      <c r="A42" s="61"/>
      <c r="B42" s="55"/>
      <c r="C42" s="45">
        <f t="shared" si="0"/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</row>
    <row r="43" spans="1:34" ht="15.75" x14ac:dyDescent="0.25">
      <c r="A43" s="61"/>
      <c r="B43" s="55"/>
      <c r="C43" s="45">
        <f t="shared" si="0"/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1:34" ht="15.75" x14ac:dyDescent="0.25">
      <c r="A44" s="61"/>
      <c r="B44" s="55"/>
      <c r="C44" s="45">
        <f t="shared" si="0"/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34" ht="15.75" x14ac:dyDescent="0.25">
      <c r="A45" s="61"/>
      <c r="B45" s="55"/>
      <c r="C45" s="45">
        <f t="shared" si="0"/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</row>
    <row r="46" spans="1:34" ht="15.75" x14ac:dyDescent="0.25">
      <c r="A46" s="61"/>
      <c r="B46" s="55"/>
      <c r="C46" s="45">
        <f t="shared" si="0"/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</row>
    <row r="47" spans="1:34" ht="15.75" x14ac:dyDescent="0.25">
      <c r="A47" s="61"/>
      <c r="B47" s="55"/>
      <c r="C47" s="45">
        <f t="shared" si="0"/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15.75" x14ac:dyDescent="0.25">
      <c r="A48" s="61"/>
      <c r="B48" s="55"/>
      <c r="C48" s="45">
        <f t="shared" si="0"/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ht="15.75" x14ac:dyDescent="0.25">
      <c r="A49" s="61"/>
      <c r="B49" s="55"/>
      <c r="C49" s="45">
        <f t="shared" si="0"/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15.75" x14ac:dyDescent="0.25">
      <c r="A50" s="61"/>
      <c r="B50" s="55"/>
      <c r="C50" s="45">
        <f t="shared" si="0"/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</row>
    <row r="51" spans="1:34" ht="15.75" x14ac:dyDescent="0.25">
      <c r="A51" s="61"/>
      <c r="B51" s="55"/>
      <c r="C51" s="45">
        <f t="shared" si="0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</row>
    <row r="52" spans="1:34" ht="15.75" x14ac:dyDescent="0.25">
      <c r="A52" s="61"/>
      <c r="B52" s="55"/>
      <c r="C52" s="45">
        <f t="shared" si="0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</row>
    <row r="53" spans="1:34" ht="15.75" x14ac:dyDescent="0.25">
      <c r="A53" s="61"/>
      <c r="B53" s="55"/>
      <c r="C53" s="45">
        <f t="shared" si="0"/>
        <v>0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</row>
    <row r="54" spans="1:34" ht="15.75" x14ac:dyDescent="0.25">
      <c r="A54" s="61"/>
      <c r="B54" s="55"/>
      <c r="C54" s="45">
        <f t="shared" si="0"/>
        <v>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</row>
    <row r="55" spans="1:34" ht="15.75" x14ac:dyDescent="0.25">
      <c r="A55" s="61"/>
      <c r="B55" s="66"/>
      <c r="C55" s="45">
        <f t="shared" si="0"/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</row>
    <row r="56" spans="1:34" ht="15.75" x14ac:dyDescent="0.25">
      <c r="A56" s="61"/>
      <c r="B56" s="66"/>
      <c r="C56" s="45">
        <f t="shared" si="0"/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</row>
    <row r="57" spans="1:34" ht="15.75" x14ac:dyDescent="0.25">
      <c r="A57" s="61"/>
      <c r="B57" s="66"/>
      <c r="C57" s="45">
        <f t="shared" si="0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</row>
    <row r="58" spans="1:34" ht="15.75" x14ac:dyDescent="0.25">
      <c r="A58" s="61"/>
      <c r="B58" s="55"/>
      <c r="C58" s="45">
        <f t="shared" si="0"/>
        <v>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</row>
    <row r="59" spans="1:34" ht="15.75" x14ac:dyDescent="0.25">
      <c r="A59" s="61"/>
      <c r="B59" s="66"/>
      <c r="C59" s="45">
        <f t="shared" si="0"/>
        <v>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</row>
    <row r="60" spans="1:34" ht="15.75" x14ac:dyDescent="0.25">
      <c r="A60" s="61"/>
      <c r="B60" s="55"/>
      <c r="C60" s="45">
        <f t="shared" si="0"/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4" ht="15.75" x14ac:dyDescent="0.25">
      <c r="A61" s="61"/>
      <c r="B61" s="55"/>
      <c r="C61" s="45">
        <f t="shared" si="0"/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4" ht="15.75" x14ac:dyDescent="0.25">
      <c r="A62" s="61"/>
      <c r="B62" s="55"/>
      <c r="C62" s="45">
        <f t="shared" si="0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</row>
    <row r="63" spans="1:34" ht="15.75" x14ac:dyDescent="0.25">
      <c r="A63" s="61"/>
      <c r="B63" s="66"/>
      <c r="C63" s="45">
        <f t="shared" si="0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</row>
    <row r="64" spans="1:34" ht="15.75" x14ac:dyDescent="0.25">
      <c r="A64" s="61"/>
      <c r="B64" s="55"/>
      <c r="C64" s="45">
        <f t="shared" si="0"/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</row>
    <row r="65" spans="1:34" ht="15.75" x14ac:dyDescent="0.25">
      <c r="A65" s="61"/>
      <c r="B65" s="66"/>
      <c r="C65" s="45">
        <f t="shared" si="0"/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</row>
    <row r="66" spans="1:34" ht="15.75" x14ac:dyDescent="0.25">
      <c r="A66" s="61"/>
      <c r="B66" s="66"/>
      <c r="C66" s="45">
        <f t="shared" ref="C66:C129" si="1">SUM(D66:AH66)</f>
        <v>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</row>
    <row r="67" spans="1:34" ht="15.75" x14ac:dyDescent="0.25">
      <c r="A67" s="61"/>
      <c r="B67" s="66"/>
      <c r="C67" s="45">
        <f t="shared" si="1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</row>
    <row r="68" spans="1:34" ht="15.75" x14ac:dyDescent="0.25">
      <c r="A68" s="61"/>
      <c r="B68" s="55"/>
      <c r="C68" s="45">
        <f t="shared" si="1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</row>
    <row r="69" spans="1:34" ht="15.75" x14ac:dyDescent="0.25">
      <c r="A69" s="61"/>
      <c r="B69" s="55"/>
      <c r="C69" s="45">
        <f t="shared" si="1"/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</row>
    <row r="70" spans="1:34" ht="15.75" x14ac:dyDescent="0.25">
      <c r="A70" s="61"/>
      <c r="B70" s="66"/>
      <c r="C70" s="45">
        <f t="shared" si="1"/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</row>
    <row r="71" spans="1:34" ht="15.75" x14ac:dyDescent="0.25">
      <c r="A71" s="61"/>
      <c r="B71" s="55"/>
      <c r="C71" s="45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</row>
    <row r="72" spans="1:34" ht="15.75" x14ac:dyDescent="0.25">
      <c r="A72" s="61"/>
      <c r="B72" s="55"/>
      <c r="C72" s="45">
        <f t="shared" si="1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</row>
    <row r="73" spans="1:34" ht="15.75" x14ac:dyDescent="0.25">
      <c r="A73" s="61"/>
      <c r="B73" s="55"/>
      <c r="C73" s="45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</row>
    <row r="74" spans="1:34" ht="15.75" x14ac:dyDescent="0.25">
      <c r="A74" s="61"/>
      <c r="B74" s="55"/>
      <c r="C74" s="45">
        <f t="shared" si="1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</row>
    <row r="75" spans="1:34" ht="15.75" x14ac:dyDescent="0.25">
      <c r="A75" s="61"/>
      <c r="B75" s="66"/>
      <c r="C75" s="45">
        <f t="shared" si="1"/>
        <v>0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</row>
    <row r="76" spans="1:34" ht="15.75" x14ac:dyDescent="0.25">
      <c r="A76" s="61"/>
      <c r="B76" s="66"/>
      <c r="C76" s="45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</row>
    <row r="77" spans="1:34" ht="15.75" x14ac:dyDescent="0.25">
      <c r="A77" s="61"/>
      <c r="B77" s="55"/>
      <c r="C77" s="45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</row>
    <row r="78" spans="1:34" ht="15.75" x14ac:dyDescent="0.25">
      <c r="A78" s="61"/>
      <c r="B78" s="66"/>
      <c r="C78" s="45">
        <f t="shared" si="1"/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4" ht="15.75" x14ac:dyDescent="0.25">
      <c r="A79" s="61"/>
      <c r="B79" s="66"/>
      <c r="C79" s="45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</row>
    <row r="80" spans="1:34" ht="15.75" x14ac:dyDescent="0.25">
      <c r="A80" s="61"/>
      <c r="B80" s="66"/>
      <c r="C80" s="45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</row>
    <row r="81" spans="1:34" ht="15.75" x14ac:dyDescent="0.25">
      <c r="A81" s="61"/>
      <c r="B81" s="55"/>
      <c r="C81" s="45">
        <f t="shared" si="1"/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</row>
    <row r="82" spans="1:34" ht="15.75" x14ac:dyDescent="0.25">
      <c r="A82" s="61"/>
      <c r="B82" s="55"/>
      <c r="C82" s="45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</row>
    <row r="83" spans="1:34" ht="15.75" x14ac:dyDescent="0.25">
      <c r="A83" s="61"/>
      <c r="B83" s="55"/>
      <c r="C83" s="45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</row>
    <row r="84" spans="1:34" ht="15.75" x14ac:dyDescent="0.25">
      <c r="A84" s="61"/>
      <c r="B84" s="55"/>
      <c r="C84" s="45">
        <f t="shared" si="1"/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</row>
    <row r="85" spans="1:34" ht="15.75" x14ac:dyDescent="0.25">
      <c r="A85" s="61"/>
      <c r="B85" s="55"/>
      <c r="C85" s="45">
        <f t="shared" si="1"/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</row>
    <row r="86" spans="1:34" ht="15.75" x14ac:dyDescent="0.25">
      <c r="A86" s="61"/>
      <c r="B86" s="66"/>
      <c r="C86" s="45">
        <f t="shared" si="1"/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</row>
    <row r="87" spans="1:34" ht="15.75" x14ac:dyDescent="0.25">
      <c r="A87" s="61"/>
      <c r="B87" s="55"/>
      <c r="C87" s="45">
        <f t="shared" si="1"/>
        <v>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</row>
    <row r="88" spans="1:34" ht="15.75" x14ac:dyDescent="0.25">
      <c r="A88" s="61"/>
      <c r="B88" s="66"/>
      <c r="C88" s="45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</row>
    <row r="89" spans="1:34" ht="15.75" x14ac:dyDescent="0.25">
      <c r="A89" s="61"/>
      <c r="B89" s="55"/>
      <c r="C89" s="45">
        <f t="shared" si="1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</row>
    <row r="90" spans="1:34" ht="15.75" x14ac:dyDescent="0.25">
      <c r="A90" s="61"/>
      <c r="B90" s="55"/>
      <c r="C90" s="45">
        <f t="shared" si="1"/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</row>
    <row r="91" spans="1:34" ht="15.75" x14ac:dyDescent="0.25">
      <c r="A91" s="61"/>
      <c r="B91" s="55"/>
      <c r="C91" s="45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</row>
    <row r="92" spans="1:34" ht="15.75" x14ac:dyDescent="0.25">
      <c r="A92" s="61"/>
      <c r="B92" s="55"/>
      <c r="C92" s="45">
        <f t="shared" si="1"/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</row>
    <row r="93" spans="1:34" ht="15.75" x14ac:dyDescent="0.25">
      <c r="A93" s="61"/>
      <c r="B93" s="55"/>
      <c r="C93" s="45">
        <f t="shared" si="1"/>
        <v>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</row>
    <row r="94" spans="1:34" ht="15.75" x14ac:dyDescent="0.25">
      <c r="A94" s="61"/>
      <c r="B94" s="66"/>
      <c r="C94" s="45">
        <f t="shared" si="1"/>
        <v>0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</row>
    <row r="95" spans="1:34" ht="15.75" x14ac:dyDescent="0.25">
      <c r="A95" s="61"/>
      <c r="B95" s="66"/>
      <c r="C95" s="45">
        <f t="shared" si="1"/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</row>
    <row r="96" spans="1:34" ht="15.75" x14ac:dyDescent="0.25">
      <c r="A96" s="61"/>
      <c r="B96" s="66"/>
      <c r="C96" s="45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</row>
    <row r="97" spans="1:34" ht="15.75" x14ac:dyDescent="0.25">
      <c r="A97" s="61"/>
      <c r="B97" s="55"/>
      <c r="C97" s="45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</row>
    <row r="98" spans="1:34" ht="15.75" x14ac:dyDescent="0.25">
      <c r="A98" s="61"/>
      <c r="B98" s="55"/>
      <c r="C98" s="45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</row>
    <row r="99" spans="1:34" ht="15.75" x14ac:dyDescent="0.25">
      <c r="A99" s="61"/>
      <c r="B99" s="55"/>
      <c r="C99" s="45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</row>
    <row r="100" spans="1:34" ht="15.75" x14ac:dyDescent="0.25">
      <c r="A100" s="61"/>
      <c r="B100" s="55"/>
      <c r="C100" s="45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</row>
    <row r="101" spans="1:34" ht="15.75" x14ac:dyDescent="0.25">
      <c r="A101" s="61"/>
      <c r="B101" s="55"/>
      <c r="C101" s="45">
        <f t="shared" si="1"/>
        <v>0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</row>
    <row r="102" spans="1:34" ht="15.75" x14ac:dyDescent="0.25">
      <c r="A102" s="61"/>
      <c r="B102" s="66"/>
      <c r="C102" s="45">
        <f t="shared" si="1"/>
        <v>0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</row>
    <row r="103" spans="1:34" ht="15.75" x14ac:dyDescent="0.25">
      <c r="A103" s="61"/>
      <c r="B103" s="55"/>
      <c r="C103" s="45">
        <f t="shared" si="1"/>
        <v>0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</row>
    <row r="104" spans="1:34" ht="15.75" x14ac:dyDescent="0.25">
      <c r="A104" s="61"/>
      <c r="B104" s="55"/>
      <c r="C104" s="45">
        <f t="shared" si="1"/>
        <v>0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</row>
    <row r="105" spans="1:34" ht="15.75" x14ac:dyDescent="0.25">
      <c r="A105" s="61"/>
      <c r="B105" s="55"/>
      <c r="C105" s="45">
        <f t="shared" si="1"/>
        <v>0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</row>
    <row r="106" spans="1:34" ht="15.75" x14ac:dyDescent="0.25">
      <c r="A106" s="61"/>
      <c r="B106" s="55"/>
      <c r="C106" s="45">
        <f t="shared" si="1"/>
        <v>0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</row>
    <row r="107" spans="1:34" ht="15.75" x14ac:dyDescent="0.25">
      <c r="A107" s="61"/>
      <c r="B107" s="66"/>
      <c r="C107" s="45">
        <f t="shared" si="1"/>
        <v>0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</row>
    <row r="108" spans="1:34" ht="15.75" x14ac:dyDescent="0.25">
      <c r="A108" s="61"/>
      <c r="B108" s="55"/>
      <c r="C108" s="45">
        <f t="shared" si="1"/>
        <v>0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</row>
    <row r="109" spans="1:34" ht="15.75" x14ac:dyDescent="0.25">
      <c r="A109" s="61"/>
      <c r="B109" s="66"/>
      <c r="C109" s="45">
        <f t="shared" si="1"/>
        <v>0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</row>
    <row r="110" spans="1:34" ht="15.75" x14ac:dyDescent="0.25">
      <c r="A110" s="61"/>
      <c r="B110" s="55"/>
      <c r="C110" s="45">
        <f t="shared" si="1"/>
        <v>0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</row>
    <row r="111" spans="1:34" ht="15.75" x14ac:dyDescent="0.25">
      <c r="A111" s="61"/>
      <c r="B111" s="55"/>
      <c r="C111" s="45">
        <f t="shared" si="1"/>
        <v>0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</row>
    <row r="112" spans="1:34" ht="15.75" x14ac:dyDescent="0.25">
      <c r="A112" s="61"/>
      <c r="B112" s="55"/>
      <c r="C112" s="45">
        <f t="shared" si="1"/>
        <v>0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</row>
    <row r="113" spans="1:34" ht="15.75" x14ac:dyDescent="0.25">
      <c r="A113" s="61"/>
      <c r="B113" s="55"/>
      <c r="C113" s="45">
        <f t="shared" si="1"/>
        <v>0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</row>
    <row r="114" spans="1:34" ht="15.75" x14ac:dyDescent="0.25">
      <c r="A114" s="61"/>
      <c r="B114" s="66"/>
      <c r="C114" s="45">
        <f t="shared" si="1"/>
        <v>0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</row>
    <row r="115" spans="1:34" ht="15.75" x14ac:dyDescent="0.25">
      <c r="A115" s="61"/>
      <c r="B115" s="55"/>
      <c r="C115" s="45">
        <f t="shared" si="1"/>
        <v>0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</row>
    <row r="116" spans="1:34" ht="15.75" x14ac:dyDescent="0.25">
      <c r="A116" s="61"/>
      <c r="B116" s="66"/>
      <c r="C116" s="45">
        <f t="shared" si="1"/>
        <v>0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</row>
    <row r="117" spans="1:34" ht="15.75" x14ac:dyDescent="0.25">
      <c r="A117" s="61"/>
      <c r="B117" s="66"/>
      <c r="C117" s="45">
        <f t="shared" si="1"/>
        <v>0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</row>
    <row r="118" spans="1:34" ht="15.75" x14ac:dyDescent="0.25">
      <c r="A118" s="61"/>
      <c r="B118" s="66"/>
      <c r="C118" s="45">
        <f t="shared" si="1"/>
        <v>0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</row>
    <row r="119" spans="1:34" ht="15.75" x14ac:dyDescent="0.25">
      <c r="A119" s="61"/>
      <c r="B119" s="55"/>
      <c r="C119" s="45">
        <f t="shared" si="1"/>
        <v>0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</row>
    <row r="120" spans="1:34" ht="15.75" x14ac:dyDescent="0.25">
      <c r="A120" s="61"/>
      <c r="B120" s="55"/>
      <c r="C120" s="45">
        <f t="shared" si="1"/>
        <v>0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</row>
    <row r="121" spans="1:34" ht="15.75" x14ac:dyDescent="0.25">
      <c r="A121" s="61"/>
      <c r="B121" s="66"/>
      <c r="C121" s="45">
        <f t="shared" si="1"/>
        <v>0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</row>
    <row r="122" spans="1:34" ht="15.75" x14ac:dyDescent="0.25">
      <c r="A122" s="61"/>
      <c r="B122" s="66"/>
      <c r="C122" s="45">
        <f t="shared" si="1"/>
        <v>0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</row>
    <row r="123" spans="1:34" ht="15.75" x14ac:dyDescent="0.25">
      <c r="A123" s="61"/>
      <c r="B123" s="55"/>
      <c r="C123" s="45">
        <f t="shared" si="1"/>
        <v>0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</row>
    <row r="124" spans="1:34" ht="15.75" x14ac:dyDescent="0.25">
      <c r="A124" s="61"/>
      <c r="B124" s="55"/>
      <c r="C124" s="45">
        <f t="shared" si="1"/>
        <v>0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</row>
    <row r="125" spans="1:34" ht="15.75" x14ac:dyDescent="0.25">
      <c r="A125" s="61"/>
      <c r="B125" s="55"/>
      <c r="C125" s="45">
        <f t="shared" si="1"/>
        <v>0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</row>
    <row r="126" spans="1:34" ht="15.75" x14ac:dyDescent="0.25">
      <c r="A126" s="61"/>
      <c r="B126" s="55"/>
      <c r="C126" s="45">
        <f t="shared" si="1"/>
        <v>0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</row>
    <row r="127" spans="1:34" ht="15.75" x14ac:dyDescent="0.25">
      <c r="A127" s="61"/>
      <c r="B127" s="55"/>
      <c r="C127" s="45">
        <f t="shared" si="1"/>
        <v>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</row>
    <row r="128" spans="1:34" ht="15.75" x14ac:dyDescent="0.25">
      <c r="A128" s="61"/>
      <c r="B128" s="66"/>
      <c r="C128" s="45">
        <f t="shared" si="1"/>
        <v>0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</row>
    <row r="129" spans="1:34" ht="15.75" x14ac:dyDescent="0.25">
      <c r="A129" s="61"/>
      <c r="B129" s="66"/>
      <c r="C129" s="45">
        <f t="shared" si="1"/>
        <v>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</row>
    <row r="130" spans="1:34" ht="15.75" x14ac:dyDescent="0.25">
      <c r="A130" s="61"/>
      <c r="B130" s="55"/>
      <c r="C130" s="45">
        <f t="shared" ref="C130:C193" si="2">SUM(D130:AH130)</f>
        <v>0</v>
      </c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</row>
    <row r="131" spans="1:34" ht="15.75" x14ac:dyDescent="0.25">
      <c r="A131" s="61"/>
      <c r="B131" s="55"/>
      <c r="C131" s="45">
        <f t="shared" si="2"/>
        <v>0</v>
      </c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</row>
    <row r="132" spans="1:34" ht="15.75" x14ac:dyDescent="0.25">
      <c r="A132" s="61"/>
      <c r="B132" s="55"/>
      <c r="C132" s="45">
        <f t="shared" si="2"/>
        <v>0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</row>
    <row r="133" spans="1:34" ht="15.75" x14ac:dyDescent="0.25">
      <c r="A133" s="61"/>
      <c r="B133" s="55"/>
      <c r="C133" s="45">
        <f t="shared" si="2"/>
        <v>0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</row>
    <row r="134" spans="1:34" ht="15.75" x14ac:dyDescent="0.25">
      <c r="A134" s="61"/>
      <c r="B134" s="66"/>
      <c r="C134" s="45">
        <f t="shared" si="2"/>
        <v>0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</row>
    <row r="135" spans="1:34" ht="15.75" x14ac:dyDescent="0.25">
      <c r="A135" s="61"/>
      <c r="B135" s="55"/>
      <c r="C135" s="45">
        <f t="shared" si="2"/>
        <v>0</v>
      </c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</row>
    <row r="136" spans="1:34" ht="15.75" x14ac:dyDescent="0.25">
      <c r="A136" s="61"/>
      <c r="B136" s="66"/>
      <c r="C136" s="45">
        <f t="shared" si="2"/>
        <v>0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</row>
    <row r="137" spans="1:34" ht="15.75" x14ac:dyDescent="0.25">
      <c r="A137" s="61"/>
      <c r="B137" s="55"/>
      <c r="C137" s="45">
        <f t="shared" si="2"/>
        <v>0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</row>
    <row r="138" spans="1:34" ht="15.75" x14ac:dyDescent="0.25">
      <c r="A138" s="61"/>
      <c r="B138" s="66"/>
      <c r="C138" s="45">
        <f t="shared" si="2"/>
        <v>0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</row>
    <row r="139" spans="1:34" ht="15.75" x14ac:dyDescent="0.25">
      <c r="A139" s="61"/>
      <c r="B139" s="55"/>
      <c r="C139" s="45">
        <f t="shared" si="2"/>
        <v>0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</row>
    <row r="140" spans="1:34" ht="15.75" x14ac:dyDescent="0.25">
      <c r="A140" s="61"/>
      <c r="B140" s="55"/>
      <c r="C140" s="45">
        <f t="shared" si="2"/>
        <v>0</v>
      </c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</row>
    <row r="141" spans="1:34" ht="15.75" x14ac:dyDescent="0.25">
      <c r="A141" s="61"/>
      <c r="B141" s="55"/>
      <c r="C141" s="45">
        <f t="shared" si="2"/>
        <v>0</v>
      </c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</row>
    <row r="142" spans="1:34" ht="15.75" x14ac:dyDescent="0.25">
      <c r="A142" s="61"/>
      <c r="B142" s="55"/>
      <c r="C142" s="45">
        <f t="shared" si="2"/>
        <v>0</v>
      </c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</row>
    <row r="143" spans="1:34" ht="15.75" x14ac:dyDescent="0.25">
      <c r="A143" s="61"/>
      <c r="B143" s="66"/>
      <c r="C143" s="45">
        <f t="shared" si="2"/>
        <v>0</v>
      </c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</row>
    <row r="144" spans="1:34" ht="15.75" x14ac:dyDescent="0.25">
      <c r="A144" s="61"/>
      <c r="B144" s="55"/>
      <c r="C144" s="45">
        <f t="shared" si="2"/>
        <v>0</v>
      </c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</row>
    <row r="145" spans="1:34" ht="15.75" x14ac:dyDescent="0.25">
      <c r="A145" s="61"/>
      <c r="B145" s="55"/>
      <c r="C145" s="45">
        <f t="shared" si="2"/>
        <v>0</v>
      </c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</row>
    <row r="146" spans="1:34" ht="15.75" x14ac:dyDescent="0.25">
      <c r="A146" s="61"/>
      <c r="B146" s="55"/>
      <c r="C146" s="45">
        <f t="shared" si="2"/>
        <v>0</v>
      </c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</row>
    <row r="147" spans="1:34" ht="15.75" x14ac:dyDescent="0.25">
      <c r="A147" s="61"/>
      <c r="B147" s="66"/>
      <c r="C147" s="45">
        <f t="shared" si="2"/>
        <v>0</v>
      </c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</row>
    <row r="148" spans="1:34" ht="15.75" x14ac:dyDescent="0.25">
      <c r="A148" s="61"/>
      <c r="B148" s="66"/>
      <c r="C148" s="45">
        <f t="shared" si="2"/>
        <v>0</v>
      </c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</row>
    <row r="149" spans="1:34" ht="15.75" x14ac:dyDescent="0.25">
      <c r="A149" s="61"/>
      <c r="B149" s="66"/>
      <c r="C149" s="45">
        <f t="shared" si="2"/>
        <v>0</v>
      </c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</row>
    <row r="150" spans="1:34" ht="15.75" x14ac:dyDescent="0.25">
      <c r="A150" s="61"/>
      <c r="B150" s="55"/>
      <c r="C150" s="45">
        <f t="shared" si="2"/>
        <v>0</v>
      </c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</row>
    <row r="151" spans="1:34" ht="15.75" x14ac:dyDescent="0.25">
      <c r="A151" s="61"/>
      <c r="B151" s="66"/>
      <c r="C151" s="45">
        <f t="shared" si="2"/>
        <v>0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</row>
    <row r="152" spans="1:34" ht="15.75" x14ac:dyDescent="0.25">
      <c r="A152" s="61"/>
      <c r="B152" s="66"/>
      <c r="C152" s="45">
        <f t="shared" si="2"/>
        <v>0</v>
      </c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</row>
    <row r="153" spans="1:34" ht="15.75" x14ac:dyDescent="0.25">
      <c r="A153" s="61"/>
      <c r="B153" s="55"/>
      <c r="C153" s="45">
        <f t="shared" si="2"/>
        <v>0</v>
      </c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</row>
    <row r="154" spans="1:34" ht="15.75" x14ac:dyDescent="0.25">
      <c r="A154" s="61"/>
      <c r="B154" s="55"/>
      <c r="C154" s="45">
        <f t="shared" si="2"/>
        <v>0</v>
      </c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</row>
    <row r="155" spans="1:34" ht="15.75" x14ac:dyDescent="0.25">
      <c r="A155" s="61"/>
      <c r="B155" s="55"/>
      <c r="C155" s="45">
        <f t="shared" si="2"/>
        <v>0</v>
      </c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</row>
    <row r="156" spans="1:34" ht="15.75" x14ac:dyDescent="0.25">
      <c r="A156" s="61"/>
      <c r="B156" s="55"/>
      <c r="C156" s="45">
        <f t="shared" si="2"/>
        <v>0</v>
      </c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</row>
    <row r="157" spans="1:34" ht="15.75" x14ac:dyDescent="0.25">
      <c r="A157" s="61"/>
      <c r="B157" s="55"/>
      <c r="C157" s="45">
        <f t="shared" si="2"/>
        <v>0</v>
      </c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</row>
    <row r="158" spans="1:34" ht="15.75" x14ac:dyDescent="0.25">
      <c r="A158" s="61"/>
      <c r="B158" s="66"/>
      <c r="C158" s="45">
        <f t="shared" si="2"/>
        <v>0</v>
      </c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</row>
    <row r="159" spans="1:34" ht="15.75" x14ac:dyDescent="0.25">
      <c r="A159" s="61"/>
      <c r="B159" s="55"/>
      <c r="C159" s="45">
        <f t="shared" si="2"/>
        <v>0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</row>
    <row r="160" spans="1:34" ht="15.75" x14ac:dyDescent="0.25">
      <c r="A160" s="61"/>
      <c r="B160" s="55"/>
      <c r="C160" s="45">
        <f t="shared" si="2"/>
        <v>0</v>
      </c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</row>
    <row r="161" spans="1:34" ht="15.75" x14ac:dyDescent="0.25">
      <c r="A161" s="61"/>
      <c r="B161" s="55"/>
      <c r="C161" s="45">
        <f t="shared" si="2"/>
        <v>0</v>
      </c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</row>
    <row r="162" spans="1:34" ht="15.75" x14ac:dyDescent="0.25">
      <c r="A162" s="61"/>
      <c r="B162" s="55"/>
      <c r="C162" s="45">
        <f t="shared" si="2"/>
        <v>0</v>
      </c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</row>
    <row r="163" spans="1:34" ht="15.75" x14ac:dyDescent="0.25">
      <c r="A163" s="61"/>
      <c r="B163" s="55"/>
      <c r="C163" s="45">
        <f t="shared" si="2"/>
        <v>0</v>
      </c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</row>
    <row r="164" spans="1:34" ht="15.75" x14ac:dyDescent="0.25">
      <c r="A164" s="61"/>
      <c r="B164" s="55"/>
      <c r="C164" s="45">
        <f t="shared" si="2"/>
        <v>0</v>
      </c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</row>
    <row r="165" spans="1:34" ht="15.75" x14ac:dyDescent="0.25">
      <c r="A165" s="61"/>
      <c r="B165" s="55"/>
      <c r="C165" s="45">
        <f t="shared" si="2"/>
        <v>0</v>
      </c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</row>
    <row r="166" spans="1:34" ht="15.75" x14ac:dyDescent="0.25">
      <c r="A166" s="61"/>
      <c r="B166" s="66"/>
      <c r="C166" s="45">
        <f t="shared" si="2"/>
        <v>0</v>
      </c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</row>
    <row r="167" spans="1:34" ht="15.75" x14ac:dyDescent="0.25">
      <c r="A167" s="61"/>
      <c r="B167" s="55"/>
      <c r="C167" s="45">
        <f t="shared" si="2"/>
        <v>0</v>
      </c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</row>
    <row r="168" spans="1:34" ht="15.75" x14ac:dyDescent="0.25">
      <c r="A168" s="61"/>
      <c r="B168" s="55"/>
      <c r="C168" s="45">
        <f t="shared" si="2"/>
        <v>0</v>
      </c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</row>
    <row r="169" spans="1:34" ht="15.75" x14ac:dyDescent="0.25">
      <c r="A169" s="61"/>
      <c r="B169" s="55"/>
      <c r="C169" s="45">
        <f t="shared" si="2"/>
        <v>0</v>
      </c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</row>
    <row r="170" spans="1:34" ht="15.75" x14ac:dyDescent="0.25">
      <c r="A170" s="61"/>
      <c r="B170" s="55"/>
      <c r="C170" s="45">
        <f t="shared" si="2"/>
        <v>0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</row>
    <row r="171" spans="1:34" ht="15.75" x14ac:dyDescent="0.25">
      <c r="A171" s="61"/>
      <c r="B171" s="55"/>
      <c r="C171" s="45">
        <f t="shared" si="2"/>
        <v>0</v>
      </c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</row>
    <row r="172" spans="1:34" ht="15.75" x14ac:dyDescent="0.25">
      <c r="A172" s="61"/>
      <c r="B172" s="66"/>
      <c r="C172" s="45">
        <f t="shared" si="2"/>
        <v>0</v>
      </c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</row>
    <row r="173" spans="1:34" ht="15.75" x14ac:dyDescent="0.25">
      <c r="A173" s="61"/>
      <c r="B173" s="55"/>
      <c r="C173" s="45">
        <f t="shared" si="2"/>
        <v>0</v>
      </c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</row>
    <row r="174" spans="1:34" ht="15.75" x14ac:dyDescent="0.25">
      <c r="A174" s="61"/>
      <c r="B174" s="66"/>
      <c r="C174" s="45">
        <f t="shared" si="2"/>
        <v>0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</row>
    <row r="175" spans="1:34" ht="15.75" x14ac:dyDescent="0.25">
      <c r="A175" s="61"/>
      <c r="B175" s="55"/>
      <c r="C175" s="45">
        <f t="shared" si="2"/>
        <v>0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</row>
    <row r="176" spans="1:34" ht="15.75" x14ac:dyDescent="0.25">
      <c r="A176" s="61"/>
      <c r="B176" s="66"/>
      <c r="C176" s="45">
        <f t="shared" si="2"/>
        <v>0</v>
      </c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</row>
    <row r="177" spans="1:34" ht="15.75" x14ac:dyDescent="0.25">
      <c r="A177" s="61"/>
      <c r="B177" s="55"/>
      <c r="C177" s="45">
        <f t="shared" si="2"/>
        <v>0</v>
      </c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</row>
    <row r="178" spans="1:34" ht="15.75" x14ac:dyDescent="0.25">
      <c r="A178" s="61"/>
      <c r="B178" s="55"/>
      <c r="C178" s="45">
        <f t="shared" si="2"/>
        <v>0</v>
      </c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</row>
    <row r="179" spans="1:34" ht="15.75" x14ac:dyDescent="0.25">
      <c r="A179" s="61"/>
      <c r="B179" s="55"/>
      <c r="C179" s="45">
        <f t="shared" si="2"/>
        <v>0</v>
      </c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</row>
    <row r="180" spans="1:34" ht="15.75" x14ac:dyDescent="0.25">
      <c r="A180" s="61"/>
      <c r="B180" s="55"/>
      <c r="C180" s="45">
        <f t="shared" si="2"/>
        <v>0</v>
      </c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</row>
    <row r="181" spans="1:34" ht="15.75" x14ac:dyDescent="0.25">
      <c r="A181" s="61"/>
      <c r="B181" s="55"/>
      <c r="C181" s="45">
        <f t="shared" si="2"/>
        <v>0</v>
      </c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</row>
    <row r="182" spans="1:34" ht="15.75" x14ac:dyDescent="0.25">
      <c r="A182" s="61"/>
      <c r="B182" s="66"/>
      <c r="C182" s="45">
        <f t="shared" si="2"/>
        <v>0</v>
      </c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</row>
    <row r="183" spans="1:34" ht="15.75" x14ac:dyDescent="0.25">
      <c r="A183" s="61"/>
      <c r="B183" s="55"/>
      <c r="C183" s="45">
        <f t="shared" si="2"/>
        <v>0</v>
      </c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</row>
    <row r="184" spans="1:34" ht="15.75" x14ac:dyDescent="0.25">
      <c r="A184" s="61"/>
      <c r="B184" s="66"/>
      <c r="C184" s="45">
        <f t="shared" si="2"/>
        <v>0</v>
      </c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</row>
    <row r="185" spans="1:34" ht="15.75" x14ac:dyDescent="0.25">
      <c r="A185" s="61"/>
      <c r="B185" s="55"/>
      <c r="C185" s="45">
        <f t="shared" si="2"/>
        <v>0</v>
      </c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</row>
    <row r="186" spans="1:34" ht="15.75" x14ac:dyDescent="0.25">
      <c r="A186" s="61"/>
      <c r="B186" s="55"/>
      <c r="C186" s="45">
        <f t="shared" si="2"/>
        <v>0</v>
      </c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</row>
    <row r="187" spans="1:34" ht="15.75" x14ac:dyDescent="0.25">
      <c r="A187" s="61"/>
      <c r="B187" s="55"/>
      <c r="C187" s="45">
        <f t="shared" si="2"/>
        <v>0</v>
      </c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</row>
    <row r="188" spans="1:34" ht="15.75" x14ac:dyDescent="0.25">
      <c r="A188" s="61"/>
      <c r="B188" s="66"/>
      <c r="C188" s="45">
        <f t="shared" si="2"/>
        <v>0</v>
      </c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</row>
    <row r="189" spans="1:34" ht="15.75" x14ac:dyDescent="0.25">
      <c r="A189" s="61"/>
      <c r="B189" s="55"/>
      <c r="C189" s="45">
        <f t="shared" si="2"/>
        <v>0</v>
      </c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</row>
    <row r="190" spans="1:34" ht="15.75" x14ac:dyDescent="0.25">
      <c r="A190" s="61"/>
      <c r="B190" s="55"/>
      <c r="C190" s="45">
        <f t="shared" si="2"/>
        <v>0</v>
      </c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</row>
    <row r="191" spans="1:34" ht="15.75" x14ac:dyDescent="0.25">
      <c r="A191" s="61"/>
      <c r="B191" s="55"/>
      <c r="C191" s="45">
        <f t="shared" si="2"/>
        <v>0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</row>
    <row r="192" spans="1:34" ht="15.75" x14ac:dyDescent="0.25">
      <c r="A192" s="61"/>
      <c r="B192" s="55"/>
      <c r="C192" s="45">
        <f t="shared" si="2"/>
        <v>0</v>
      </c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</row>
    <row r="193" spans="1:34" ht="15.75" x14ac:dyDescent="0.25">
      <c r="A193" s="61"/>
      <c r="B193" s="66"/>
      <c r="C193" s="45">
        <f t="shared" si="2"/>
        <v>0</v>
      </c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</row>
    <row r="194" spans="1:34" ht="15.75" x14ac:dyDescent="0.25">
      <c r="A194" s="61"/>
      <c r="B194" s="66"/>
      <c r="C194" s="45">
        <f t="shared" ref="C194:C257" si="3">SUM(D194:AH194)</f>
        <v>0</v>
      </c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</row>
    <row r="195" spans="1:34" ht="15.75" x14ac:dyDescent="0.25">
      <c r="A195" s="61"/>
      <c r="B195" s="66"/>
      <c r="C195" s="45">
        <f t="shared" si="3"/>
        <v>0</v>
      </c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</row>
    <row r="196" spans="1:34" ht="15.75" x14ac:dyDescent="0.25">
      <c r="A196" s="61"/>
      <c r="B196" s="55"/>
      <c r="C196" s="45">
        <f t="shared" si="3"/>
        <v>0</v>
      </c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</row>
    <row r="197" spans="1:34" ht="15.75" x14ac:dyDescent="0.25">
      <c r="A197" s="61"/>
      <c r="B197" s="66"/>
      <c r="C197" s="45">
        <f t="shared" si="3"/>
        <v>0</v>
      </c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</row>
    <row r="198" spans="1:34" ht="15.75" x14ac:dyDescent="0.25">
      <c r="A198" s="61"/>
      <c r="B198" s="55"/>
      <c r="C198" s="45">
        <f t="shared" si="3"/>
        <v>0</v>
      </c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</row>
    <row r="199" spans="1:34" ht="15.75" x14ac:dyDescent="0.25">
      <c r="A199" s="61"/>
      <c r="B199" s="55"/>
      <c r="C199" s="45">
        <f t="shared" si="3"/>
        <v>0</v>
      </c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</row>
    <row r="200" spans="1:34" ht="15.75" x14ac:dyDescent="0.25">
      <c r="A200" s="61"/>
      <c r="B200" s="55"/>
      <c r="C200" s="45">
        <f t="shared" si="3"/>
        <v>0</v>
      </c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</row>
    <row r="201" spans="1:34" ht="15.75" x14ac:dyDescent="0.25">
      <c r="A201" s="61"/>
      <c r="B201" s="55"/>
      <c r="C201" s="45">
        <f t="shared" si="3"/>
        <v>0</v>
      </c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</row>
    <row r="202" spans="1:34" ht="15.75" x14ac:dyDescent="0.25">
      <c r="A202" s="61"/>
      <c r="B202" s="66"/>
      <c r="C202" s="45">
        <f t="shared" si="3"/>
        <v>0</v>
      </c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</row>
    <row r="203" spans="1:34" ht="15.75" x14ac:dyDescent="0.25">
      <c r="A203" s="61"/>
      <c r="B203" s="55"/>
      <c r="C203" s="45">
        <f t="shared" si="3"/>
        <v>0</v>
      </c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</row>
    <row r="204" spans="1:34" ht="15.75" x14ac:dyDescent="0.25">
      <c r="A204" s="61"/>
      <c r="B204" s="55"/>
      <c r="C204" s="45">
        <f t="shared" si="3"/>
        <v>0</v>
      </c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</row>
    <row r="205" spans="1:34" ht="15.75" x14ac:dyDescent="0.25">
      <c r="A205" s="61"/>
      <c r="B205" s="55"/>
      <c r="C205" s="45">
        <f t="shared" si="3"/>
        <v>0</v>
      </c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</row>
    <row r="206" spans="1:34" ht="15.75" x14ac:dyDescent="0.25">
      <c r="A206" s="61"/>
      <c r="B206" s="66"/>
      <c r="C206" s="45">
        <f t="shared" si="3"/>
        <v>0</v>
      </c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</row>
    <row r="207" spans="1:34" ht="15.75" x14ac:dyDescent="0.25">
      <c r="A207" s="61"/>
      <c r="B207" s="55"/>
      <c r="C207" s="45">
        <f t="shared" si="3"/>
        <v>0</v>
      </c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</row>
    <row r="208" spans="1:34" ht="15.75" x14ac:dyDescent="0.25">
      <c r="A208" s="61"/>
      <c r="B208" s="55"/>
      <c r="C208" s="45">
        <f t="shared" si="3"/>
        <v>0</v>
      </c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</row>
    <row r="209" spans="1:34" ht="15.75" x14ac:dyDescent="0.25">
      <c r="A209" s="61"/>
      <c r="B209" s="66"/>
      <c r="C209" s="45">
        <f t="shared" si="3"/>
        <v>0</v>
      </c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</row>
    <row r="210" spans="1:34" ht="15.75" x14ac:dyDescent="0.25">
      <c r="A210" s="61"/>
      <c r="B210" s="66"/>
      <c r="C210" s="45">
        <f t="shared" si="3"/>
        <v>0</v>
      </c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</row>
    <row r="211" spans="1:34" ht="15.75" x14ac:dyDescent="0.25">
      <c r="A211" s="61"/>
      <c r="B211" s="66"/>
      <c r="C211" s="45">
        <f t="shared" si="3"/>
        <v>0</v>
      </c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</row>
    <row r="212" spans="1:34" ht="15.75" x14ac:dyDescent="0.25">
      <c r="A212" s="61"/>
      <c r="B212" s="55"/>
      <c r="C212" s="45">
        <f t="shared" si="3"/>
        <v>0</v>
      </c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</row>
    <row r="213" spans="1:34" ht="15.75" x14ac:dyDescent="0.25">
      <c r="A213" s="61"/>
      <c r="B213" s="55"/>
      <c r="C213" s="45">
        <f t="shared" si="3"/>
        <v>0</v>
      </c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</row>
    <row r="214" spans="1:34" ht="15.75" x14ac:dyDescent="0.25">
      <c r="A214" s="61"/>
      <c r="B214" s="66"/>
      <c r="C214" s="45">
        <f t="shared" si="3"/>
        <v>0</v>
      </c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</row>
    <row r="215" spans="1:34" ht="15.75" x14ac:dyDescent="0.25">
      <c r="A215" s="61"/>
      <c r="B215" s="66"/>
      <c r="C215" s="45">
        <f t="shared" si="3"/>
        <v>0</v>
      </c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</row>
    <row r="216" spans="1:34" ht="15.75" x14ac:dyDescent="0.25">
      <c r="A216" s="61"/>
      <c r="B216" s="55"/>
      <c r="C216" s="45">
        <f t="shared" si="3"/>
        <v>0</v>
      </c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</row>
    <row r="217" spans="1:34" ht="15.75" x14ac:dyDescent="0.25">
      <c r="A217" s="61"/>
      <c r="B217" s="55"/>
      <c r="C217" s="45">
        <f t="shared" si="3"/>
        <v>0</v>
      </c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</row>
    <row r="218" spans="1:34" ht="15.75" x14ac:dyDescent="0.25">
      <c r="A218" s="61"/>
      <c r="B218" s="55"/>
      <c r="C218" s="45">
        <f t="shared" si="3"/>
        <v>0</v>
      </c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</row>
    <row r="219" spans="1:34" ht="15.75" x14ac:dyDescent="0.25">
      <c r="A219" s="61"/>
      <c r="B219" s="55"/>
      <c r="C219" s="45">
        <f t="shared" si="3"/>
        <v>0</v>
      </c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</row>
    <row r="220" spans="1:34" ht="15.75" x14ac:dyDescent="0.25">
      <c r="A220" s="61"/>
      <c r="B220" s="66"/>
      <c r="C220" s="45">
        <f t="shared" si="3"/>
        <v>0</v>
      </c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</row>
    <row r="221" spans="1:34" ht="15.75" x14ac:dyDescent="0.25">
      <c r="A221" s="61"/>
      <c r="B221" s="55"/>
      <c r="C221" s="45">
        <f t="shared" si="3"/>
        <v>0</v>
      </c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</row>
    <row r="222" spans="1:34" ht="15.75" x14ac:dyDescent="0.25">
      <c r="A222" s="61"/>
      <c r="B222" s="66"/>
      <c r="C222" s="45">
        <f t="shared" si="3"/>
        <v>0</v>
      </c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</row>
    <row r="223" spans="1:34" ht="15.75" x14ac:dyDescent="0.25">
      <c r="A223" s="61"/>
      <c r="B223" s="66"/>
      <c r="C223" s="45">
        <f t="shared" si="3"/>
        <v>0</v>
      </c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</row>
    <row r="224" spans="1:34" ht="15.75" x14ac:dyDescent="0.25">
      <c r="A224" s="61"/>
      <c r="B224" s="66"/>
      <c r="C224" s="45">
        <f t="shared" si="3"/>
        <v>0</v>
      </c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</row>
    <row r="225" spans="1:34" ht="15.75" x14ac:dyDescent="0.25">
      <c r="A225" s="61"/>
      <c r="B225" s="55"/>
      <c r="C225" s="45">
        <f t="shared" si="3"/>
        <v>0</v>
      </c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</row>
    <row r="226" spans="1:34" ht="15.75" x14ac:dyDescent="0.25">
      <c r="A226" s="61"/>
      <c r="B226" s="55"/>
      <c r="C226" s="45">
        <f t="shared" si="3"/>
        <v>0</v>
      </c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</row>
    <row r="227" spans="1:34" ht="15.75" x14ac:dyDescent="0.25">
      <c r="A227" s="61"/>
      <c r="B227" s="55"/>
      <c r="C227" s="45">
        <f t="shared" si="3"/>
        <v>0</v>
      </c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</row>
    <row r="228" spans="1:34" ht="15.75" x14ac:dyDescent="0.25">
      <c r="A228" s="61"/>
      <c r="B228" s="66"/>
      <c r="C228" s="45">
        <f t="shared" si="3"/>
        <v>0</v>
      </c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</row>
    <row r="229" spans="1:34" ht="15.75" x14ac:dyDescent="0.25">
      <c r="A229" s="61"/>
      <c r="B229" s="66"/>
      <c r="C229" s="45">
        <f t="shared" si="3"/>
        <v>0</v>
      </c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</row>
    <row r="230" spans="1:34" ht="15.75" x14ac:dyDescent="0.25">
      <c r="A230" s="61"/>
      <c r="B230" s="66"/>
      <c r="C230" s="45">
        <f t="shared" si="3"/>
        <v>0</v>
      </c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</row>
    <row r="231" spans="1:34" ht="15.75" x14ac:dyDescent="0.25">
      <c r="A231" s="61"/>
      <c r="B231" s="56"/>
      <c r="C231" s="45">
        <f t="shared" si="3"/>
        <v>0</v>
      </c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</row>
    <row r="232" spans="1:34" ht="15.75" x14ac:dyDescent="0.25">
      <c r="A232" s="61"/>
      <c r="B232" s="66"/>
      <c r="C232" s="45">
        <f t="shared" si="3"/>
        <v>0</v>
      </c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</row>
    <row r="233" spans="1:34" ht="15.75" x14ac:dyDescent="0.25">
      <c r="A233" s="61"/>
      <c r="B233" s="55"/>
      <c r="C233" s="45">
        <f t="shared" si="3"/>
        <v>0</v>
      </c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</row>
    <row r="234" spans="1:34" ht="15.75" x14ac:dyDescent="0.25">
      <c r="A234" s="61"/>
      <c r="B234" s="55"/>
      <c r="C234" s="45">
        <f t="shared" si="3"/>
        <v>0</v>
      </c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</row>
    <row r="235" spans="1:34" ht="15.75" x14ac:dyDescent="0.25">
      <c r="A235" s="61"/>
      <c r="B235" s="55"/>
      <c r="C235" s="45">
        <f t="shared" si="3"/>
        <v>0</v>
      </c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</row>
    <row r="236" spans="1:34" ht="15.75" x14ac:dyDescent="0.25">
      <c r="A236" s="61"/>
      <c r="B236" s="55"/>
      <c r="C236" s="45">
        <f t="shared" si="3"/>
        <v>0</v>
      </c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</row>
    <row r="237" spans="1:34" ht="15.75" x14ac:dyDescent="0.25">
      <c r="A237" s="61"/>
      <c r="B237" s="55"/>
      <c r="C237" s="45">
        <f t="shared" si="3"/>
        <v>0</v>
      </c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</row>
    <row r="238" spans="1:34" ht="15.75" x14ac:dyDescent="0.25">
      <c r="A238" s="61"/>
      <c r="B238" s="66"/>
      <c r="C238" s="45">
        <f t="shared" si="3"/>
        <v>0</v>
      </c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</row>
    <row r="239" spans="1:34" ht="15.75" x14ac:dyDescent="0.25">
      <c r="A239" s="61"/>
      <c r="B239" s="55"/>
      <c r="C239" s="45">
        <f t="shared" si="3"/>
        <v>0</v>
      </c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</row>
    <row r="240" spans="1:34" ht="15.75" x14ac:dyDescent="0.25">
      <c r="A240" s="61"/>
      <c r="B240" s="66"/>
      <c r="C240" s="45">
        <f t="shared" si="3"/>
        <v>0</v>
      </c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</row>
    <row r="241" spans="1:34" ht="15.75" x14ac:dyDescent="0.25">
      <c r="A241" s="61"/>
      <c r="B241" s="66"/>
      <c r="C241" s="45">
        <f t="shared" si="3"/>
        <v>0</v>
      </c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</row>
    <row r="242" spans="1:34" ht="15.75" x14ac:dyDescent="0.25">
      <c r="A242" s="61"/>
      <c r="B242" s="66"/>
      <c r="C242" s="45">
        <f t="shared" si="3"/>
        <v>0</v>
      </c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</row>
    <row r="243" spans="1:34" ht="15.75" x14ac:dyDescent="0.25">
      <c r="A243" s="61"/>
      <c r="B243" s="55"/>
      <c r="C243" s="45">
        <f t="shared" si="3"/>
        <v>0</v>
      </c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</row>
    <row r="244" spans="1:34" ht="15.75" x14ac:dyDescent="0.25">
      <c r="A244" s="61"/>
      <c r="B244" s="55"/>
      <c r="C244" s="45">
        <f t="shared" si="3"/>
        <v>0</v>
      </c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</row>
    <row r="245" spans="1:34" ht="15.75" x14ac:dyDescent="0.25">
      <c r="A245" s="61"/>
      <c r="B245" s="55"/>
      <c r="C245" s="45">
        <f t="shared" si="3"/>
        <v>0</v>
      </c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</row>
    <row r="246" spans="1:34" ht="15.75" x14ac:dyDescent="0.25">
      <c r="A246" s="61"/>
      <c r="B246" s="55"/>
      <c r="C246" s="45">
        <f t="shared" si="3"/>
        <v>0</v>
      </c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</row>
    <row r="247" spans="1:34" ht="15.75" x14ac:dyDescent="0.25">
      <c r="A247" s="61"/>
      <c r="B247" s="66"/>
      <c r="C247" s="45">
        <f t="shared" si="3"/>
        <v>0</v>
      </c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</row>
    <row r="248" spans="1:34" ht="15.75" x14ac:dyDescent="0.25">
      <c r="A248" s="61"/>
      <c r="B248" s="55"/>
      <c r="C248" s="45">
        <f t="shared" si="3"/>
        <v>0</v>
      </c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</row>
    <row r="249" spans="1:34" ht="15.75" x14ac:dyDescent="0.25">
      <c r="A249" s="61"/>
      <c r="B249" s="66"/>
      <c r="C249" s="45">
        <f t="shared" si="3"/>
        <v>0</v>
      </c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</row>
    <row r="250" spans="1:34" ht="15.75" x14ac:dyDescent="0.25">
      <c r="A250" s="61"/>
      <c r="B250" s="66"/>
      <c r="C250" s="45">
        <f t="shared" si="3"/>
        <v>0</v>
      </c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</row>
    <row r="251" spans="1:34" ht="15.75" x14ac:dyDescent="0.25">
      <c r="A251" s="61"/>
      <c r="B251" s="55"/>
      <c r="C251" s="45">
        <f t="shared" si="3"/>
        <v>0</v>
      </c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</row>
    <row r="252" spans="1:34" ht="15.75" x14ac:dyDescent="0.25">
      <c r="A252" s="61"/>
      <c r="B252" s="55"/>
      <c r="C252" s="45">
        <f t="shared" si="3"/>
        <v>0</v>
      </c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</row>
    <row r="253" spans="1:34" ht="15.75" x14ac:dyDescent="0.25">
      <c r="A253" s="61"/>
      <c r="B253" s="66"/>
      <c r="C253" s="45">
        <f t="shared" si="3"/>
        <v>0</v>
      </c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</row>
    <row r="254" spans="1:34" ht="15.75" x14ac:dyDescent="0.25">
      <c r="A254" s="61"/>
      <c r="B254" s="55"/>
      <c r="C254" s="45">
        <f t="shared" si="3"/>
        <v>0</v>
      </c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</row>
    <row r="255" spans="1:34" ht="15.75" x14ac:dyDescent="0.25">
      <c r="A255" s="61"/>
      <c r="B255" s="55"/>
      <c r="C255" s="45">
        <f t="shared" si="3"/>
        <v>0</v>
      </c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</row>
    <row r="256" spans="1:34" ht="15.75" x14ac:dyDescent="0.25">
      <c r="A256" s="61"/>
      <c r="B256" s="66"/>
      <c r="C256" s="45">
        <f t="shared" si="3"/>
        <v>0</v>
      </c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</row>
    <row r="257" spans="1:34" ht="15.75" x14ac:dyDescent="0.25">
      <c r="A257" s="61"/>
      <c r="B257" s="55"/>
      <c r="C257" s="45">
        <f t="shared" si="3"/>
        <v>0</v>
      </c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</row>
    <row r="258" spans="1:34" ht="15.75" x14ac:dyDescent="0.25">
      <c r="A258" s="61"/>
      <c r="B258" s="55"/>
      <c r="C258" s="45">
        <f t="shared" ref="C258:C321" si="4">SUM(D258:AH258)</f>
        <v>0</v>
      </c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</row>
    <row r="259" spans="1:34" ht="15.75" x14ac:dyDescent="0.25">
      <c r="A259" s="61"/>
      <c r="B259" s="55"/>
      <c r="C259" s="45">
        <f t="shared" si="4"/>
        <v>0</v>
      </c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</row>
    <row r="260" spans="1:34" ht="15.75" x14ac:dyDescent="0.25">
      <c r="A260" s="61"/>
      <c r="B260" s="55"/>
      <c r="C260" s="45">
        <f t="shared" si="4"/>
        <v>0</v>
      </c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</row>
    <row r="261" spans="1:34" ht="15.75" x14ac:dyDescent="0.25">
      <c r="A261" s="61"/>
      <c r="B261" s="55"/>
      <c r="C261" s="45">
        <f t="shared" si="4"/>
        <v>0</v>
      </c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</row>
    <row r="262" spans="1:34" ht="15.75" x14ac:dyDescent="0.25">
      <c r="A262" s="61"/>
      <c r="B262" s="55"/>
      <c r="C262" s="45">
        <f t="shared" si="4"/>
        <v>0</v>
      </c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</row>
    <row r="263" spans="1:34" ht="15.75" x14ac:dyDescent="0.25">
      <c r="A263" s="61"/>
      <c r="B263" s="55"/>
      <c r="C263" s="45">
        <f t="shared" si="4"/>
        <v>0</v>
      </c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</row>
    <row r="264" spans="1:34" ht="15.75" x14ac:dyDescent="0.25">
      <c r="A264" s="61"/>
      <c r="B264" s="55"/>
      <c r="C264" s="45">
        <f t="shared" si="4"/>
        <v>0</v>
      </c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</row>
    <row r="265" spans="1:34" ht="15.75" x14ac:dyDescent="0.25">
      <c r="A265" s="61"/>
      <c r="B265" s="55"/>
      <c r="C265" s="45">
        <f t="shared" si="4"/>
        <v>0</v>
      </c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</row>
    <row r="266" spans="1:34" ht="15.75" x14ac:dyDescent="0.25">
      <c r="A266" s="61"/>
      <c r="B266" s="55"/>
      <c r="C266" s="45">
        <f t="shared" si="4"/>
        <v>0</v>
      </c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</row>
    <row r="267" spans="1:34" ht="15.75" x14ac:dyDescent="0.25">
      <c r="A267" s="61"/>
      <c r="B267" s="55"/>
      <c r="C267" s="45">
        <f t="shared" si="4"/>
        <v>0</v>
      </c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</row>
    <row r="268" spans="1:34" ht="15.75" x14ac:dyDescent="0.25">
      <c r="A268" s="61"/>
      <c r="B268" s="66"/>
      <c r="C268" s="45">
        <f t="shared" si="4"/>
        <v>0</v>
      </c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</row>
    <row r="269" spans="1:34" ht="15.75" x14ac:dyDescent="0.25">
      <c r="A269" s="61"/>
      <c r="B269" s="55"/>
      <c r="C269" s="45">
        <f t="shared" si="4"/>
        <v>0</v>
      </c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</row>
    <row r="270" spans="1:34" ht="15.75" x14ac:dyDescent="0.25">
      <c r="A270" s="61"/>
      <c r="B270" s="55"/>
      <c r="C270" s="45">
        <f t="shared" si="4"/>
        <v>0</v>
      </c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</row>
    <row r="271" spans="1:34" ht="15.75" x14ac:dyDescent="0.25">
      <c r="A271" s="61"/>
      <c r="B271" s="66"/>
      <c r="C271" s="45">
        <f t="shared" si="4"/>
        <v>0</v>
      </c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</row>
    <row r="272" spans="1:34" ht="15.75" x14ac:dyDescent="0.25">
      <c r="A272" s="61"/>
      <c r="B272" s="55"/>
      <c r="C272" s="45">
        <f t="shared" si="4"/>
        <v>0</v>
      </c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</row>
    <row r="273" spans="1:34" ht="15.75" x14ac:dyDescent="0.25">
      <c r="A273" s="61"/>
      <c r="B273" s="55"/>
      <c r="C273" s="45">
        <f t="shared" si="4"/>
        <v>0</v>
      </c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</row>
    <row r="274" spans="1:34" ht="15.75" x14ac:dyDescent="0.25">
      <c r="A274" s="61"/>
      <c r="B274" s="66"/>
      <c r="C274" s="45">
        <f t="shared" si="4"/>
        <v>0</v>
      </c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</row>
    <row r="275" spans="1:34" ht="15.75" x14ac:dyDescent="0.25">
      <c r="A275" s="61"/>
      <c r="B275" s="66"/>
      <c r="C275" s="45">
        <f t="shared" si="4"/>
        <v>0</v>
      </c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</row>
    <row r="276" spans="1:34" ht="15.75" x14ac:dyDescent="0.25">
      <c r="A276" s="61"/>
      <c r="B276" s="55"/>
      <c r="C276" s="45">
        <f t="shared" si="4"/>
        <v>0</v>
      </c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</row>
    <row r="277" spans="1:34" ht="15.75" x14ac:dyDescent="0.25">
      <c r="A277" s="61"/>
      <c r="B277" s="66"/>
      <c r="C277" s="45">
        <f t="shared" si="4"/>
        <v>0</v>
      </c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</row>
    <row r="278" spans="1:34" ht="15.75" x14ac:dyDescent="0.25">
      <c r="A278" s="61"/>
      <c r="B278" s="55"/>
      <c r="C278" s="45">
        <f t="shared" si="4"/>
        <v>0</v>
      </c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</row>
    <row r="279" spans="1:34" ht="15.75" x14ac:dyDescent="0.25">
      <c r="A279" s="61"/>
      <c r="B279" s="66"/>
      <c r="C279" s="45">
        <f t="shared" si="4"/>
        <v>0</v>
      </c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</row>
    <row r="280" spans="1:34" ht="15.75" x14ac:dyDescent="0.25">
      <c r="A280" s="61"/>
      <c r="B280" s="55"/>
      <c r="C280" s="45">
        <f t="shared" si="4"/>
        <v>0</v>
      </c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</row>
    <row r="281" spans="1:34" ht="15.75" x14ac:dyDescent="0.25">
      <c r="A281" s="61"/>
      <c r="B281" s="55"/>
      <c r="C281" s="45">
        <f t="shared" si="4"/>
        <v>0</v>
      </c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</row>
    <row r="282" spans="1:34" ht="15.75" x14ac:dyDescent="0.25">
      <c r="A282" s="61"/>
      <c r="B282" s="55"/>
      <c r="C282" s="45">
        <f t="shared" si="4"/>
        <v>0</v>
      </c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</row>
    <row r="283" spans="1:34" ht="15.75" x14ac:dyDescent="0.25">
      <c r="A283" s="61"/>
      <c r="B283" s="66"/>
      <c r="C283" s="45">
        <f t="shared" si="4"/>
        <v>0</v>
      </c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</row>
    <row r="284" spans="1:34" ht="15.75" x14ac:dyDescent="0.25">
      <c r="A284" s="61"/>
      <c r="B284" s="55"/>
      <c r="C284" s="45">
        <f t="shared" si="4"/>
        <v>0</v>
      </c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</row>
    <row r="285" spans="1:34" ht="15.75" x14ac:dyDescent="0.25">
      <c r="A285" s="61"/>
      <c r="B285" s="55"/>
      <c r="C285" s="45">
        <f t="shared" si="4"/>
        <v>0</v>
      </c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</row>
    <row r="286" spans="1:34" ht="15.75" x14ac:dyDescent="0.25">
      <c r="A286" s="61"/>
      <c r="B286" s="55"/>
      <c r="C286" s="45">
        <f t="shared" si="4"/>
        <v>0</v>
      </c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</row>
    <row r="287" spans="1:34" ht="15.75" x14ac:dyDescent="0.25">
      <c r="A287" s="61"/>
      <c r="B287" s="66"/>
      <c r="C287" s="45">
        <f t="shared" si="4"/>
        <v>0</v>
      </c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</row>
    <row r="288" spans="1:34" ht="15.75" x14ac:dyDescent="0.25">
      <c r="A288" s="61"/>
      <c r="B288" s="66"/>
      <c r="C288" s="45">
        <f t="shared" si="4"/>
        <v>0</v>
      </c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</row>
    <row r="289" spans="1:34" ht="15.75" x14ac:dyDescent="0.25">
      <c r="A289" s="61"/>
      <c r="B289" s="66"/>
      <c r="C289" s="45">
        <f t="shared" si="4"/>
        <v>0</v>
      </c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</row>
    <row r="290" spans="1:34" ht="15.75" x14ac:dyDescent="0.25">
      <c r="A290" s="61"/>
      <c r="B290" s="55"/>
      <c r="C290" s="45">
        <f t="shared" si="4"/>
        <v>0</v>
      </c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</row>
    <row r="291" spans="1:34" ht="15.75" x14ac:dyDescent="0.25">
      <c r="A291" s="61"/>
      <c r="B291" s="55"/>
      <c r="C291" s="45">
        <f t="shared" si="4"/>
        <v>0</v>
      </c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</row>
    <row r="292" spans="1:34" ht="15.75" x14ac:dyDescent="0.25">
      <c r="A292" s="61"/>
      <c r="B292" s="55"/>
      <c r="C292" s="45">
        <f t="shared" si="4"/>
        <v>0</v>
      </c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</row>
    <row r="293" spans="1:34" ht="15.75" x14ac:dyDescent="0.25">
      <c r="A293" s="61"/>
      <c r="B293" s="55"/>
      <c r="C293" s="45">
        <f t="shared" si="4"/>
        <v>0</v>
      </c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</row>
    <row r="294" spans="1:34" ht="15.75" x14ac:dyDescent="0.25">
      <c r="A294" s="61"/>
      <c r="B294" s="55"/>
      <c r="C294" s="45">
        <f t="shared" si="4"/>
        <v>0</v>
      </c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</row>
    <row r="295" spans="1:34" ht="15.75" x14ac:dyDescent="0.25">
      <c r="A295" s="61"/>
      <c r="B295" s="55"/>
      <c r="C295" s="45">
        <f t="shared" si="4"/>
        <v>0</v>
      </c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</row>
    <row r="296" spans="1:34" ht="15.75" x14ac:dyDescent="0.25">
      <c r="A296" s="61"/>
      <c r="B296" s="55"/>
      <c r="C296" s="45">
        <f t="shared" si="4"/>
        <v>0</v>
      </c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</row>
    <row r="297" spans="1:34" ht="15.75" x14ac:dyDescent="0.25">
      <c r="A297" s="61"/>
      <c r="B297" s="55"/>
      <c r="C297" s="45">
        <f t="shared" si="4"/>
        <v>0</v>
      </c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</row>
    <row r="298" spans="1:34" ht="15.75" x14ac:dyDescent="0.25">
      <c r="A298" s="61"/>
      <c r="B298" s="55"/>
      <c r="C298" s="45">
        <f t="shared" si="4"/>
        <v>0</v>
      </c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</row>
    <row r="299" spans="1:34" ht="15.75" x14ac:dyDescent="0.25">
      <c r="A299" s="61"/>
      <c r="B299" s="55"/>
      <c r="C299" s="45">
        <f t="shared" si="4"/>
        <v>0</v>
      </c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</row>
    <row r="300" spans="1:34" ht="15.75" x14ac:dyDescent="0.25">
      <c r="A300" s="61"/>
      <c r="B300" s="55"/>
      <c r="C300" s="45">
        <f t="shared" si="4"/>
        <v>0</v>
      </c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</row>
    <row r="301" spans="1:34" ht="15.75" x14ac:dyDescent="0.25">
      <c r="A301" s="61"/>
      <c r="B301" s="55"/>
      <c r="C301" s="45">
        <f t="shared" si="4"/>
        <v>0</v>
      </c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</row>
    <row r="302" spans="1:34" ht="15.75" x14ac:dyDescent="0.25">
      <c r="A302" s="61"/>
      <c r="B302" s="55"/>
      <c r="C302" s="45">
        <f t="shared" si="4"/>
        <v>0</v>
      </c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</row>
    <row r="303" spans="1:34" ht="15.75" x14ac:dyDescent="0.25">
      <c r="A303" s="61"/>
      <c r="B303" s="55"/>
      <c r="C303" s="45">
        <f t="shared" si="4"/>
        <v>0</v>
      </c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</row>
    <row r="304" spans="1:34" ht="15.75" x14ac:dyDescent="0.25">
      <c r="A304" s="61"/>
      <c r="B304" s="66"/>
      <c r="C304" s="45">
        <f t="shared" si="4"/>
        <v>0</v>
      </c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</row>
    <row r="305" spans="1:34" ht="15.75" x14ac:dyDescent="0.25">
      <c r="A305" s="61"/>
      <c r="B305" s="55"/>
      <c r="C305" s="45">
        <f t="shared" si="4"/>
        <v>0</v>
      </c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</row>
    <row r="306" spans="1:34" ht="15.75" x14ac:dyDescent="0.25">
      <c r="A306" s="61"/>
      <c r="B306" s="55"/>
      <c r="C306" s="45">
        <f t="shared" si="4"/>
        <v>0</v>
      </c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</row>
    <row r="307" spans="1:34" ht="15.75" x14ac:dyDescent="0.25">
      <c r="A307" s="61"/>
      <c r="B307" s="55"/>
      <c r="C307" s="45">
        <f t="shared" si="4"/>
        <v>0</v>
      </c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</row>
    <row r="308" spans="1:34" ht="15.75" x14ac:dyDescent="0.25">
      <c r="A308" s="61"/>
      <c r="B308" s="55"/>
      <c r="C308" s="45">
        <f t="shared" si="4"/>
        <v>0</v>
      </c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</row>
    <row r="309" spans="1:34" ht="15.75" x14ac:dyDescent="0.25">
      <c r="A309" s="61"/>
      <c r="B309" s="55"/>
      <c r="C309" s="45">
        <f t="shared" si="4"/>
        <v>0</v>
      </c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</row>
    <row r="310" spans="1:34" ht="15.75" x14ac:dyDescent="0.25">
      <c r="A310" s="61"/>
      <c r="B310" s="55"/>
      <c r="C310" s="45">
        <f t="shared" si="4"/>
        <v>0</v>
      </c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</row>
    <row r="311" spans="1:34" ht="15.75" x14ac:dyDescent="0.25">
      <c r="A311" s="61"/>
      <c r="B311" s="55"/>
      <c r="C311" s="45">
        <f t="shared" si="4"/>
        <v>0</v>
      </c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</row>
    <row r="312" spans="1:34" ht="15.75" x14ac:dyDescent="0.25">
      <c r="A312" s="61"/>
      <c r="B312" s="55"/>
      <c r="C312" s="45">
        <f t="shared" si="4"/>
        <v>0</v>
      </c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</row>
    <row r="313" spans="1:34" ht="15.75" x14ac:dyDescent="0.25">
      <c r="A313" s="61"/>
      <c r="B313" s="66"/>
      <c r="C313" s="45">
        <f t="shared" si="4"/>
        <v>0</v>
      </c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</row>
    <row r="314" spans="1:34" ht="15.75" x14ac:dyDescent="0.25">
      <c r="A314" s="61"/>
      <c r="B314" s="55"/>
      <c r="C314" s="45">
        <f t="shared" si="4"/>
        <v>0</v>
      </c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</row>
    <row r="315" spans="1:34" ht="15.75" x14ac:dyDescent="0.25">
      <c r="A315" s="61"/>
      <c r="B315" s="66"/>
      <c r="C315" s="45">
        <f t="shared" si="4"/>
        <v>0</v>
      </c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</row>
    <row r="316" spans="1:34" ht="15.75" x14ac:dyDescent="0.25">
      <c r="A316" s="67"/>
      <c r="B316" s="68"/>
      <c r="C316" s="45">
        <f t="shared" si="4"/>
        <v>0</v>
      </c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</row>
    <row r="317" spans="1:34" ht="15.75" x14ac:dyDescent="0.25">
      <c r="A317" s="69"/>
      <c r="B317" s="68"/>
      <c r="C317" s="45">
        <f t="shared" si="4"/>
        <v>0</v>
      </c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</row>
    <row r="318" spans="1:34" x14ac:dyDescent="0.25">
      <c r="A318" s="69"/>
      <c r="B318" s="70"/>
      <c r="C318" s="45">
        <f t="shared" si="4"/>
        <v>0</v>
      </c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</row>
    <row r="319" spans="1:34" x14ac:dyDescent="0.25">
      <c r="A319" s="71"/>
      <c r="B319" s="70"/>
      <c r="C319" s="45">
        <f t="shared" si="4"/>
        <v>0</v>
      </c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</row>
    <row r="320" spans="1:34" x14ac:dyDescent="0.25">
      <c r="A320" s="69"/>
      <c r="B320" s="72"/>
      <c r="C320" s="45">
        <f t="shared" si="4"/>
        <v>0</v>
      </c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</row>
    <row r="321" spans="1:34" x14ac:dyDescent="0.25">
      <c r="A321" s="69"/>
      <c r="B321" s="72"/>
      <c r="C321" s="45">
        <f t="shared" si="4"/>
        <v>0</v>
      </c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</row>
    <row r="322" spans="1:34" x14ac:dyDescent="0.25">
      <c r="A322" s="71"/>
      <c r="B322" s="72"/>
      <c r="C322" s="45">
        <f t="shared" ref="C322:C369" si="5">SUM(D322:AH322)</f>
        <v>0</v>
      </c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</row>
    <row r="323" spans="1:34" x14ac:dyDescent="0.25">
      <c r="A323" s="69"/>
      <c r="B323" s="72"/>
      <c r="C323" s="45">
        <f t="shared" si="5"/>
        <v>0</v>
      </c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</row>
    <row r="324" spans="1:34" x14ac:dyDescent="0.25">
      <c r="A324" s="69"/>
      <c r="B324" s="72"/>
      <c r="C324" s="45">
        <f t="shared" si="5"/>
        <v>0</v>
      </c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</row>
    <row r="325" spans="1:34" x14ac:dyDescent="0.25">
      <c r="A325" s="71"/>
      <c r="B325" s="72"/>
      <c r="C325" s="45">
        <f t="shared" si="5"/>
        <v>0</v>
      </c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</row>
    <row r="326" spans="1:34" x14ac:dyDescent="0.25">
      <c r="A326" s="69"/>
      <c r="B326" s="72"/>
      <c r="C326" s="45">
        <f t="shared" si="5"/>
        <v>0</v>
      </c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</row>
    <row r="327" spans="1:34" x14ac:dyDescent="0.25">
      <c r="A327" s="69"/>
      <c r="B327" s="72"/>
      <c r="C327" s="45">
        <f t="shared" si="5"/>
        <v>0</v>
      </c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</row>
    <row r="328" spans="1:34" x14ac:dyDescent="0.25">
      <c r="A328" s="71"/>
      <c r="B328" s="73"/>
      <c r="C328" s="45">
        <f t="shared" si="5"/>
        <v>0</v>
      </c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</row>
    <row r="329" spans="1:34" x14ac:dyDescent="0.25">
      <c r="A329" s="69"/>
      <c r="B329" s="72"/>
      <c r="C329" s="45">
        <f t="shared" si="5"/>
        <v>0</v>
      </c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</row>
    <row r="330" spans="1:34" x14ac:dyDescent="0.25">
      <c r="A330" s="69"/>
      <c r="B330" s="72"/>
      <c r="C330" s="45">
        <f t="shared" si="5"/>
        <v>0</v>
      </c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</row>
    <row r="331" spans="1:34" x14ac:dyDescent="0.25">
      <c r="A331" s="71"/>
      <c r="B331" s="72"/>
      <c r="C331" s="45">
        <f t="shared" si="5"/>
        <v>0</v>
      </c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</row>
    <row r="332" spans="1:34" x14ac:dyDescent="0.25">
      <c r="A332" s="69"/>
      <c r="B332" s="72"/>
      <c r="C332" s="45">
        <f t="shared" si="5"/>
        <v>0</v>
      </c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</row>
    <row r="333" spans="1:34" x14ac:dyDescent="0.25">
      <c r="A333" s="69"/>
      <c r="B333" s="72"/>
      <c r="C333" s="45">
        <f t="shared" si="5"/>
        <v>0</v>
      </c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</row>
    <row r="334" spans="1:34" ht="15.75" x14ac:dyDescent="0.25">
      <c r="A334" s="57"/>
      <c r="B334" s="55"/>
      <c r="C334" s="45">
        <f t="shared" si="5"/>
        <v>0</v>
      </c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</row>
    <row r="335" spans="1:34" ht="15.75" x14ac:dyDescent="0.25">
      <c r="A335" s="57"/>
      <c r="B335" s="55"/>
      <c r="C335" s="45">
        <f t="shared" si="5"/>
        <v>0</v>
      </c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</row>
    <row r="336" spans="1:34" ht="15.75" x14ac:dyDescent="0.25">
      <c r="A336" s="57"/>
      <c r="B336" s="55"/>
      <c r="C336" s="45">
        <f t="shared" si="5"/>
        <v>0</v>
      </c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</row>
    <row r="337" spans="1:34" ht="15.75" x14ac:dyDescent="0.25">
      <c r="A337" s="57"/>
      <c r="B337" s="55"/>
      <c r="C337" s="45">
        <f t="shared" si="5"/>
        <v>0</v>
      </c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</row>
    <row r="338" spans="1:34" ht="15.75" x14ac:dyDescent="0.25">
      <c r="A338" s="57"/>
      <c r="B338" s="55"/>
      <c r="C338" s="45">
        <f t="shared" si="5"/>
        <v>0</v>
      </c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</row>
    <row r="339" spans="1:34" ht="15.75" x14ac:dyDescent="0.25">
      <c r="A339" s="57"/>
      <c r="B339" s="56"/>
      <c r="C339" s="45">
        <f t="shared" si="5"/>
        <v>0</v>
      </c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</row>
    <row r="340" spans="1:34" ht="15.75" x14ac:dyDescent="0.25">
      <c r="A340" s="57"/>
      <c r="B340" s="55"/>
      <c r="C340" s="45">
        <f t="shared" si="5"/>
        <v>0</v>
      </c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</row>
    <row r="341" spans="1:34" ht="15.75" x14ac:dyDescent="0.25">
      <c r="A341" s="57"/>
      <c r="B341" s="56"/>
      <c r="C341" s="45">
        <f t="shared" si="5"/>
        <v>0</v>
      </c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</row>
    <row r="342" spans="1:34" ht="15.75" x14ac:dyDescent="0.25">
      <c r="A342" s="57"/>
      <c r="B342" s="56"/>
      <c r="C342" s="45">
        <f t="shared" si="5"/>
        <v>0</v>
      </c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</row>
    <row r="343" spans="1:34" ht="15.75" x14ac:dyDescent="0.25">
      <c r="A343" s="57"/>
      <c r="B343" s="56"/>
      <c r="C343" s="45">
        <f t="shared" si="5"/>
        <v>0</v>
      </c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</row>
    <row r="344" spans="1:34" ht="15.75" x14ac:dyDescent="0.25">
      <c r="A344" s="57"/>
      <c r="B344" s="55"/>
      <c r="C344" s="45">
        <f t="shared" si="5"/>
        <v>0</v>
      </c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</row>
    <row r="345" spans="1:34" ht="15.75" x14ac:dyDescent="0.25">
      <c r="A345" s="57"/>
      <c r="B345" s="55"/>
      <c r="C345" s="45">
        <f t="shared" si="5"/>
        <v>0</v>
      </c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</row>
    <row r="346" spans="1:34" ht="15.75" x14ac:dyDescent="0.25">
      <c r="A346" s="57"/>
      <c r="B346" s="56"/>
      <c r="C346" s="45">
        <f t="shared" si="5"/>
        <v>0</v>
      </c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</row>
    <row r="347" spans="1:34" ht="15.75" x14ac:dyDescent="0.25">
      <c r="A347" s="57"/>
      <c r="B347" s="55"/>
      <c r="C347" s="45">
        <f t="shared" si="5"/>
        <v>0</v>
      </c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</row>
    <row r="348" spans="1:34" ht="15.75" x14ac:dyDescent="0.25">
      <c r="A348" s="57"/>
      <c r="B348" s="56"/>
      <c r="C348" s="45">
        <f t="shared" si="5"/>
        <v>0</v>
      </c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</row>
    <row r="349" spans="1:34" ht="15.75" x14ac:dyDescent="0.25">
      <c r="A349" s="57"/>
      <c r="B349" s="55"/>
      <c r="C349" s="45">
        <f t="shared" si="5"/>
        <v>0</v>
      </c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</row>
    <row r="350" spans="1:34" ht="15.75" x14ac:dyDescent="0.25">
      <c r="A350" s="57"/>
      <c r="B350" s="55"/>
      <c r="C350" s="45">
        <f t="shared" si="5"/>
        <v>0</v>
      </c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</row>
    <row r="351" spans="1:34" ht="15.75" x14ac:dyDescent="0.25">
      <c r="A351" s="57"/>
      <c r="B351" s="56"/>
      <c r="C351" s="45">
        <f t="shared" si="5"/>
        <v>0</v>
      </c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</row>
    <row r="352" spans="1:34" ht="15.75" x14ac:dyDescent="0.25">
      <c r="A352" s="95"/>
      <c r="B352" s="96"/>
      <c r="C352" s="45">
        <f t="shared" si="5"/>
        <v>0</v>
      </c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</row>
    <row r="353" spans="1:34" ht="15.75" x14ac:dyDescent="0.25">
      <c r="A353" s="95"/>
      <c r="B353" s="96"/>
      <c r="C353" s="45">
        <f t="shared" si="5"/>
        <v>0</v>
      </c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</row>
    <row r="354" spans="1:34" ht="15.75" x14ac:dyDescent="0.25">
      <c r="A354" s="95"/>
      <c r="B354" s="98"/>
      <c r="C354" s="45">
        <f t="shared" si="5"/>
        <v>0</v>
      </c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</row>
    <row r="355" spans="1:34" ht="15.75" x14ac:dyDescent="0.25">
      <c r="A355" s="95"/>
      <c r="B355" s="98"/>
      <c r="C355" s="45">
        <f t="shared" si="5"/>
        <v>0</v>
      </c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</row>
    <row r="356" spans="1:34" ht="15.75" x14ac:dyDescent="0.25">
      <c r="A356" s="95"/>
      <c r="B356" s="96"/>
      <c r="C356" s="45">
        <f t="shared" si="5"/>
        <v>0</v>
      </c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</row>
    <row r="357" spans="1:34" ht="15.75" x14ac:dyDescent="0.25">
      <c r="A357" s="95"/>
      <c r="B357" s="96"/>
      <c r="C357" s="45">
        <f t="shared" si="5"/>
        <v>0</v>
      </c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</row>
    <row r="358" spans="1:34" ht="15.75" x14ac:dyDescent="0.25">
      <c r="A358" s="95"/>
      <c r="B358" s="96"/>
      <c r="C358" s="45">
        <f t="shared" si="5"/>
        <v>0</v>
      </c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</row>
    <row r="359" spans="1:34" ht="15.75" x14ac:dyDescent="0.25">
      <c r="A359" s="95"/>
      <c r="B359" s="96"/>
      <c r="C359" s="45">
        <f t="shared" si="5"/>
        <v>0</v>
      </c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</row>
    <row r="360" spans="1:34" ht="15.75" x14ac:dyDescent="0.25">
      <c r="A360" s="95"/>
      <c r="B360" s="96"/>
      <c r="C360" s="45">
        <f t="shared" si="5"/>
        <v>0</v>
      </c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</row>
    <row r="361" spans="1:34" ht="15.75" x14ac:dyDescent="0.25">
      <c r="A361" s="95"/>
      <c r="B361" s="96"/>
      <c r="C361" s="45">
        <f t="shared" si="5"/>
        <v>0</v>
      </c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</row>
    <row r="362" spans="1:34" ht="15.75" x14ac:dyDescent="0.25">
      <c r="A362" s="95"/>
      <c r="B362" s="96"/>
      <c r="C362" s="45">
        <f t="shared" si="5"/>
        <v>0</v>
      </c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</row>
    <row r="363" spans="1:34" ht="15.75" x14ac:dyDescent="0.25">
      <c r="A363" s="95"/>
      <c r="B363" s="96"/>
      <c r="C363" s="45">
        <f t="shared" si="5"/>
        <v>0</v>
      </c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</row>
    <row r="364" spans="1:34" ht="15.75" x14ac:dyDescent="0.25">
      <c r="A364" s="95"/>
      <c r="B364" s="96"/>
      <c r="C364" s="45">
        <f t="shared" si="5"/>
        <v>0</v>
      </c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</row>
    <row r="365" spans="1:34" ht="15.75" x14ac:dyDescent="0.25">
      <c r="A365" s="95"/>
      <c r="B365" s="96"/>
      <c r="C365" s="45">
        <f t="shared" si="5"/>
        <v>0</v>
      </c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</row>
    <row r="366" spans="1:34" ht="15.75" x14ac:dyDescent="0.25">
      <c r="A366" s="95"/>
      <c r="B366" s="96"/>
      <c r="C366" s="45">
        <f t="shared" si="5"/>
        <v>0</v>
      </c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</row>
    <row r="367" spans="1:34" ht="15.75" x14ac:dyDescent="0.25">
      <c r="A367" s="95"/>
      <c r="B367" s="96"/>
      <c r="C367" s="45">
        <f t="shared" si="5"/>
        <v>0</v>
      </c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</row>
    <row r="368" spans="1:34" ht="15.75" x14ac:dyDescent="0.25">
      <c r="A368" s="95"/>
      <c r="B368" s="96"/>
      <c r="C368" s="45">
        <f t="shared" si="5"/>
        <v>0</v>
      </c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</row>
    <row r="369" spans="1:34" ht="15.75" x14ac:dyDescent="0.25">
      <c r="A369" s="95"/>
      <c r="B369" s="96"/>
      <c r="C369" s="45">
        <f t="shared" si="5"/>
        <v>0</v>
      </c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</row>
    <row r="370" spans="1:34" ht="15.75" x14ac:dyDescent="0.25">
      <c r="A370" s="95"/>
      <c r="B370" s="96"/>
      <c r="C370" s="45">
        <f t="shared" ref="C370:C432" si="6">SUM(D370:AH370)</f>
        <v>0</v>
      </c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</row>
    <row r="371" spans="1:34" ht="15.75" x14ac:dyDescent="0.25">
      <c r="A371" s="110"/>
      <c r="B371" s="98"/>
      <c r="C371" s="45">
        <f t="shared" si="6"/>
        <v>0</v>
      </c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</row>
    <row r="372" spans="1:34" ht="15.75" x14ac:dyDescent="0.25">
      <c r="A372" s="110"/>
      <c r="B372" s="98"/>
      <c r="C372" s="45">
        <f t="shared" si="6"/>
        <v>0</v>
      </c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</row>
    <row r="373" spans="1:34" ht="15.75" x14ac:dyDescent="0.25">
      <c r="A373" s="110"/>
      <c r="B373" s="98"/>
      <c r="C373" s="45">
        <f t="shared" si="6"/>
        <v>0</v>
      </c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</row>
    <row r="374" spans="1:34" ht="15.75" x14ac:dyDescent="0.25">
      <c r="A374" s="110"/>
      <c r="B374" s="98"/>
      <c r="C374" s="45">
        <f t="shared" si="6"/>
        <v>0</v>
      </c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</row>
    <row r="375" spans="1:34" ht="15.75" x14ac:dyDescent="0.25">
      <c r="A375" s="110"/>
      <c r="B375" s="98"/>
      <c r="C375" s="45">
        <f t="shared" si="6"/>
        <v>0</v>
      </c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</row>
    <row r="376" spans="1:34" ht="15.75" x14ac:dyDescent="0.25">
      <c r="A376" s="112"/>
      <c r="B376" s="113"/>
      <c r="C376" s="45">
        <f t="shared" si="6"/>
        <v>0</v>
      </c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</row>
    <row r="377" spans="1:34" ht="15.75" x14ac:dyDescent="0.25">
      <c r="A377" s="94"/>
      <c r="B377" s="114"/>
      <c r="C377" s="45">
        <f t="shared" si="6"/>
        <v>0</v>
      </c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</row>
    <row r="378" spans="1:34" ht="15.75" x14ac:dyDescent="0.25">
      <c r="A378" s="110"/>
      <c r="B378" s="98"/>
      <c r="C378" s="45">
        <f t="shared" si="6"/>
        <v>0</v>
      </c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</row>
    <row r="379" spans="1:34" ht="15.75" x14ac:dyDescent="0.25">
      <c r="A379" s="110"/>
      <c r="B379" s="98"/>
      <c r="C379" s="45">
        <f t="shared" si="6"/>
        <v>0</v>
      </c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</row>
    <row r="380" spans="1:34" ht="15.75" x14ac:dyDescent="0.25">
      <c r="A380" s="110"/>
      <c r="B380" s="98"/>
      <c r="C380" s="45">
        <f t="shared" si="6"/>
        <v>0</v>
      </c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</row>
    <row r="381" spans="1:34" ht="15.75" x14ac:dyDescent="0.25">
      <c r="A381" s="110"/>
      <c r="B381" s="98"/>
      <c r="C381" s="45">
        <f t="shared" si="6"/>
        <v>0</v>
      </c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</row>
    <row r="382" spans="1:34" ht="15.75" x14ac:dyDescent="0.25">
      <c r="A382" s="110"/>
      <c r="B382" s="98"/>
      <c r="C382" s="45">
        <f t="shared" si="6"/>
        <v>0</v>
      </c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</row>
    <row r="383" spans="1:34" ht="15.75" x14ac:dyDescent="0.25">
      <c r="A383" s="110"/>
      <c r="B383" s="98"/>
      <c r="C383" s="45">
        <f t="shared" si="6"/>
        <v>0</v>
      </c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</row>
    <row r="384" spans="1:34" ht="15.75" x14ac:dyDescent="0.25">
      <c r="A384" s="110"/>
      <c r="B384" s="98"/>
      <c r="C384" s="45">
        <f t="shared" si="6"/>
        <v>0</v>
      </c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</row>
    <row r="385" spans="1:34" ht="15.75" x14ac:dyDescent="0.25">
      <c r="A385" s="110"/>
      <c r="B385" s="98"/>
      <c r="C385" s="45">
        <f t="shared" si="6"/>
        <v>0</v>
      </c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</row>
    <row r="386" spans="1:34" ht="15.75" x14ac:dyDescent="0.25">
      <c r="A386" s="110"/>
      <c r="B386" s="98"/>
      <c r="C386" s="45">
        <f t="shared" si="6"/>
        <v>0</v>
      </c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</row>
    <row r="387" spans="1:34" ht="15.75" x14ac:dyDescent="0.25">
      <c r="A387" s="110"/>
      <c r="B387" s="98"/>
      <c r="C387" s="45">
        <f t="shared" si="6"/>
        <v>0</v>
      </c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</row>
    <row r="388" spans="1:34" ht="15.75" x14ac:dyDescent="0.25">
      <c r="A388" s="110"/>
      <c r="B388" s="98"/>
      <c r="C388" s="45">
        <f t="shared" si="6"/>
        <v>0</v>
      </c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</row>
    <row r="389" spans="1:34" ht="15.75" x14ac:dyDescent="0.25">
      <c r="A389" s="110"/>
      <c r="B389" s="98"/>
      <c r="C389" s="45">
        <f t="shared" si="6"/>
        <v>0</v>
      </c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</row>
    <row r="390" spans="1:34" ht="15.75" x14ac:dyDescent="0.25">
      <c r="A390" s="110"/>
      <c r="B390" s="98"/>
      <c r="C390" s="45">
        <f t="shared" si="6"/>
        <v>0</v>
      </c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</row>
    <row r="391" spans="1:34" ht="15.75" x14ac:dyDescent="0.25">
      <c r="A391" s="110"/>
      <c r="B391" s="98"/>
      <c r="C391" s="45">
        <f t="shared" si="6"/>
        <v>0</v>
      </c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</row>
    <row r="392" spans="1:34" ht="15.75" x14ac:dyDescent="0.25">
      <c r="A392" s="110"/>
      <c r="B392" s="98"/>
      <c r="C392" s="45">
        <f t="shared" si="6"/>
        <v>0</v>
      </c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</row>
    <row r="393" spans="1:34" ht="15.75" x14ac:dyDescent="0.25">
      <c r="A393" s="110"/>
      <c r="B393" s="98"/>
      <c r="C393" s="45">
        <f t="shared" si="6"/>
        <v>0</v>
      </c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</row>
    <row r="394" spans="1:34" ht="15.75" x14ac:dyDescent="0.25">
      <c r="A394" s="110"/>
      <c r="B394" s="98"/>
      <c r="C394" s="45">
        <f t="shared" si="6"/>
        <v>0</v>
      </c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</row>
    <row r="395" spans="1:34" ht="15.75" x14ac:dyDescent="0.25">
      <c r="A395" s="110"/>
      <c r="B395" s="98"/>
      <c r="C395" s="45">
        <f t="shared" si="6"/>
        <v>0</v>
      </c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</row>
    <row r="396" spans="1:34" ht="15.75" x14ac:dyDescent="0.25">
      <c r="A396" s="110"/>
      <c r="B396" s="98"/>
      <c r="C396" s="45">
        <f t="shared" si="6"/>
        <v>0</v>
      </c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</row>
    <row r="397" spans="1:34" ht="15.75" x14ac:dyDescent="0.25">
      <c r="A397" s="110"/>
      <c r="B397" s="98"/>
      <c r="C397" s="45">
        <f t="shared" si="6"/>
        <v>0</v>
      </c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</row>
    <row r="398" spans="1:34" ht="15.75" x14ac:dyDescent="0.25">
      <c r="A398" s="110"/>
      <c r="B398" s="98"/>
      <c r="C398" s="45">
        <f t="shared" si="6"/>
        <v>0</v>
      </c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</row>
    <row r="399" spans="1:34" ht="15.75" x14ac:dyDescent="0.25">
      <c r="A399" s="110"/>
      <c r="B399" s="98"/>
      <c r="C399" s="45">
        <f t="shared" si="6"/>
        <v>0</v>
      </c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</row>
    <row r="400" spans="1:34" ht="15.75" x14ac:dyDescent="0.25">
      <c r="A400" s="110"/>
      <c r="B400" s="98"/>
      <c r="C400" s="45">
        <f t="shared" si="6"/>
        <v>0</v>
      </c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</row>
    <row r="401" spans="1:34" ht="15.75" x14ac:dyDescent="0.25">
      <c r="A401" s="110"/>
      <c r="B401" s="98"/>
      <c r="C401" s="45">
        <f t="shared" si="6"/>
        <v>0</v>
      </c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</row>
    <row r="402" spans="1:34" ht="15.75" x14ac:dyDescent="0.25">
      <c r="A402" s="110"/>
      <c r="B402" s="98"/>
      <c r="C402" s="45">
        <f t="shared" si="6"/>
        <v>0</v>
      </c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</row>
    <row r="403" spans="1:34" ht="15.75" x14ac:dyDescent="0.25">
      <c r="A403" s="110"/>
      <c r="B403" s="98"/>
      <c r="C403" s="45">
        <f t="shared" si="6"/>
        <v>0</v>
      </c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</row>
    <row r="404" spans="1:34" ht="15.75" x14ac:dyDescent="0.25">
      <c r="A404" s="110"/>
      <c r="B404" s="98"/>
      <c r="C404" s="45">
        <f t="shared" si="6"/>
        <v>0</v>
      </c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</row>
    <row r="405" spans="1:34" ht="15.75" x14ac:dyDescent="0.25">
      <c r="A405" s="110"/>
      <c r="B405" s="98"/>
      <c r="C405" s="45">
        <f t="shared" si="6"/>
        <v>0</v>
      </c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</row>
    <row r="406" spans="1:34" ht="15.75" x14ac:dyDescent="0.25">
      <c r="A406" s="110"/>
      <c r="B406" s="98"/>
      <c r="C406" s="45">
        <f t="shared" si="6"/>
        <v>0</v>
      </c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</row>
    <row r="407" spans="1:34" ht="15.75" x14ac:dyDescent="0.25">
      <c r="A407" s="110"/>
      <c r="B407" s="98"/>
      <c r="C407" s="45">
        <f t="shared" si="6"/>
        <v>0</v>
      </c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</row>
    <row r="408" spans="1:34" ht="15.75" x14ac:dyDescent="0.25">
      <c r="A408" s="110"/>
      <c r="B408" s="98"/>
      <c r="C408" s="45">
        <f t="shared" si="6"/>
        <v>0</v>
      </c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</row>
    <row r="409" spans="1:34" ht="15.75" x14ac:dyDescent="0.25">
      <c r="A409" s="110"/>
      <c r="B409" s="98"/>
      <c r="C409" s="45">
        <f t="shared" si="6"/>
        <v>0</v>
      </c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</row>
    <row r="410" spans="1:34" ht="15.75" x14ac:dyDescent="0.25">
      <c r="A410" s="110"/>
      <c r="B410" s="98"/>
      <c r="C410" s="45">
        <f t="shared" si="6"/>
        <v>0</v>
      </c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</row>
    <row r="411" spans="1:34" ht="15.75" x14ac:dyDescent="0.25">
      <c r="A411" s="110"/>
      <c r="B411" s="98"/>
      <c r="C411" s="45">
        <f t="shared" si="6"/>
        <v>0</v>
      </c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</row>
    <row r="412" spans="1:34" ht="15.75" x14ac:dyDescent="0.25">
      <c r="A412" s="110"/>
      <c r="B412" s="98"/>
      <c r="C412" s="45">
        <f t="shared" si="6"/>
        <v>0</v>
      </c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</row>
    <row r="413" spans="1:34" ht="15.75" x14ac:dyDescent="0.25">
      <c r="A413" s="110"/>
      <c r="B413" s="98"/>
      <c r="C413" s="45">
        <f t="shared" si="6"/>
        <v>0</v>
      </c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</row>
    <row r="414" spans="1:34" ht="15.75" x14ac:dyDescent="0.25">
      <c r="A414" s="110"/>
      <c r="B414" s="98"/>
      <c r="C414" s="45">
        <f t="shared" si="6"/>
        <v>0</v>
      </c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</row>
    <row r="415" spans="1:34" ht="15.75" x14ac:dyDescent="0.25">
      <c r="A415" s="110"/>
      <c r="B415" s="98"/>
      <c r="C415" s="45">
        <f t="shared" si="6"/>
        <v>0</v>
      </c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</row>
    <row r="416" spans="1:34" ht="15.75" x14ac:dyDescent="0.25">
      <c r="A416" s="110"/>
      <c r="B416" s="98"/>
      <c r="C416" s="45">
        <f t="shared" si="6"/>
        <v>0</v>
      </c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</row>
    <row r="417" spans="1:34" ht="15.75" x14ac:dyDescent="0.25">
      <c r="A417" s="110"/>
      <c r="B417" s="98"/>
      <c r="C417" s="45">
        <f t="shared" si="6"/>
        <v>0</v>
      </c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</row>
    <row r="418" spans="1:34" ht="15.75" x14ac:dyDescent="0.25">
      <c r="A418" s="110"/>
      <c r="B418" s="98"/>
      <c r="C418" s="45">
        <f t="shared" si="6"/>
        <v>0</v>
      </c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</row>
    <row r="419" spans="1:34" ht="15.75" x14ac:dyDescent="0.25">
      <c r="A419" s="110"/>
      <c r="B419" s="98"/>
      <c r="C419" s="45">
        <f t="shared" si="6"/>
        <v>0</v>
      </c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</row>
    <row r="420" spans="1:34" ht="15.75" x14ac:dyDescent="0.25">
      <c r="A420" s="110"/>
      <c r="B420" s="98"/>
      <c r="C420" s="45">
        <f t="shared" si="6"/>
        <v>0</v>
      </c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</row>
    <row r="421" spans="1:34" ht="15.75" x14ac:dyDescent="0.25">
      <c r="A421" s="110"/>
      <c r="B421" s="98"/>
      <c r="C421" s="45">
        <f t="shared" si="6"/>
        <v>0</v>
      </c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</row>
    <row r="422" spans="1:34" ht="15.75" x14ac:dyDescent="0.25">
      <c r="A422" s="110"/>
      <c r="B422" s="98"/>
      <c r="C422" s="45">
        <f t="shared" si="6"/>
        <v>0</v>
      </c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</row>
    <row r="423" spans="1:34" ht="15.75" x14ac:dyDescent="0.25">
      <c r="A423" s="110"/>
      <c r="B423" s="98"/>
      <c r="C423" s="45">
        <f t="shared" si="6"/>
        <v>0</v>
      </c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</row>
    <row r="424" spans="1:34" ht="15.75" x14ac:dyDescent="0.25">
      <c r="A424" s="110"/>
      <c r="B424" s="98"/>
      <c r="C424" s="45">
        <f t="shared" si="6"/>
        <v>0</v>
      </c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</row>
    <row r="425" spans="1:34" ht="15.75" x14ac:dyDescent="0.25">
      <c r="A425" s="110"/>
      <c r="B425" s="98"/>
      <c r="C425" s="45">
        <f t="shared" si="6"/>
        <v>0</v>
      </c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</row>
    <row r="426" spans="1:34" ht="15.75" x14ac:dyDescent="0.25">
      <c r="A426" s="110"/>
      <c r="B426" s="98"/>
      <c r="C426" s="45">
        <f t="shared" si="6"/>
        <v>0</v>
      </c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</row>
    <row r="427" spans="1:34" ht="15.75" x14ac:dyDescent="0.25">
      <c r="A427" s="110"/>
      <c r="B427" s="98"/>
      <c r="C427" s="45">
        <f t="shared" si="6"/>
        <v>0</v>
      </c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</row>
    <row r="428" spans="1:34" ht="15.75" x14ac:dyDescent="0.25">
      <c r="A428" s="110"/>
      <c r="B428" s="98"/>
      <c r="C428" s="45">
        <f t="shared" si="6"/>
        <v>0</v>
      </c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</row>
    <row r="429" spans="1:34" ht="15.75" x14ac:dyDescent="0.25">
      <c r="A429" s="110"/>
      <c r="B429" s="98"/>
      <c r="C429" s="45">
        <f t="shared" si="6"/>
        <v>0</v>
      </c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</row>
    <row r="430" spans="1:34" ht="15.75" x14ac:dyDescent="0.25">
      <c r="A430" s="110"/>
      <c r="B430" s="98"/>
      <c r="C430" s="45">
        <f t="shared" si="6"/>
        <v>0</v>
      </c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</row>
    <row r="431" spans="1:34" ht="15.75" x14ac:dyDescent="0.25">
      <c r="A431" s="110"/>
      <c r="B431" s="98"/>
      <c r="C431" s="45">
        <f t="shared" si="6"/>
        <v>0</v>
      </c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</row>
    <row r="432" spans="1:34" ht="15.75" x14ac:dyDescent="0.25">
      <c r="A432" s="110"/>
      <c r="B432" s="98"/>
      <c r="C432" s="45">
        <f t="shared" si="6"/>
        <v>0</v>
      </c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</row>
    <row r="433" spans="1:34" ht="15.75" x14ac:dyDescent="0.25">
      <c r="A433" s="110"/>
      <c r="B433" s="98"/>
      <c r="C433" s="45">
        <f t="shared" ref="C433:C496" si="7">SUM(D433:AH433)</f>
        <v>0</v>
      </c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</row>
    <row r="434" spans="1:34" ht="15.75" x14ac:dyDescent="0.25">
      <c r="A434" s="110"/>
      <c r="B434" s="98"/>
      <c r="C434" s="45">
        <f t="shared" si="7"/>
        <v>0</v>
      </c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</row>
    <row r="435" spans="1:34" ht="15.75" x14ac:dyDescent="0.25">
      <c r="A435" s="110"/>
      <c r="B435" s="98"/>
      <c r="C435" s="45">
        <f t="shared" si="7"/>
        <v>0</v>
      </c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</row>
    <row r="436" spans="1:34" ht="15.75" x14ac:dyDescent="0.25">
      <c r="A436" s="110"/>
      <c r="B436" s="98"/>
      <c r="C436" s="45">
        <f t="shared" si="7"/>
        <v>0</v>
      </c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</row>
    <row r="437" spans="1:34" ht="15.75" x14ac:dyDescent="0.25">
      <c r="A437" s="110"/>
      <c r="B437" s="98"/>
      <c r="C437" s="45">
        <f t="shared" si="7"/>
        <v>0</v>
      </c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</row>
    <row r="438" spans="1:34" ht="15.75" x14ac:dyDescent="0.25">
      <c r="A438" s="115"/>
      <c r="B438" s="54"/>
      <c r="C438" s="45">
        <f t="shared" si="7"/>
        <v>0</v>
      </c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</row>
    <row r="439" spans="1:34" ht="15.75" x14ac:dyDescent="0.25">
      <c r="A439" s="127"/>
      <c r="B439" s="97"/>
      <c r="C439" s="45">
        <f t="shared" si="7"/>
        <v>0</v>
      </c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</row>
    <row r="440" spans="1:34" ht="15.75" x14ac:dyDescent="0.25">
      <c r="A440" s="127"/>
      <c r="B440" s="97"/>
      <c r="C440" s="45">
        <f t="shared" si="7"/>
        <v>0</v>
      </c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</row>
    <row r="441" spans="1:34" ht="15.75" x14ac:dyDescent="0.25">
      <c r="A441" s="127"/>
      <c r="B441" s="97"/>
      <c r="C441" s="45">
        <f t="shared" si="7"/>
        <v>0</v>
      </c>
      <c r="D441" s="49"/>
      <c r="E441" s="49"/>
      <c r="F441" s="49"/>
      <c r="G441" s="49"/>
      <c r="H441" s="49"/>
      <c r="I441" s="51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</row>
    <row r="442" spans="1:34" ht="15.75" x14ac:dyDescent="0.25">
      <c r="A442" s="127"/>
      <c r="B442" s="97"/>
      <c r="C442" s="45">
        <f t="shared" si="7"/>
        <v>0</v>
      </c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</row>
    <row r="443" spans="1:34" ht="15.75" x14ac:dyDescent="0.25">
      <c r="A443" s="127"/>
      <c r="B443" s="97"/>
      <c r="C443" s="45">
        <f t="shared" si="7"/>
        <v>0</v>
      </c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</row>
    <row r="444" spans="1:34" ht="15.75" x14ac:dyDescent="0.25">
      <c r="A444" s="127"/>
      <c r="B444" s="97"/>
      <c r="C444" s="45">
        <f t="shared" si="7"/>
        <v>0</v>
      </c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</row>
    <row r="445" spans="1:34" ht="15.75" x14ac:dyDescent="0.25">
      <c r="A445" s="109"/>
      <c r="B445" s="97"/>
      <c r="C445" s="45">
        <f t="shared" si="7"/>
        <v>0</v>
      </c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</row>
    <row r="446" spans="1:34" ht="15.75" x14ac:dyDescent="0.25">
      <c r="A446" s="109"/>
      <c r="B446" s="59"/>
      <c r="C446" s="45">
        <f t="shared" si="7"/>
        <v>0</v>
      </c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</row>
    <row r="447" spans="1:34" ht="15.75" x14ac:dyDescent="0.25">
      <c r="A447" s="109"/>
      <c r="B447" s="58"/>
      <c r="C447" s="45">
        <f t="shared" si="7"/>
        <v>0</v>
      </c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</row>
    <row r="448" spans="1:34" ht="15.75" x14ac:dyDescent="0.25">
      <c r="A448" s="109"/>
      <c r="B448" s="58"/>
      <c r="C448" s="45">
        <f t="shared" si="7"/>
        <v>0</v>
      </c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</row>
    <row r="449" spans="1:34" ht="15.75" x14ac:dyDescent="0.25">
      <c r="A449" s="109"/>
      <c r="B449" s="58"/>
      <c r="C449" s="45">
        <f t="shared" si="7"/>
        <v>0</v>
      </c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</row>
    <row r="450" spans="1:34" ht="15.75" x14ac:dyDescent="0.25">
      <c r="A450" s="109"/>
      <c r="B450" s="58"/>
      <c r="C450" s="45">
        <f t="shared" si="7"/>
        <v>0</v>
      </c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</row>
    <row r="451" spans="1:34" ht="15.75" x14ac:dyDescent="0.25">
      <c r="A451" s="109"/>
      <c r="B451" s="58"/>
      <c r="C451" s="45">
        <f t="shared" si="7"/>
        <v>0</v>
      </c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</row>
    <row r="452" spans="1:34" ht="15.75" x14ac:dyDescent="0.25">
      <c r="A452" s="109"/>
      <c r="B452" s="59"/>
      <c r="C452" s="45">
        <f t="shared" si="7"/>
        <v>0</v>
      </c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</row>
    <row r="453" spans="1:34" ht="15.75" x14ac:dyDescent="0.25">
      <c r="A453" s="57"/>
      <c r="B453" s="56"/>
      <c r="C453" s="45">
        <f t="shared" si="7"/>
        <v>0</v>
      </c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</row>
    <row r="454" spans="1:34" ht="15.75" x14ac:dyDescent="0.25">
      <c r="A454" s="57"/>
      <c r="B454" s="55"/>
      <c r="C454" s="45">
        <f t="shared" si="7"/>
        <v>0</v>
      </c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</row>
    <row r="455" spans="1:34" ht="15.75" x14ac:dyDescent="0.25">
      <c r="A455" s="57"/>
      <c r="B455" s="56"/>
      <c r="C455" s="45">
        <f t="shared" si="7"/>
        <v>0</v>
      </c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</row>
    <row r="456" spans="1:34" ht="15.75" x14ac:dyDescent="0.25">
      <c r="A456" s="57"/>
      <c r="B456" s="55"/>
      <c r="C456" s="45">
        <f t="shared" si="7"/>
        <v>0</v>
      </c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</row>
    <row r="457" spans="1:34" ht="15.75" x14ac:dyDescent="0.25">
      <c r="A457" s="57"/>
      <c r="B457" s="56"/>
      <c r="C457" s="45">
        <f t="shared" si="7"/>
        <v>0</v>
      </c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</row>
    <row r="458" spans="1:34" ht="15.75" x14ac:dyDescent="0.25">
      <c r="A458" s="57"/>
      <c r="B458" s="56"/>
      <c r="C458" s="45">
        <f t="shared" si="7"/>
        <v>0</v>
      </c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</row>
    <row r="459" spans="1:34" ht="15.75" x14ac:dyDescent="0.25">
      <c r="A459" s="57"/>
      <c r="B459" s="56"/>
      <c r="C459" s="45">
        <f t="shared" si="7"/>
        <v>0</v>
      </c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</row>
    <row r="460" spans="1:34" ht="15.75" x14ac:dyDescent="0.25">
      <c r="A460" s="57"/>
      <c r="B460" s="55"/>
      <c r="C460" s="45">
        <f t="shared" si="7"/>
        <v>0</v>
      </c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</row>
    <row r="461" spans="1:34" ht="15.75" x14ac:dyDescent="0.25">
      <c r="A461" s="57"/>
      <c r="B461" s="55"/>
      <c r="C461" s="45">
        <f t="shared" si="7"/>
        <v>0</v>
      </c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</row>
    <row r="462" spans="1:34" ht="15.75" x14ac:dyDescent="0.25">
      <c r="A462" s="57"/>
      <c r="B462" s="56"/>
      <c r="C462" s="45">
        <f t="shared" si="7"/>
        <v>0</v>
      </c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</row>
    <row r="463" spans="1:34" ht="15.75" x14ac:dyDescent="0.25">
      <c r="A463" s="57"/>
      <c r="B463" s="55"/>
      <c r="C463" s="45">
        <f t="shared" si="7"/>
        <v>0</v>
      </c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</row>
    <row r="464" spans="1:34" ht="15.75" x14ac:dyDescent="0.25">
      <c r="A464" s="57"/>
      <c r="B464" s="55"/>
      <c r="C464" s="45">
        <f t="shared" si="7"/>
        <v>0</v>
      </c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</row>
    <row r="465" spans="1:34" ht="15.75" x14ac:dyDescent="0.25">
      <c r="A465" s="57"/>
      <c r="B465" s="55"/>
      <c r="C465" s="45">
        <f t="shared" si="7"/>
        <v>0</v>
      </c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</row>
    <row r="466" spans="1:34" ht="15.75" x14ac:dyDescent="0.25">
      <c r="A466" s="57"/>
      <c r="B466" s="55"/>
      <c r="C466" s="45">
        <f t="shared" si="7"/>
        <v>0</v>
      </c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</row>
    <row r="467" spans="1:34" ht="15.75" x14ac:dyDescent="0.25">
      <c r="A467" s="57"/>
      <c r="B467" s="55"/>
      <c r="C467" s="45">
        <f t="shared" si="7"/>
        <v>0</v>
      </c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</row>
    <row r="468" spans="1:34" ht="15.75" x14ac:dyDescent="0.25">
      <c r="A468" s="57"/>
      <c r="B468" s="55"/>
      <c r="C468" s="45">
        <f t="shared" si="7"/>
        <v>0</v>
      </c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</row>
    <row r="469" spans="1:34" ht="15.75" x14ac:dyDescent="0.25">
      <c r="A469" s="57"/>
      <c r="B469" s="55"/>
      <c r="C469" s="45">
        <f t="shared" si="7"/>
        <v>0</v>
      </c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</row>
    <row r="470" spans="1:34" ht="15.75" x14ac:dyDescent="0.25">
      <c r="A470" s="57"/>
      <c r="B470" s="55"/>
      <c r="C470" s="45">
        <f t="shared" si="7"/>
        <v>0</v>
      </c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</row>
    <row r="471" spans="1:34" ht="15.75" x14ac:dyDescent="0.25">
      <c r="A471" s="57"/>
      <c r="B471" s="55"/>
      <c r="C471" s="45">
        <f t="shared" si="7"/>
        <v>0</v>
      </c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</row>
    <row r="472" spans="1:34" ht="15.75" x14ac:dyDescent="0.25">
      <c r="A472" s="57"/>
      <c r="B472" s="55"/>
      <c r="C472" s="45">
        <f t="shared" si="7"/>
        <v>0</v>
      </c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</row>
    <row r="473" spans="1:34" ht="15.75" x14ac:dyDescent="0.25">
      <c r="A473" s="57"/>
      <c r="B473" s="55"/>
      <c r="C473" s="45">
        <f t="shared" si="7"/>
        <v>0</v>
      </c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</row>
    <row r="474" spans="1:34" ht="15.75" x14ac:dyDescent="0.25">
      <c r="A474" s="57"/>
      <c r="B474" s="55"/>
      <c r="C474" s="45">
        <f t="shared" si="7"/>
        <v>0</v>
      </c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</row>
    <row r="475" spans="1:34" ht="15.75" x14ac:dyDescent="0.25">
      <c r="A475" s="57"/>
      <c r="B475" s="56"/>
      <c r="C475" s="45">
        <f t="shared" si="7"/>
        <v>0</v>
      </c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</row>
    <row r="476" spans="1:34" ht="15.75" x14ac:dyDescent="0.25">
      <c r="A476" s="57"/>
      <c r="B476" s="56"/>
      <c r="C476" s="45">
        <f t="shared" si="7"/>
        <v>0</v>
      </c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</row>
    <row r="477" spans="1:34" ht="15.75" x14ac:dyDescent="0.25">
      <c r="A477" s="57"/>
      <c r="B477" s="56"/>
      <c r="C477" s="45">
        <f t="shared" si="7"/>
        <v>0</v>
      </c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</row>
    <row r="478" spans="1:34" ht="15.75" x14ac:dyDescent="0.25">
      <c r="A478" s="57"/>
      <c r="B478" s="55"/>
      <c r="C478" s="45">
        <f t="shared" si="7"/>
        <v>0</v>
      </c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</row>
    <row r="479" spans="1:34" ht="15.75" x14ac:dyDescent="0.25">
      <c r="A479" s="57"/>
      <c r="B479" s="55"/>
      <c r="C479" s="45">
        <f t="shared" si="7"/>
        <v>0</v>
      </c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</row>
    <row r="480" spans="1:34" ht="15.75" x14ac:dyDescent="0.25">
      <c r="A480" s="57"/>
      <c r="B480" s="55"/>
      <c r="C480" s="45">
        <f t="shared" si="7"/>
        <v>0</v>
      </c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</row>
    <row r="481" spans="1:34" ht="15.75" x14ac:dyDescent="0.25">
      <c r="A481" s="57"/>
      <c r="B481" s="55"/>
      <c r="C481" s="45">
        <f t="shared" si="7"/>
        <v>0</v>
      </c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</row>
    <row r="482" spans="1:34" x14ac:dyDescent="0.25">
      <c r="A482" s="60"/>
      <c r="B482" s="24"/>
      <c r="C482" s="45">
        <f t="shared" si="7"/>
        <v>0</v>
      </c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</row>
    <row r="483" spans="1:34" x14ac:dyDescent="0.25">
      <c r="A483" s="60"/>
      <c r="B483" s="24"/>
      <c r="C483" s="45">
        <f t="shared" si="7"/>
        <v>0</v>
      </c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</row>
    <row r="484" spans="1:34" x14ac:dyDescent="0.25">
      <c r="A484" s="60"/>
      <c r="B484" s="24"/>
      <c r="C484" s="45">
        <f t="shared" si="7"/>
        <v>0</v>
      </c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</row>
    <row r="485" spans="1:34" ht="15.75" x14ac:dyDescent="0.25">
      <c r="A485" s="57"/>
      <c r="B485" s="55"/>
      <c r="C485" s="45">
        <f t="shared" si="7"/>
        <v>0</v>
      </c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</row>
    <row r="486" spans="1:34" ht="15.75" x14ac:dyDescent="0.25">
      <c r="A486" s="57"/>
      <c r="B486" s="55"/>
      <c r="C486" s="45">
        <f t="shared" si="7"/>
        <v>0</v>
      </c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</row>
    <row r="487" spans="1:34" x14ac:dyDescent="0.25">
      <c r="A487" s="60"/>
      <c r="B487" s="24"/>
      <c r="C487" s="45">
        <f t="shared" si="7"/>
        <v>0</v>
      </c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</row>
    <row r="488" spans="1:34" x14ac:dyDescent="0.25">
      <c r="A488" s="60"/>
      <c r="B488" s="24"/>
      <c r="C488" s="45">
        <f t="shared" si="7"/>
        <v>0</v>
      </c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</row>
    <row r="489" spans="1:34" x14ac:dyDescent="0.25">
      <c r="A489" s="60"/>
      <c r="B489" s="24"/>
      <c r="C489" s="45">
        <f t="shared" si="7"/>
        <v>0</v>
      </c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</row>
    <row r="490" spans="1:34" x14ac:dyDescent="0.25">
      <c r="A490" s="60"/>
      <c r="B490" s="24"/>
      <c r="C490" s="45">
        <f t="shared" si="7"/>
        <v>0</v>
      </c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</row>
    <row r="491" spans="1:34" x14ac:dyDescent="0.25">
      <c r="A491" s="60"/>
      <c r="B491" s="24"/>
      <c r="C491" s="45">
        <f t="shared" si="7"/>
        <v>0</v>
      </c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</row>
    <row r="492" spans="1:34" x14ac:dyDescent="0.25">
      <c r="A492" s="60"/>
      <c r="B492" s="24"/>
      <c r="C492" s="45">
        <f t="shared" si="7"/>
        <v>0</v>
      </c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</row>
    <row r="493" spans="1:34" x14ac:dyDescent="0.25">
      <c r="A493" s="24"/>
      <c r="B493" s="24"/>
      <c r="C493" s="45">
        <f t="shared" si="7"/>
        <v>0</v>
      </c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</row>
    <row r="494" spans="1:34" x14ac:dyDescent="0.25">
      <c r="A494" s="24"/>
      <c r="B494" s="24"/>
      <c r="C494" s="45">
        <f t="shared" si="7"/>
        <v>0</v>
      </c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</row>
    <row r="495" spans="1:34" x14ac:dyDescent="0.25">
      <c r="A495" s="24"/>
      <c r="B495" s="24"/>
      <c r="C495" s="45">
        <f t="shared" si="7"/>
        <v>0</v>
      </c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</row>
    <row r="496" spans="1:34" x14ac:dyDescent="0.25">
      <c r="A496" s="24"/>
      <c r="B496" s="24"/>
      <c r="C496" s="45">
        <f t="shared" si="7"/>
        <v>0</v>
      </c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</row>
    <row r="497" spans="1:34" x14ac:dyDescent="0.25">
      <c r="A497" s="24"/>
      <c r="B497" s="24"/>
      <c r="C497" s="45">
        <f t="shared" ref="C497:C560" si="8">SUM(D497:AH497)</f>
        <v>0</v>
      </c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</row>
    <row r="498" spans="1:34" x14ac:dyDescent="0.25">
      <c r="A498" s="24"/>
      <c r="B498" s="24"/>
      <c r="C498" s="45">
        <f t="shared" si="8"/>
        <v>0</v>
      </c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</row>
    <row r="499" spans="1:34" x14ac:dyDescent="0.25">
      <c r="A499" s="24"/>
      <c r="B499" s="24"/>
      <c r="C499" s="45">
        <f t="shared" si="8"/>
        <v>0</v>
      </c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</row>
    <row r="500" spans="1:34" x14ac:dyDescent="0.25">
      <c r="A500" s="24"/>
      <c r="B500" s="24"/>
      <c r="C500" s="45">
        <f t="shared" si="8"/>
        <v>0</v>
      </c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</row>
    <row r="501" spans="1:34" x14ac:dyDescent="0.25">
      <c r="A501" s="24"/>
      <c r="B501" s="24"/>
      <c r="C501" s="45">
        <f t="shared" si="8"/>
        <v>0</v>
      </c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</row>
    <row r="502" spans="1:34" x14ac:dyDescent="0.25">
      <c r="A502" s="24"/>
      <c r="B502" s="24"/>
      <c r="C502" s="45">
        <f t="shared" si="8"/>
        <v>0</v>
      </c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</row>
    <row r="503" spans="1:34" x14ac:dyDescent="0.25">
      <c r="A503" s="24"/>
      <c r="B503" s="24"/>
      <c r="C503" s="45">
        <f t="shared" si="8"/>
        <v>0</v>
      </c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</row>
    <row r="504" spans="1:34" x14ac:dyDescent="0.25">
      <c r="A504" s="24"/>
      <c r="B504" s="24"/>
      <c r="C504" s="45">
        <f t="shared" si="8"/>
        <v>0</v>
      </c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</row>
    <row r="505" spans="1:34" x14ac:dyDescent="0.25">
      <c r="A505" s="24"/>
      <c r="B505" s="24"/>
      <c r="C505" s="45">
        <f t="shared" si="8"/>
        <v>0</v>
      </c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</row>
    <row r="506" spans="1:34" x14ac:dyDescent="0.25">
      <c r="A506" s="24"/>
      <c r="B506" s="24"/>
      <c r="C506" s="45">
        <f t="shared" si="8"/>
        <v>0</v>
      </c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</row>
    <row r="507" spans="1:34" x14ac:dyDescent="0.25">
      <c r="A507" s="24"/>
      <c r="B507" s="24"/>
      <c r="C507" s="45">
        <f t="shared" si="8"/>
        <v>0</v>
      </c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</row>
    <row r="508" spans="1:34" x14ac:dyDescent="0.25">
      <c r="A508" s="24"/>
      <c r="B508" s="24"/>
      <c r="C508" s="45">
        <f t="shared" si="8"/>
        <v>0</v>
      </c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</row>
    <row r="509" spans="1:34" x14ac:dyDescent="0.25">
      <c r="A509" s="24"/>
      <c r="B509" s="24"/>
      <c r="C509" s="45">
        <f t="shared" si="8"/>
        <v>0</v>
      </c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</row>
    <row r="510" spans="1:34" x14ac:dyDescent="0.25">
      <c r="A510" s="24"/>
      <c r="B510" s="24"/>
      <c r="C510" s="45">
        <f t="shared" si="8"/>
        <v>0</v>
      </c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</row>
    <row r="511" spans="1:34" x14ac:dyDescent="0.25">
      <c r="A511" s="24"/>
      <c r="B511" s="24"/>
      <c r="C511" s="45">
        <f t="shared" si="8"/>
        <v>0</v>
      </c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</row>
    <row r="512" spans="1:34" x14ac:dyDescent="0.25">
      <c r="A512" s="24"/>
      <c r="B512" s="24"/>
      <c r="C512" s="45">
        <f t="shared" si="8"/>
        <v>0</v>
      </c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</row>
    <row r="513" spans="1:34" x14ac:dyDescent="0.25">
      <c r="A513" s="24"/>
      <c r="B513" s="24"/>
      <c r="C513" s="45">
        <f t="shared" si="8"/>
        <v>0</v>
      </c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</row>
    <row r="514" spans="1:34" x14ac:dyDescent="0.25">
      <c r="A514" s="24"/>
      <c r="B514" s="24"/>
      <c r="C514" s="45">
        <f t="shared" si="8"/>
        <v>0</v>
      </c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</row>
    <row r="515" spans="1:34" x14ac:dyDescent="0.25">
      <c r="A515" s="24"/>
      <c r="B515" s="24"/>
      <c r="C515" s="45">
        <f t="shared" si="8"/>
        <v>0</v>
      </c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</row>
    <row r="516" spans="1:34" x14ac:dyDescent="0.25">
      <c r="A516" s="24"/>
      <c r="B516" s="24"/>
      <c r="C516" s="45">
        <f t="shared" si="8"/>
        <v>0</v>
      </c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</row>
    <row r="517" spans="1:34" x14ac:dyDescent="0.25">
      <c r="A517" s="24"/>
      <c r="B517" s="24"/>
      <c r="C517" s="45">
        <f t="shared" si="8"/>
        <v>0</v>
      </c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</row>
    <row r="518" spans="1:34" x14ac:dyDescent="0.25">
      <c r="A518" s="24"/>
      <c r="B518" s="24"/>
      <c r="C518" s="45">
        <f t="shared" si="8"/>
        <v>0</v>
      </c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</row>
    <row r="519" spans="1:34" x14ac:dyDescent="0.25">
      <c r="A519" s="24"/>
      <c r="B519" s="24"/>
      <c r="C519" s="45">
        <f t="shared" si="8"/>
        <v>0</v>
      </c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</row>
    <row r="520" spans="1:34" x14ac:dyDescent="0.25">
      <c r="A520" s="24"/>
      <c r="B520" s="24"/>
      <c r="C520" s="45">
        <f t="shared" si="8"/>
        <v>0</v>
      </c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</row>
    <row r="521" spans="1:34" x14ac:dyDescent="0.25">
      <c r="A521" s="24"/>
      <c r="B521" s="24"/>
      <c r="C521" s="45">
        <f t="shared" si="8"/>
        <v>0</v>
      </c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</row>
    <row r="522" spans="1:34" x14ac:dyDescent="0.25">
      <c r="A522" s="24"/>
      <c r="B522" s="24"/>
      <c r="C522" s="45">
        <f t="shared" si="8"/>
        <v>0</v>
      </c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</row>
    <row r="523" spans="1:34" x14ac:dyDescent="0.25">
      <c r="A523" s="24"/>
      <c r="B523" s="24"/>
      <c r="C523" s="45">
        <f t="shared" si="8"/>
        <v>0</v>
      </c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</row>
    <row r="524" spans="1:34" x14ac:dyDescent="0.25">
      <c r="A524" s="24"/>
      <c r="B524" s="24"/>
      <c r="C524" s="45">
        <f t="shared" si="8"/>
        <v>0</v>
      </c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</row>
    <row r="525" spans="1:34" x14ac:dyDescent="0.25">
      <c r="A525" s="24"/>
      <c r="B525" s="24"/>
      <c r="C525" s="45">
        <f t="shared" si="8"/>
        <v>0</v>
      </c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</row>
    <row r="526" spans="1:34" x14ac:dyDescent="0.25">
      <c r="A526" s="24"/>
      <c r="B526" s="24"/>
      <c r="C526" s="45">
        <f t="shared" si="8"/>
        <v>0</v>
      </c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</row>
    <row r="527" spans="1:34" x14ac:dyDescent="0.25">
      <c r="A527" s="24"/>
      <c r="B527" s="24"/>
      <c r="C527" s="45">
        <f t="shared" si="8"/>
        <v>0</v>
      </c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</row>
    <row r="528" spans="1:34" x14ac:dyDescent="0.25">
      <c r="A528" s="24"/>
      <c r="B528" s="24"/>
      <c r="C528" s="45">
        <f t="shared" si="8"/>
        <v>0</v>
      </c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</row>
    <row r="529" spans="1:34" x14ac:dyDescent="0.25">
      <c r="A529" s="24"/>
      <c r="B529" s="24"/>
      <c r="C529" s="45">
        <f t="shared" si="8"/>
        <v>0</v>
      </c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</row>
    <row r="530" spans="1:34" x14ac:dyDescent="0.25">
      <c r="A530" s="24"/>
      <c r="B530" s="24"/>
      <c r="C530" s="45">
        <f t="shared" si="8"/>
        <v>0</v>
      </c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</row>
    <row r="531" spans="1:34" x14ac:dyDescent="0.25">
      <c r="A531" s="24"/>
      <c r="B531" s="24"/>
      <c r="C531" s="45">
        <f t="shared" si="8"/>
        <v>0</v>
      </c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</row>
    <row r="532" spans="1:34" x14ac:dyDescent="0.25">
      <c r="A532" s="24"/>
      <c r="B532" s="24"/>
      <c r="C532" s="45">
        <f t="shared" si="8"/>
        <v>0</v>
      </c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</row>
    <row r="533" spans="1:34" x14ac:dyDescent="0.25">
      <c r="A533" s="24"/>
      <c r="B533" s="24"/>
      <c r="C533" s="45">
        <f t="shared" si="8"/>
        <v>0</v>
      </c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</row>
    <row r="534" spans="1:34" x14ac:dyDescent="0.25">
      <c r="A534" s="24"/>
      <c r="B534" s="24"/>
      <c r="C534" s="45">
        <f t="shared" si="8"/>
        <v>0</v>
      </c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</row>
    <row r="535" spans="1:34" x14ac:dyDescent="0.25">
      <c r="A535" s="24"/>
      <c r="B535" s="24"/>
      <c r="C535" s="45">
        <f t="shared" si="8"/>
        <v>0</v>
      </c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</row>
    <row r="536" spans="1:34" x14ac:dyDescent="0.25">
      <c r="A536" s="24"/>
      <c r="B536" s="24"/>
      <c r="C536" s="45">
        <f t="shared" si="8"/>
        <v>0</v>
      </c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</row>
    <row r="537" spans="1:34" x14ac:dyDescent="0.25">
      <c r="A537" s="24"/>
      <c r="B537" s="24"/>
      <c r="C537" s="45">
        <f t="shared" si="8"/>
        <v>0</v>
      </c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</row>
    <row r="538" spans="1:34" x14ac:dyDescent="0.25">
      <c r="A538" s="24"/>
      <c r="B538" s="24"/>
      <c r="C538" s="45">
        <f t="shared" si="8"/>
        <v>0</v>
      </c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</row>
    <row r="539" spans="1:34" x14ac:dyDescent="0.25">
      <c r="A539" s="24"/>
      <c r="B539" s="24"/>
      <c r="C539" s="45">
        <f t="shared" si="8"/>
        <v>0</v>
      </c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</row>
    <row r="540" spans="1:34" x14ac:dyDescent="0.25">
      <c r="A540" s="24"/>
      <c r="B540" s="24"/>
      <c r="C540" s="45">
        <f t="shared" si="8"/>
        <v>0</v>
      </c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</row>
    <row r="541" spans="1:34" x14ac:dyDescent="0.25">
      <c r="A541" s="24"/>
      <c r="B541" s="24"/>
      <c r="C541" s="45">
        <f t="shared" si="8"/>
        <v>0</v>
      </c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</row>
    <row r="542" spans="1:34" x14ac:dyDescent="0.25">
      <c r="A542" s="24"/>
      <c r="B542" s="24"/>
      <c r="C542" s="45">
        <f t="shared" si="8"/>
        <v>0</v>
      </c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</row>
    <row r="543" spans="1:34" x14ac:dyDescent="0.25">
      <c r="A543" s="24"/>
      <c r="B543" s="24"/>
      <c r="C543" s="45">
        <f t="shared" si="8"/>
        <v>0</v>
      </c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</row>
    <row r="544" spans="1:34" x14ac:dyDescent="0.25">
      <c r="A544" s="24"/>
      <c r="B544" s="24"/>
      <c r="C544" s="45">
        <f t="shared" si="8"/>
        <v>0</v>
      </c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</row>
    <row r="545" spans="1:34" x14ac:dyDescent="0.25">
      <c r="A545" s="24"/>
      <c r="B545" s="24"/>
      <c r="C545" s="45">
        <f t="shared" si="8"/>
        <v>0</v>
      </c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</row>
    <row r="546" spans="1:34" x14ac:dyDescent="0.25">
      <c r="A546" s="24"/>
      <c r="B546" s="24"/>
      <c r="C546" s="45">
        <f t="shared" si="8"/>
        <v>0</v>
      </c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</row>
    <row r="547" spans="1:34" x14ac:dyDescent="0.25">
      <c r="A547" s="24"/>
      <c r="B547" s="24"/>
      <c r="C547" s="45">
        <f t="shared" si="8"/>
        <v>0</v>
      </c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</row>
    <row r="548" spans="1:34" x14ac:dyDescent="0.25">
      <c r="A548" s="24"/>
      <c r="B548" s="24"/>
      <c r="C548" s="45">
        <f t="shared" si="8"/>
        <v>0</v>
      </c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</row>
    <row r="549" spans="1:34" x14ac:dyDescent="0.25">
      <c r="A549" s="24"/>
      <c r="B549" s="24"/>
      <c r="C549" s="45">
        <f t="shared" si="8"/>
        <v>0</v>
      </c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</row>
    <row r="550" spans="1:34" x14ac:dyDescent="0.25">
      <c r="A550" s="24"/>
      <c r="B550" s="24"/>
      <c r="C550" s="45">
        <f t="shared" si="8"/>
        <v>0</v>
      </c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</row>
    <row r="551" spans="1:34" x14ac:dyDescent="0.25">
      <c r="A551" s="24"/>
      <c r="B551" s="24"/>
      <c r="C551" s="45">
        <f t="shared" si="8"/>
        <v>0</v>
      </c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</row>
    <row r="552" spans="1:34" x14ac:dyDescent="0.25">
      <c r="A552" s="24"/>
      <c r="B552" s="24"/>
      <c r="C552" s="45">
        <f t="shared" si="8"/>
        <v>0</v>
      </c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</row>
    <row r="553" spans="1:34" x14ac:dyDescent="0.25">
      <c r="A553" s="24"/>
      <c r="B553" s="24"/>
      <c r="C553" s="45">
        <f t="shared" si="8"/>
        <v>0</v>
      </c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</row>
    <row r="554" spans="1:34" x14ac:dyDescent="0.25">
      <c r="A554" s="24"/>
      <c r="B554" s="24"/>
      <c r="C554" s="45">
        <f t="shared" si="8"/>
        <v>0</v>
      </c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</row>
    <row r="555" spans="1:34" x14ac:dyDescent="0.25">
      <c r="A555" s="24"/>
      <c r="B555" s="24"/>
      <c r="C555" s="45">
        <f t="shared" si="8"/>
        <v>0</v>
      </c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</row>
    <row r="556" spans="1:34" x14ac:dyDescent="0.25">
      <c r="A556" s="24"/>
      <c r="B556" s="24"/>
      <c r="C556" s="45">
        <f t="shared" si="8"/>
        <v>0</v>
      </c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</row>
    <row r="557" spans="1:34" x14ac:dyDescent="0.25">
      <c r="A557" s="24"/>
      <c r="B557" s="24"/>
      <c r="C557" s="45">
        <f t="shared" si="8"/>
        <v>0</v>
      </c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</row>
    <row r="558" spans="1:34" x14ac:dyDescent="0.25">
      <c r="A558" s="24"/>
      <c r="B558" s="24"/>
      <c r="C558" s="45">
        <f t="shared" si="8"/>
        <v>0</v>
      </c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</row>
    <row r="559" spans="1:34" x14ac:dyDescent="0.25">
      <c r="A559" s="24"/>
      <c r="B559" s="24"/>
      <c r="C559" s="45">
        <f t="shared" si="8"/>
        <v>0</v>
      </c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</row>
    <row r="560" spans="1:34" x14ac:dyDescent="0.25">
      <c r="A560" s="24"/>
      <c r="B560" s="24"/>
      <c r="C560" s="45">
        <f t="shared" si="8"/>
        <v>0</v>
      </c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</row>
    <row r="561" spans="1:34" x14ac:dyDescent="0.25">
      <c r="A561" s="24"/>
      <c r="B561" s="24"/>
      <c r="C561" s="45">
        <f t="shared" ref="C561:C608" si="9">SUM(D561:AH561)</f>
        <v>0</v>
      </c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</row>
    <row r="562" spans="1:34" x14ac:dyDescent="0.25">
      <c r="A562" s="24"/>
      <c r="B562" s="24"/>
      <c r="C562" s="45">
        <f t="shared" si="9"/>
        <v>0</v>
      </c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</row>
    <row r="563" spans="1:34" x14ac:dyDescent="0.25">
      <c r="A563" s="24"/>
      <c r="B563" s="24"/>
      <c r="C563" s="45">
        <f t="shared" si="9"/>
        <v>0</v>
      </c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</row>
    <row r="564" spans="1:34" x14ac:dyDescent="0.25">
      <c r="A564" s="24"/>
      <c r="B564" s="24"/>
      <c r="C564" s="45">
        <f t="shared" si="9"/>
        <v>0</v>
      </c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</row>
    <row r="565" spans="1:34" x14ac:dyDescent="0.25">
      <c r="A565" s="24"/>
      <c r="B565" s="24"/>
      <c r="C565" s="45">
        <f t="shared" si="9"/>
        <v>0</v>
      </c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</row>
    <row r="566" spans="1:34" x14ac:dyDescent="0.25">
      <c r="A566" s="24"/>
      <c r="B566" s="24"/>
      <c r="C566" s="45">
        <f t="shared" si="9"/>
        <v>0</v>
      </c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</row>
    <row r="567" spans="1:34" x14ac:dyDescent="0.25">
      <c r="A567" s="24"/>
      <c r="B567" s="24"/>
      <c r="C567" s="45">
        <f t="shared" si="9"/>
        <v>0</v>
      </c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</row>
    <row r="568" spans="1:34" x14ac:dyDescent="0.25">
      <c r="A568" s="24"/>
      <c r="B568" s="24"/>
      <c r="C568" s="45">
        <f t="shared" si="9"/>
        <v>0</v>
      </c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</row>
    <row r="569" spans="1:34" x14ac:dyDescent="0.25">
      <c r="A569" s="24"/>
      <c r="B569" s="24"/>
      <c r="C569" s="45">
        <f t="shared" si="9"/>
        <v>0</v>
      </c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</row>
    <row r="570" spans="1:34" x14ac:dyDescent="0.25">
      <c r="A570" s="24"/>
      <c r="B570" s="24"/>
      <c r="C570" s="45">
        <f t="shared" si="9"/>
        <v>0</v>
      </c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</row>
    <row r="571" spans="1:34" x14ac:dyDescent="0.25">
      <c r="A571" s="24"/>
      <c r="B571" s="24"/>
      <c r="C571" s="45">
        <f t="shared" si="9"/>
        <v>0</v>
      </c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</row>
    <row r="572" spans="1:34" x14ac:dyDescent="0.25">
      <c r="A572" s="24"/>
      <c r="B572" s="24"/>
      <c r="C572" s="45">
        <f t="shared" si="9"/>
        <v>0</v>
      </c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</row>
    <row r="573" spans="1:34" x14ac:dyDescent="0.25">
      <c r="A573" s="24"/>
      <c r="B573" s="24"/>
      <c r="C573" s="45">
        <f t="shared" si="9"/>
        <v>0</v>
      </c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</row>
    <row r="574" spans="1:34" x14ac:dyDescent="0.25">
      <c r="A574" s="24"/>
      <c r="B574" s="24"/>
      <c r="C574" s="45">
        <f t="shared" si="9"/>
        <v>0</v>
      </c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</row>
    <row r="575" spans="1:34" x14ac:dyDescent="0.25">
      <c r="A575" s="24"/>
      <c r="B575" s="24"/>
      <c r="C575" s="45">
        <f t="shared" si="9"/>
        <v>0</v>
      </c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</row>
    <row r="576" spans="1:34" x14ac:dyDescent="0.25">
      <c r="A576" s="24"/>
      <c r="B576" s="24"/>
      <c r="C576" s="45">
        <f t="shared" si="9"/>
        <v>0</v>
      </c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</row>
    <row r="577" spans="1:34" x14ac:dyDescent="0.25">
      <c r="A577" s="24"/>
      <c r="B577" s="24"/>
      <c r="C577" s="45">
        <f t="shared" si="9"/>
        <v>0</v>
      </c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</row>
    <row r="578" spans="1:34" x14ac:dyDescent="0.25">
      <c r="A578" s="24"/>
      <c r="B578" s="24"/>
      <c r="C578" s="45">
        <f t="shared" si="9"/>
        <v>0</v>
      </c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</row>
    <row r="579" spans="1:34" x14ac:dyDescent="0.25">
      <c r="A579" s="24"/>
      <c r="B579" s="24"/>
      <c r="C579" s="45">
        <f t="shared" si="9"/>
        <v>0</v>
      </c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</row>
    <row r="580" spans="1:34" x14ac:dyDescent="0.25">
      <c r="A580" s="24"/>
      <c r="B580" s="24"/>
      <c r="C580" s="45">
        <f t="shared" si="9"/>
        <v>0</v>
      </c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</row>
    <row r="581" spans="1:34" x14ac:dyDescent="0.25">
      <c r="A581" s="24"/>
      <c r="B581" s="24"/>
      <c r="C581" s="45">
        <f t="shared" si="9"/>
        <v>0</v>
      </c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</row>
    <row r="582" spans="1:34" x14ac:dyDescent="0.25">
      <c r="A582" s="24"/>
      <c r="B582" s="24"/>
      <c r="C582" s="45">
        <f t="shared" si="9"/>
        <v>0</v>
      </c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</row>
    <row r="583" spans="1:34" x14ac:dyDescent="0.25">
      <c r="A583" s="24"/>
      <c r="B583" s="24"/>
      <c r="C583" s="45">
        <f t="shared" si="9"/>
        <v>0</v>
      </c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</row>
    <row r="584" spans="1:34" x14ac:dyDescent="0.25">
      <c r="A584" s="24"/>
      <c r="B584" s="24"/>
      <c r="C584" s="45">
        <f t="shared" si="9"/>
        <v>0</v>
      </c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</row>
    <row r="585" spans="1:34" x14ac:dyDescent="0.25">
      <c r="A585" s="24"/>
      <c r="B585" s="24"/>
      <c r="C585" s="45">
        <f t="shared" si="9"/>
        <v>0</v>
      </c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</row>
    <row r="586" spans="1:34" x14ac:dyDescent="0.25">
      <c r="A586" s="24"/>
      <c r="B586" s="24"/>
      <c r="C586" s="45">
        <f t="shared" si="9"/>
        <v>0</v>
      </c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</row>
    <row r="587" spans="1:34" x14ac:dyDescent="0.25">
      <c r="A587" s="24"/>
      <c r="B587" s="24"/>
      <c r="C587" s="45">
        <f t="shared" si="9"/>
        <v>0</v>
      </c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</row>
    <row r="588" spans="1:34" x14ac:dyDescent="0.25">
      <c r="A588" s="24"/>
      <c r="B588" s="24"/>
      <c r="C588" s="45">
        <f t="shared" si="9"/>
        <v>0</v>
      </c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</row>
    <row r="589" spans="1:34" x14ac:dyDescent="0.25">
      <c r="A589" s="24"/>
      <c r="B589" s="24"/>
      <c r="C589" s="45">
        <f t="shared" si="9"/>
        <v>0</v>
      </c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</row>
    <row r="590" spans="1:34" x14ac:dyDescent="0.25">
      <c r="A590" s="24"/>
      <c r="B590" s="24"/>
      <c r="C590" s="45">
        <f t="shared" si="9"/>
        <v>0</v>
      </c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</row>
    <row r="591" spans="1:34" x14ac:dyDescent="0.25">
      <c r="A591" s="24"/>
      <c r="B591" s="24"/>
      <c r="C591" s="45">
        <f t="shared" si="9"/>
        <v>0</v>
      </c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</row>
    <row r="592" spans="1:34" x14ac:dyDescent="0.25">
      <c r="A592" s="24"/>
      <c r="B592" s="24"/>
      <c r="C592" s="45">
        <f t="shared" si="9"/>
        <v>0</v>
      </c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</row>
    <row r="593" spans="1:34" x14ac:dyDescent="0.25">
      <c r="A593" s="24"/>
      <c r="B593" s="24"/>
      <c r="C593" s="45">
        <f t="shared" si="9"/>
        <v>0</v>
      </c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</row>
    <row r="594" spans="1:34" x14ac:dyDescent="0.25">
      <c r="A594" s="24"/>
      <c r="B594" s="24"/>
      <c r="C594" s="45">
        <f t="shared" si="9"/>
        <v>0</v>
      </c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</row>
    <row r="595" spans="1:34" x14ac:dyDescent="0.25">
      <c r="A595" s="24"/>
      <c r="B595" s="24"/>
      <c r="C595" s="45">
        <f t="shared" si="9"/>
        <v>0</v>
      </c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</row>
    <row r="596" spans="1:34" x14ac:dyDescent="0.25">
      <c r="A596" s="24"/>
      <c r="B596" s="24"/>
      <c r="C596" s="45">
        <f t="shared" si="9"/>
        <v>0</v>
      </c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</row>
    <row r="597" spans="1:34" x14ac:dyDescent="0.25">
      <c r="A597" s="24"/>
      <c r="B597" s="24"/>
      <c r="C597" s="45">
        <f t="shared" si="9"/>
        <v>0</v>
      </c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</row>
    <row r="598" spans="1:34" x14ac:dyDescent="0.25">
      <c r="A598" s="24"/>
      <c r="B598" s="24"/>
      <c r="C598" s="45">
        <f t="shared" si="9"/>
        <v>0</v>
      </c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</row>
    <row r="599" spans="1:34" x14ac:dyDescent="0.25">
      <c r="A599" s="24"/>
      <c r="B599" s="24"/>
      <c r="C599" s="45">
        <f t="shared" si="9"/>
        <v>0</v>
      </c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</row>
    <row r="600" spans="1:34" x14ac:dyDescent="0.25">
      <c r="A600" s="24"/>
      <c r="B600" s="24"/>
      <c r="C600" s="45">
        <f t="shared" si="9"/>
        <v>0</v>
      </c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</row>
    <row r="601" spans="1:34" x14ac:dyDescent="0.25">
      <c r="A601" s="24"/>
      <c r="B601" s="24"/>
      <c r="C601" s="45">
        <f t="shared" si="9"/>
        <v>0</v>
      </c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</row>
    <row r="602" spans="1:34" x14ac:dyDescent="0.25">
      <c r="A602" s="24"/>
      <c r="B602" s="24"/>
      <c r="C602" s="45">
        <f t="shared" si="9"/>
        <v>0</v>
      </c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</row>
    <row r="603" spans="1:34" x14ac:dyDescent="0.25">
      <c r="A603" s="24"/>
      <c r="B603" s="24"/>
      <c r="C603" s="45">
        <f t="shared" si="9"/>
        <v>0</v>
      </c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</row>
    <row r="604" spans="1:34" x14ac:dyDescent="0.25">
      <c r="A604" s="24"/>
      <c r="B604" s="24"/>
      <c r="C604" s="45">
        <f t="shared" si="9"/>
        <v>0</v>
      </c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</row>
    <row r="605" spans="1:34" x14ac:dyDescent="0.25">
      <c r="A605" s="24"/>
      <c r="B605" s="24"/>
      <c r="C605" s="45">
        <f t="shared" si="9"/>
        <v>0</v>
      </c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</row>
    <row r="606" spans="1:34" x14ac:dyDescent="0.25">
      <c r="A606" s="24"/>
      <c r="B606" s="24"/>
      <c r="C606" s="45">
        <f t="shared" si="9"/>
        <v>0</v>
      </c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</row>
    <row r="607" spans="1:34" x14ac:dyDescent="0.25">
      <c r="A607" s="24"/>
      <c r="B607" s="24"/>
      <c r="C607" s="45">
        <f t="shared" si="9"/>
        <v>0</v>
      </c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</row>
    <row r="608" spans="1:34" x14ac:dyDescent="0.25">
      <c r="C608" s="45">
        <f t="shared" si="9"/>
        <v>0</v>
      </c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</row>
    <row r="609" spans="1:11" x14ac:dyDescent="0.25">
      <c r="A609" t="s">
        <v>764</v>
      </c>
    </row>
    <row r="622" spans="1:11" x14ac:dyDescent="0.25">
      <c r="K622" t="s">
        <v>764</v>
      </c>
    </row>
  </sheetData>
  <autoFilter ref="A1:AH609"/>
  <sortState ref="A2:AH369">
    <sortCondition ref="A2:A369"/>
  </sortState>
  <conditionalFormatting sqref="A453:A455">
    <cfRule type="duplicateValues" dxfId="52" priority="94"/>
  </conditionalFormatting>
  <conditionalFormatting sqref="A456">
    <cfRule type="duplicateValues" dxfId="51" priority="93"/>
  </conditionalFormatting>
  <conditionalFormatting sqref="A457">
    <cfRule type="duplicateValues" dxfId="50" priority="92"/>
  </conditionalFormatting>
  <conditionalFormatting sqref="A458:A461">
    <cfRule type="duplicateValues" dxfId="49" priority="91"/>
  </conditionalFormatting>
  <conditionalFormatting sqref="A462">
    <cfRule type="duplicateValues" dxfId="48" priority="90"/>
  </conditionalFormatting>
  <conditionalFormatting sqref="A463">
    <cfRule type="duplicateValues" dxfId="47" priority="89"/>
  </conditionalFormatting>
  <conditionalFormatting sqref="A464">
    <cfRule type="duplicateValues" dxfId="46" priority="88"/>
  </conditionalFormatting>
  <conditionalFormatting sqref="A465:A483">
    <cfRule type="duplicateValues" dxfId="45" priority="105"/>
  </conditionalFormatting>
  <conditionalFormatting sqref="A484:A492">
    <cfRule type="duplicateValues" dxfId="44" priority="87"/>
  </conditionalFormatting>
  <conditionalFormatting sqref="A354">
    <cfRule type="duplicateValues" dxfId="43" priority="23"/>
  </conditionalFormatting>
  <conditionalFormatting sqref="A354">
    <cfRule type="duplicateValues" dxfId="42" priority="24"/>
  </conditionalFormatting>
  <conditionalFormatting sqref="A218">
    <cfRule type="duplicateValues" dxfId="41" priority="36"/>
  </conditionalFormatting>
  <conditionalFormatting sqref="A219:A315 A2:A217">
    <cfRule type="duplicateValues" dxfId="40" priority="37"/>
  </conditionalFormatting>
  <conditionalFormatting sqref="A219:A315">
    <cfRule type="duplicateValues" dxfId="39" priority="38"/>
  </conditionalFormatting>
  <conditionalFormatting sqref="A316:A317">
    <cfRule type="duplicateValues" dxfId="38" priority="34"/>
  </conditionalFormatting>
  <conditionalFormatting sqref="A316:A317">
    <cfRule type="duplicateValues" dxfId="37" priority="35"/>
  </conditionalFormatting>
  <conditionalFormatting sqref="A318:A323">
    <cfRule type="duplicateValues" dxfId="36" priority="32"/>
  </conditionalFormatting>
  <conditionalFormatting sqref="A318:A323">
    <cfRule type="duplicateValues" dxfId="35" priority="33"/>
  </conditionalFormatting>
  <conditionalFormatting sqref="A324">
    <cfRule type="duplicateValues" dxfId="34" priority="30"/>
  </conditionalFormatting>
  <conditionalFormatting sqref="A324">
    <cfRule type="duplicateValues" dxfId="33" priority="31"/>
  </conditionalFormatting>
  <conditionalFormatting sqref="A325:A327">
    <cfRule type="duplicateValues" dxfId="32" priority="28"/>
  </conditionalFormatting>
  <conditionalFormatting sqref="A325:A327">
    <cfRule type="duplicateValues" dxfId="31" priority="29"/>
  </conditionalFormatting>
  <conditionalFormatting sqref="A328">
    <cfRule type="duplicateValues" dxfId="30" priority="26"/>
  </conditionalFormatting>
  <conditionalFormatting sqref="A328">
    <cfRule type="duplicateValues" dxfId="29" priority="27"/>
  </conditionalFormatting>
  <conditionalFormatting sqref="A329:A333">
    <cfRule type="duplicateValues" dxfId="28" priority="25"/>
  </conditionalFormatting>
  <conditionalFormatting sqref="A355">
    <cfRule type="duplicateValues" dxfId="27" priority="21"/>
  </conditionalFormatting>
  <conditionalFormatting sqref="A355">
    <cfRule type="duplicateValues" dxfId="26" priority="22"/>
  </conditionalFormatting>
  <conditionalFormatting sqref="A371">
    <cfRule type="duplicateValues" dxfId="25" priority="20"/>
  </conditionalFormatting>
  <conditionalFormatting sqref="A372">
    <cfRule type="duplicateValues" dxfId="24" priority="19"/>
  </conditionalFormatting>
  <conditionalFormatting sqref="A373">
    <cfRule type="duplicateValues" dxfId="23" priority="18"/>
  </conditionalFormatting>
  <conditionalFormatting sqref="A374">
    <cfRule type="duplicateValues" dxfId="22" priority="17"/>
  </conditionalFormatting>
  <conditionalFormatting sqref="A375">
    <cfRule type="duplicateValues" dxfId="21" priority="16"/>
  </conditionalFormatting>
  <conditionalFormatting sqref="A376:A377">
    <cfRule type="duplicateValues" dxfId="20" priority="15"/>
  </conditionalFormatting>
  <conditionalFormatting sqref="A378">
    <cfRule type="duplicateValues" dxfId="19" priority="13"/>
  </conditionalFormatting>
  <conditionalFormatting sqref="A378">
    <cfRule type="duplicateValues" dxfId="18" priority="14"/>
  </conditionalFormatting>
  <conditionalFormatting sqref="A379">
    <cfRule type="duplicateValues" dxfId="17" priority="11"/>
  </conditionalFormatting>
  <conditionalFormatting sqref="A379">
    <cfRule type="duplicateValues" dxfId="16" priority="12"/>
  </conditionalFormatting>
  <conditionalFormatting sqref="A380">
    <cfRule type="duplicateValues" dxfId="15" priority="10"/>
  </conditionalFormatting>
  <conditionalFormatting sqref="A383:A411 A413:A414 A416:A417 A419:A420 A422:A423 A425:A426 A428:A438">
    <cfRule type="duplicateValues" dxfId="14" priority="9"/>
  </conditionalFormatting>
  <conditionalFormatting sqref="A381">
    <cfRule type="duplicateValues" dxfId="13" priority="7"/>
  </conditionalFormatting>
  <conditionalFormatting sqref="A381">
    <cfRule type="duplicateValues" dxfId="12" priority="8"/>
  </conditionalFormatting>
  <conditionalFormatting sqref="A382">
    <cfRule type="duplicateValues" dxfId="11" priority="5"/>
  </conditionalFormatting>
  <conditionalFormatting sqref="A382">
    <cfRule type="duplicateValues" dxfId="10" priority="6"/>
  </conditionalFormatting>
  <conditionalFormatting sqref="A412 A415 A418 A421 A424 A427">
    <cfRule type="duplicateValues" dxfId="9" priority="3"/>
  </conditionalFormatting>
  <conditionalFormatting sqref="A412">
    <cfRule type="duplicateValues" dxfId="8" priority="4"/>
  </conditionalFormatting>
  <conditionalFormatting sqref="A380">
    <cfRule type="duplicateValues" dxfId="7" priority="39"/>
  </conditionalFormatting>
  <conditionalFormatting sqref="A383:A411">
    <cfRule type="duplicateValues" dxfId="6" priority="40"/>
  </conditionalFormatting>
  <conditionalFormatting sqref="A329:A353 A356:A370">
    <cfRule type="duplicateValues" dxfId="5" priority="41"/>
  </conditionalFormatting>
  <conditionalFormatting sqref="A334:A353 A356:A370">
    <cfRule type="duplicateValues" dxfId="4" priority="42"/>
  </conditionalFormatting>
  <conditionalFormatting sqref="A334:A353 A356:A370">
    <cfRule type="duplicateValues" dxfId="3" priority="43"/>
  </conditionalFormatting>
  <conditionalFormatting sqref="A376:A377">
    <cfRule type="duplicateValues" dxfId="2" priority="44"/>
  </conditionalFormatting>
  <conditionalFormatting sqref="A439 A442 A445 A448 A451">
    <cfRule type="duplicateValues" dxfId="1" priority="2"/>
  </conditionalFormatting>
  <conditionalFormatting sqref="A440:A441 A443:A444 A446:A447 A449:A450 A452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071"/>
  <sheetViews>
    <sheetView zoomScale="82" zoomScaleNormal="82" workbookViewId="0">
      <selection activeCell="F2" sqref="F2"/>
    </sheetView>
  </sheetViews>
  <sheetFormatPr baseColWidth="10" defaultRowHeight="15" x14ac:dyDescent="0.25"/>
  <cols>
    <col min="1" max="1" width="11.42578125" style="2"/>
    <col min="2" max="2" width="45.140625" customWidth="1"/>
    <col min="3" max="3" width="11.42578125" style="31"/>
    <col min="4" max="4" width="7.28515625" style="32" customWidth="1"/>
    <col min="5" max="5" width="7.85546875" style="32" customWidth="1"/>
    <col min="6" max="6" width="7.28515625" style="32" customWidth="1"/>
    <col min="7" max="7" width="6.7109375" style="32" customWidth="1"/>
    <col min="8" max="8" width="6.28515625" style="32" customWidth="1"/>
    <col min="9" max="9" width="7.140625" style="32" customWidth="1"/>
    <col min="10" max="10" width="7" style="32" customWidth="1"/>
    <col min="11" max="11" width="8" style="32" customWidth="1"/>
    <col min="13" max="13" width="8.85546875" customWidth="1"/>
  </cols>
  <sheetData>
    <row r="1" spans="1:15" ht="47.25" x14ac:dyDescent="0.25">
      <c r="A1" s="23" t="s">
        <v>3</v>
      </c>
      <c r="B1" s="23" t="s">
        <v>4</v>
      </c>
      <c r="C1" s="28" t="s">
        <v>11</v>
      </c>
      <c r="D1" s="29" t="s">
        <v>12</v>
      </c>
      <c r="E1" s="29" t="s">
        <v>13</v>
      </c>
      <c r="F1" s="29" t="s">
        <v>14</v>
      </c>
      <c r="G1" s="29" t="s">
        <v>15</v>
      </c>
      <c r="H1" s="29" t="s">
        <v>16</v>
      </c>
      <c r="I1" s="29" t="s">
        <v>17</v>
      </c>
      <c r="J1" s="29" t="s">
        <v>18</v>
      </c>
      <c r="K1" s="29" t="s">
        <v>24</v>
      </c>
      <c r="L1" s="44" t="s">
        <v>27</v>
      </c>
      <c r="M1" s="47" t="s">
        <v>28</v>
      </c>
      <c r="N1" s="47" t="s">
        <v>801</v>
      </c>
      <c r="O1" s="47" t="s">
        <v>802</v>
      </c>
    </row>
    <row r="2" spans="1:15" ht="15.75" x14ac:dyDescent="0.25">
      <c r="A2" s="61">
        <v>2980</v>
      </c>
      <c r="B2" s="55" t="s">
        <v>284</v>
      </c>
      <c r="C2" s="40">
        <f t="shared" ref="C2:C65" si="0">SUM(D2:L2)</f>
        <v>0</v>
      </c>
      <c r="D2" s="30"/>
      <c r="E2" s="30"/>
      <c r="F2" s="30"/>
      <c r="G2" s="30"/>
      <c r="H2" s="30"/>
      <c r="I2" s="30"/>
      <c r="J2" s="30"/>
      <c r="K2" s="30"/>
      <c r="L2" s="24"/>
      <c r="M2" s="24"/>
      <c r="N2" s="24"/>
      <c r="O2" s="24"/>
    </row>
    <row r="3" spans="1:15" ht="15.75" x14ac:dyDescent="0.25">
      <c r="A3" s="61" t="s">
        <v>34</v>
      </c>
      <c r="B3" s="55" t="s">
        <v>499</v>
      </c>
      <c r="C3" s="40">
        <f t="shared" si="0"/>
        <v>0</v>
      </c>
      <c r="D3" s="30"/>
      <c r="E3" s="30"/>
      <c r="F3" s="30"/>
      <c r="G3" s="30"/>
      <c r="H3" s="30"/>
      <c r="I3" s="30"/>
      <c r="J3" s="30"/>
      <c r="K3" s="30"/>
      <c r="L3" s="24"/>
      <c r="M3" s="24"/>
      <c r="N3" s="24"/>
      <c r="O3" s="24"/>
    </row>
    <row r="4" spans="1:15" ht="15.75" x14ac:dyDescent="0.25">
      <c r="A4" s="61" t="s">
        <v>656</v>
      </c>
      <c r="B4" s="55" t="s">
        <v>657</v>
      </c>
      <c r="C4" s="40">
        <f t="shared" si="0"/>
        <v>0</v>
      </c>
      <c r="D4" s="45"/>
      <c r="E4" s="45"/>
      <c r="F4" s="45"/>
      <c r="G4" s="45"/>
      <c r="H4" s="45"/>
      <c r="I4" s="45"/>
      <c r="J4" s="45"/>
      <c r="K4" s="45"/>
      <c r="L4" s="74"/>
      <c r="M4" s="74"/>
      <c r="N4" s="74"/>
      <c r="O4" s="74"/>
    </row>
    <row r="5" spans="1:15" ht="15.75" x14ac:dyDescent="0.25">
      <c r="A5" s="61" t="s">
        <v>660</v>
      </c>
      <c r="B5" s="55" t="s">
        <v>661</v>
      </c>
      <c r="C5" s="40">
        <f t="shared" si="0"/>
        <v>0</v>
      </c>
      <c r="D5" s="30"/>
      <c r="E5" s="30"/>
      <c r="F5" s="30"/>
      <c r="G5" s="30"/>
      <c r="H5" s="30"/>
      <c r="I5" s="30"/>
      <c r="J5" s="30"/>
      <c r="K5" s="30"/>
      <c r="L5" s="24"/>
      <c r="M5" s="24"/>
      <c r="N5" s="24"/>
      <c r="O5" s="24"/>
    </row>
    <row r="6" spans="1:15" ht="15.75" x14ac:dyDescent="0.25">
      <c r="A6" s="61" t="s">
        <v>658</v>
      </c>
      <c r="B6" s="55" t="s">
        <v>659</v>
      </c>
      <c r="C6" s="40">
        <f t="shared" si="0"/>
        <v>0</v>
      </c>
      <c r="D6" s="30"/>
      <c r="E6" s="30"/>
      <c r="F6" s="30"/>
      <c r="G6" s="30"/>
      <c r="H6" s="30"/>
      <c r="I6" s="30"/>
      <c r="J6" s="30"/>
      <c r="K6" s="30"/>
      <c r="L6" s="24"/>
      <c r="M6" s="24"/>
      <c r="N6" s="24"/>
      <c r="O6" s="24"/>
    </row>
    <row r="7" spans="1:15" s="42" customFormat="1" ht="15.75" x14ac:dyDescent="0.25">
      <c r="A7" s="61" t="s">
        <v>670</v>
      </c>
      <c r="B7" s="55" t="s">
        <v>671</v>
      </c>
      <c r="C7" s="40">
        <f t="shared" si="0"/>
        <v>0</v>
      </c>
      <c r="D7" s="30"/>
      <c r="E7" s="30"/>
      <c r="F7" s="30"/>
      <c r="G7" s="30"/>
      <c r="H7" s="30"/>
      <c r="I7" s="30"/>
      <c r="J7" s="30"/>
      <c r="K7" s="30"/>
      <c r="L7" s="24"/>
      <c r="M7" s="24"/>
      <c r="N7" s="24"/>
      <c r="O7" s="24"/>
    </row>
    <row r="8" spans="1:15" ht="15.75" x14ac:dyDescent="0.25">
      <c r="A8" s="61" t="s">
        <v>668</v>
      </c>
      <c r="B8" s="55" t="s">
        <v>669</v>
      </c>
      <c r="C8" s="40">
        <f t="shared" si="0"/>
        <v>0</v>
      </c>
      <c r="D8" s="30"/>
      <c r="E8" s="30"/>
      <c r="F8" s="30"/>
      <c r="G8" s="30"/>
      <c r="H8" s="30"/>
      <c r="I8" s="30"/>
      <c r="J8" s="30"/>
      <c r="K8" s="30"/>
      <c r="L8" s="24"/>
      <c r="M8" s="24"/>
      <c r="N8" s="24"/>
      <c r="O8" s="24"/>
    </row>
    <row r="9" spans="1:15" ht="15.75" x14ac:dyDescent="0.25">
      <c r="A9" s="61" t="s">
        <v>612</v>
      </c>
      <c r="B9" s="55" t="s">
        <v>613</v>
      </c>
      <c r="C9" s="40">
        <f t="shared" si="0"/>
        <v>0</v>
      </c>
      <c r="D9" s="30"/>
      <c r="E9" s="30"/>
      <c r="F9" s="30"/>
      <c r="G9" s="30"/>
      <c r="H9" s="30"/>
      <c r="I9" s="30"/>
      <c r="J9" s="30"/>
      <c r="K9" s="30"/>
      <c r="L9" s="24"/>
      <c r="M9" s="24"/>
      <c r="N9" s="24"/>
      <c r="O9" s="24"/>
    </row>
    <row r="10" spans="1:15" ht="15.75" x14ac:dyDescent="0.25">
      <c r="A10" s="61" t="s">
        <v>610</v>
      </c>
      <c r="B10" s="55" t="s">
        <v>611</v>
      </c>
      <c r="C10" s="40">
        <f t="shared" si="0"/>
        <v>0</v>
      </c>
      <c r="D10" s="30"/>
      <c r="E10" s="30"/>
      <c r="F10" s="30"/>
      <c r="G10" s="30"/>
      <c r="H10" s="30"/>
      <c r="I10" s="30"/>
      <c r="J10" s="30"/>
      <c r="K10" s="30"/>
      <c r="L10" s="24"/>
      <c r="M10" s="24"/>
      <c r="N10" s="24"/>
      <c r="O10" s="24"/>
    </row>
    <row r="11" spans="1:15" ht="15.75" x14ac:dyDescent="0.25">
      <c r="A11" s="61" t="s">
        <v>629</v>
      </c>
      <c r="B11" s="66" t="s">
        <v>630</v>
      </c>
      <c r="C11" s="40">
        <f t="shared" si="0"/>
        <v>9</v>
      </c>
      <c r="D11" s="30">
        <v>9</v>
      </c>
      <c r="E11" s="30"/>
      <c r="F11" s="30"/>
      <c r="G11" s="30"/>
      <c r="H11" s="30"/>
      <c r="I11" s="30"/>
      <c r="J11" s="30"/>
      <c r="K11" s="30"/>
      <c r="L11" s="24"/>
      <c r="M11" s="24"/>
      <c r="N11" s="24"/>
      <c r="O11" s="24"/>
    </row>
    <row r="12" spans="1:15" ht="15.75" x14ac:dyDescent="0.25">
      <c r="A12" s="61" t="s">
        <v>543</v>
      </c>
      <c r="B12" s="66" t="s">
        <v>544</v>
      </c>
      <c r="C12" s="40">
        <f t="shared" si="0"/>
        <v>0</v>
      </c>
      <c r="D12" s="30"/>
      <c r="E12" s="30"/>
      <c r="F12" s="30"/>
      <c r="G12" s="30"/>
      <c r="H12" s="30"/>
      <c r="I12" s="30"/>
      <c r="J12" s="30"/>
      <c r="K12" s="30"/>
      <c r="L12" s="24"/>
      <c r="M12" s="24"/>
      <c r="N12" s="24"/>
      <c r="O12" s="24"/>
    </row>
    <row r="13" spans="1:15" ht="15.75" x14ac:dyDescent="0.25">
      <c r="A13" s="61" t="s">
        <v>35</v>
      </c>
      <c r="B13" s="66" t="s">
        <v>554</v>
      </c>
      <c r="C13" s="40">
        <f t="shared" si="0"/>
        <v>30</v>
      </c>
      <c r="D13" s="45"/>
      <c r="E13" s="45"/>
      <c r="F13" s="45">
        <v>30</v>
      </c>
      <c r="G13" s="30"/>
      <c r="H13" s="30"/>
      <c r="I13" s="30"/>
      <c r="J13" s="30"/>
      <c r="K13" s="30"/>
      <c r="L13" s="24"/>
      <c r="M13" s="24"/>
      <c r="N13" s="24"/>
      <c r="O13" s="24"/>
    </row>
    <row r="14" spans="1:15" ht="15.75" x14ac:dyDescent="0.25">
      <c r="A14" s="61" t="s">
        <v>36</v>
      </c>
      <c r="B14" s="66" t="s">
        <v>546</v>
      </c>
      <c r="C14" s="40">
        <f t="shared" si="0"/>
        <v>0</v>
      </c>
      <c r="D14" s="30"/>
      <c r="E14" s="30"/>
      <c r="F14" s="30"/>
      <c r="G14" s="30"/>
      <c r="H14" s="30"/>
      <c r="I14" s="30"/>
      <c r="J14" s="30"/>
      <c r="K14" s="30"/>
      <c r="L14" s="24"/>
      <c r="M14" s="24"/>
      <c r="N14" s="24"/>
      <c r="O14" s="24"/>
    </row>
    <row r="15" spans="1:15" ht="15.75" x14ac:dyDescent="0.25">
      <c r="A15" s="61" t="s">
        <v>355</v>
      </c>
      <c r="B15" s="66" t="s">
        <v>356</v>
      </c>
      <c r="C15" s="40">
        <f t="shared" si="0"/>
        <v>0</v>
      </c>
      <c r="D15" s="30"/>
      <c r="E15" s="30"/>
      <c r="F15" s="30"/>
      <c r="G15" s="30"/>
      <c r="H15" s="30"/>
      <c r="I15" s="30"/>
      <c r="J15" s="30"/>
      <c r="K15" s="30"/>
      <c r="L15" s="24"/>
      <c r="M15" s="24"/>
      <c r="N15" s="24"/>
      <c r="O15" s="24"/>
    </row>
    <row r="16" spans="1:15" ht="15.75" x14ac:dyDescent="0.25">
      <c r="A16" s="61" t="s">
        <v>285</v>
      </c>
      <c r="B16" s="55" t="s">
        <v>286</v>
      </c>
      <c r="C16" s="40">
        <f t="shared" si="0"/>
        <v>0</v>
      </c>
      <c r="D16" s="30"/>
      <c r="E16" s="30"/>
      <c r="F16" s="30"/>
      <c r="G16" s="30"/>
      <c r="H16" s="30"/>
      <c r="I16" s="30"/>
      <c r="J16" s="30"/>
      <c r="K16" s="30"/>
      <c r="L16" s="24"/>
      <c r="M16" s="24"/>
      <c r="N16" s="24"/>
      <c r="O16" s="24"/>
    </row>
    <row r="17" spans="1:15" ht="15.75" x14ac:dyDescent="0.25">
      <c r="A17" s="61" t="s">
        <v>336</v>
      </c>
      <c r="B17" s="55" t="s">
        <v>337</v>
      </c>
      <c r="C17" s="40">
        <f t="shared" si="0"/>
        <v>0</v>
      </c>
      <c r="D17" s="30"/>
      <c r="E17" s="30"/>
      <c r="F17" s="30"/>
      <c r="G17" s="30"/>
      <c r="H17" s="30"/>
      <c r="I17" s="30"/>
      <c r="J17" s="30"/>
      <c r="K17" s="30"/>
      <c r="L17" s="24"/>
      <c r="M17" s="24"/>
      <c r="N17" s="24"/>
      <c r="O17" s="24"/>
    </row>
    <row r="18" spans="1:15" ht="15.75" x14ac:dyDescent="0.25">
      <c r="A18" s="61" t="s">
        <v>563</v>
      </c>
      <c r="B18" s="55" t="s">
        <v>564</v>
      </c>
      <c r="C18" s="40">
        <f t="shared" si="0"/>
        <v>0</v>
      </c>
      <c r="D18" s="30"/>
      <c r="E18" s="30"/>
      <c r="F18" s="30"/>
      <c r="G18" s="30"/>
      <c r="H18" s="30"/>
      <c r="I18" s="30"/>
      <c r="J18" s="30"/>
      <c r="K18" s="30"/>
      <c r="L18" s="24"/>
      <c r="M18" s="24"/>
      <c r="N18" s="24"/>
      <c r="O18" s="24"/>
    </row>
    <row r="19" spans="1:15" ht="15.75" x14ac:dyDescent="0.25">
      <c r="A19" s="61" t="s">
        <v>357</v>
      </c>
      <c r="B19" s="55" t="s">
        <v>358</v>
      </c>
      <c r="C19" s="40">
        <f t="shared" si="0"/>
        <v>0</v>
      </c>
      <c r="D19" s="30"/>
      <c r="E19" s="30"/>
      <c r="F19" s="30"/>
      <c r="G19" s="30"/>
      <c r="H19" s="30"/>
      <c r="I19" s="30"/>
      <c r="J19" s="30"/>
      <c r="K19" s="30"/>
      <c r="L19" s="24"/>
      <c r="M19" s="24"/>
      <c r="N19" s="24"/>
      <c r="O19" s="24"/>
    </row>
    <row r="20" spans="1:15" ht="15.75" x14ac:dyDescent="0.25">
      <c r="A20" s="61" t="s">
        <v>368</v>
      </c>
      <c r="B20" s="55" t="s">
        <v>369</v>
      </c>
      <c r="C20" s="40">
        <f t="shared" si="0"/>
        <v>0</v>
      </c>
      <c r="D20" s="30"/>
      <c r="E20" s="30"/>
      <c r="F20" s="30"/>
      <c r="G20" s="30"/>
      <c r="H20" s="30"/>
      <c r="I20" s="30"/>
      <c r="J20" s="30"/>
      <c r="K20" s="30"/>
      <c r="L20" s="24"/>
      <c r="M20" s="24"/>
      <c r="N20" s="24"/>
      <c r="O20" s="24"/>
    </row>
    <row r="21" spans="1:15" ht="15.75" x14ac:dyDescent="0.25">
      <c r="A21" s="61" t="s">
        <v>373</v>
      </c>
      <c r="B21" s="55" t="s">
        <v>374</v>
      </c>
      <c r="C21" s="40">
        <f t="shared" si="0"/>
        <v>0</v>
      </c>
      <c r="D21" s="30"/>
      <c r="E21" s="30"/>
      <c r="F21" s="30"/>
      <c r="G21" s="30"/>
      <c r="H21" s="30"/>
      <c r="I21" s="30"/>
      <c r="J21" s="30"/>
      <c r="K21" s="30"/>
      <c r="L21" s="24"/>
      <c r="M21" s="24"/>
      <c r="N21" s="24"/>
      <c r="O21" s="24"/>
    </row>
    <row r="22" spans="1:15" ht="15.75" x14ac:dyDescent="0.25">
      <c r="A22" s="61" t="s">
        <v>408</v>
      </c>
      <c r="B22" s="55" t="s">
        <v>409</v>
      </c>
      <c r="C22" s="40">
        <f t="shared" si="0"/>
        <v>0</v>
      </c>
      <c r="D22" s="30"/>
      <c r="E22" s="30"/>
      <c r="F22" s="30"/>
      <c r="G22" s="30"/>
      <c r="H22" s="30"/>
      <c r="I22" s="30"/>
      <c r="J22" s="30"/>
      <c r="K22" s="30"/>
      <c r="L22" s="24"/>
      <c r="M22" s="24"/>
      <c r="N22" s="24"/>
      <c r="O22" s="24"/>
    </row>
    <row r="23" spans="1:15" ht="15.75" x14ac:dyDescent="0.25">
      <c r="A23" s="61" t="s">
        <v>444</v>
      </c>
      <c r="B23" s="55" t="s">
        <v>445</v>
      </c>
      <c r="C23" s="40">
        <f t="shared" si="0"/>
        <v>0</v>
      </c>
      <c r="D23" s="30"/>
      <c r="E23" s="30"/>
      <c r="F23" s="30"/>
      <c r="G23" s="30"/>
      <c r="H23" s="30"/>
      <c r="I23" s="30"/>
      <c r="J23" s="30"/>
      <c r="K23" s="30"/>
      <c r="L23" s="24"/>
      <c r="M23" s="24"/>
      <c r="N23" s="24"/>
      <c r="O23" s="24"/>
    </row>
    <row r="24" spans="1:15" ht="15.75" x14ac:dyDescent="0.25">
      <c r="A24" s="61" t="s">
        <v>446</v>
      </c>
      <c r="B24" s="55" t="s">
        <v>447</v>
      </c>
      <c r="C24" s="40">
        <f t="shared" si="0"/>
        <v>0</v>
      </c>
      <c r="D24" s="30"/>
      <c r="E24" s="30"/>
      <c r="F24" s="30"/>
      <c r="G24" s="30"/>
      <c r="H24" s="30"/>
      <c r="I24" s="30"/>
      <c r="J24" s="30"/>
      <c r="K24" s="30"/>
      <c r="L24" s="24"/>
      <c r="M24" s="24"/>
      <c r="N24" s="24"/>
      <c r="O24" s="24"/>
    </row>
    <row r="25" spans="1:15" ht="15.75" x14ac:dyDescent="0.25">
      <c r="A25" s="61" t="s">
        <v>448</v>
      </c>
      <c r="B25" s="55" t="s">
        <v>449</v>
      </c>
      <c r="C25" s="40">
        <f t="shared" si="0"/>
        <v>0</v>
      </c>
      <c r="D25" s="30"/>
      <c r="E25" s="30"/>
      <c r="F25" s="30"/>
      <c r="G25" s="30"/>
      <c r="H25" s="30"/>
      <c r="I25" s="30"/>
      <c r="J25" s="30"/>
      <c r="K25" s="30"/>
      <c r="L25" s="24"/>
      <c r="M25" s="24"/>
      <c r="N25" s="24"/>
      <c r="O25" s="24"/>
    </row>
    <row r="26" spans="1:15" ht="15.75" x14ac:dyDescent="0.25">
      <c r="A26" s="61" t="s">
        <v>450</v>
      </c>
      <c r="B26" s="55" t="s">
        <v>451</v>
      </c>
      <c r="C26" s="40">
        <f t="shared" si="0"/>
        <v>0</v>
      </c>
      <c r="D26" s="30"/>
      <c r="E26" s="30"/>
      <c r="F26" s="30"/>
      <c r="G26" s="30"/>
      <c r="H26" s="30"/>
      <c r="I26" s="30"/>
      <c r="J26" s="30"/>
      <c r="K26" s="30"/>
      <c r="L26" s="24"/>
      <c r="M26" s="24"/>
      <c r="N26" s="24"/>
      <c r="O26" s="24"/>
    </row>
    <row r="27" spans="1:15" ht="15.75" x14ac:dyDescent="0.25">
      <c r="A27" s="61" t="s">
        <v>455</v>
      </c>
      <c r="B27" s="55" t="s">
        <v>456</v>
      </c>
      <c r="C27" s="40">
        <f t="shared" si="0"/>
        <v>0</v>
      </c>
      <c r="D27" s="30"/>
      <c r="E27" s="30"/>
      <c r="F27" s="30"/>
      <c r="G27" s="30"/>
      <c r="H27" s="30"/>
      <c r="I27" s="30"/>
      <c r="J27" s="30"/>
      <c r="K27" s="30"/>
      <c r="L27" s="24"/>
      <c r="M27" s="24"/>
      <c r="N27" s="24"/>
      <c r="O27" s="24"/>
    </row>
    <row r="28" spans="1:15" ht="15.75" x14ac:dyDescent="0.25">
      <c r="A28" s="61" t="s">
        <v>513</v>
      </c>
      <c r="B28" s="55" t="s">
        <v>514</v>
      </c>
      <c r="C28" s="40">
        <f t="shared" si="0"/>
        <v>0</v>
      </c>
      <c r="D28" s="30"/>
      <c r="E28" s="30"/>
      <c r="F28" s="30"/>
      <c r="G28" s="30"/>
      <c r="H28" s="30"/>
      <c r="I28" s="30"/>
      <c r="J28" s="30"/>
      <c r="K28" s="30"/>
      <c r="L28" s="24"/>
      <c r="M28" s="24"/>
      <c r="N28" s="24"/>
      <c r="O28" s="24"/>
    </row>
    <row r="29" spans="1:15" ht="15.75" x14ac:dyDescent="0.25">
      <c r="A29" s="61" t="s">
        <v>518</v>
      </c>
      <c r="B29" s="55" t="s">
        <v>519</v>
      </c>
      <c r="C29" s="40">
        <f t="shared" si="0"/>
        <v>0</v>
      </c>
      <c r="D29" s="30"/>
      <c r="E29" s="30"/>
      <c r="F29" s="30"/>
      <c r="G29" s="30"/>
      <c r="H29" s="30"/>
      <c r="I29" s="30"/>
      <c r="J29" s="30"/>
      <c r="K29" s="30"/>
      <c r="L29" s="24"/>
      <c r="M29" s="24"/>
      <c r="N29" s="24"/>
      <c r="O29" s="24"/>
    </row>
    <row r="30" spans="1:15" ht="15.75" x14ac:dyDescent="0.25">
      <c r="A30" s="61" t="s">
        <v>516</v>
      </c>
      <c r="B30" s="55" t="s">
        <v>517</v>
      </c>
      <c r="C30" s="40">
        <f t="shared" si="0"/>
        <v>0</v>
      </c>
      <c r="D30" s="30"/>
      <c r="E30" s="30"/>
      <c r="F30" s="30"/>
      <c r="G30" s="30"/>
      <c r="H30" s="30"/>
      <c r="I30" s="30"/>
      <c r="J30" s="30"/>
      <c r="K30" s="30"/>
      <c r="L30" s="24"/>
      <c r="M30" s="24"/>
      <c r="N30" s="24"/>
      <c r="O30" s="24"/>
    </row>
    <row r="31" spans="1:15" ht="15.75" x14ac:dyDescent="0.25">
      <c r="A31" s="61" t="s">
        <v>526</v>
      </c>
      <c r="B31" s="55" t="s">
        <v>527</v>
      </c>
      <c r="C31" s="40">
        <f t="shared" si="0"/>
        <v>0</v>
      </c>
      <c r="D31" s="30"/>
      <c r="E31" s="30"/>
      <c r="F31" s="30"/>
      <c r="G31" s="30"/>
      <c r="H31" s="30"/>
      <c r="I31" s="30"/>
      <c r="J31" s="30"/>
      <c r="K31" s="30"/>
      <c r="L31" s="24"/>
      <c r="M31" s="24"/>
      <c r="N31" s="24"/>
      <c r="O31" s="24"/>
    </row>
    <row r="32" spans="1:15" ht="15.75" x14ac:dyDescent="0.25">
      <c r="A32" s="61" t="s">
        <v>534</v>
      </c>
      <c r="B32" s="55" t="s">
        <v>535</v>
      </c>
      <c r="C32" s="40">
        <f t="shared" si="0"/>
        <v>0</v>
      </c>
      <c r="D32" s="30"/>
      <c r="E32" s="30"/>
      <c r="F32" s="30"/>
      <c r="G32" s="30"/>
      <c r="H32" s="30"/>
      <c r="I32" s="30"/>
      <c r="J32" s="30"/>
      <c r="K32" s="30"/>
      <c r="L32" s="24"/>
      <c r="M32" s="24"/>
      <c r="N32" s="24"/>
      <c r="O32" s="24"/>
    </row>
    <row r="33" spans="1:15" ht="15.75" x14ac:dyDescent="0.25">
      <c r="A33" s="61" t="s">
        <v>536</v>
      </c>
      <c r="B33" s="55" t="s">
        <v>537</v>
      </c>
      <c r="C33" s="40">
        <f t="shared" si="0"/>
        <v>0</v>
      </c>
      <c r="D33" s="30"/>
      <c r="E33" s="30"/>
      <c r="F33" s="30"/>
      <c r="G33" s="30"/>
      <c r="H33" s="30"/>
      <c r="I33" s="30"/>
      <c r="J33" s="30"/>
      <c r="K33" s="30"/>
      <c r="L33" s="24"/>
      <c r="M33" s="24"/>
      <c r="N33" s="24"/>
      <c r="O33" s="24"/>
    </row>
    <row r="34" spans="1:15" ht="15.75" x14ac:dyDescent="0.25">
      <c r="A34" s="61" t="s">
        <v>538</v>
      </c>
      <c r="B34" s="55" t="s">
        <v>539</v>
      </c>
      <c r="C34" s="40">
        <f t="shared" si="0"/>
        <v>0</v>
      </c>
      <c r="D34" s="30"/>
      <c r="E34" s="30"/>
      <c r="F34" s="30"/>
      <c r="G34" s="30"/>
      <c r="H34" s="30"/>
      <c r="I34" s="30"/>
      <c r="J34" s="30"/>
      <c r="K34" s="30"/>
      <c r="L34" s="24"/>
      <c r="M34" s="24"/>
      <c r="N34" s="24"/>
      <c r="O34" s="24"/>
    </row>
    <row r="35" spans="1:15" ht="15.75" x14ac:dyDescent="0.25">
      <c r="A35" s="61" t="s">
        <v>557</v>
      </c>
      <c r="B35" s="55" t="s">
        <v>558</v>
      </c>
      <c r="C35" s="40">
        <f t="shared" si="0"/>
        <v>0</v>
      </c>
      <c r="D35" s="30"/>
      <c r="E35" s="30"/>
      <c r="F35" s="30"/>
      <c r="G35" s="30"/>
      <c r="H35" s="30"/>
      <c r="I35" s="30"/>
      <c r="J35" s="30"/>
      <c r="K35" s="30"/>
      <c r="L35" s="24"/>
      <c r="M35" s="24"/>
      <c r="N35" s="24"/>
      <c r="O35" s="24"/>
    </row>
    <row r="36" spans="1:15" ht="15.75" x14ac:dyDescent="0.25">
      <c r="A36" s="61" t="s">
        <v>37</v>
      </c>
      <c r="B36" s="55" t="s">
        <v>587</v>
      </c>
      <c r="C36" s="40">
        <f t="shared" si="0"/>
        <v>0</v>
      </c>
      <c r="D36" s="30"/>
      <c r="E36" s="30"/>
      <c r="F36" s="30"/>
      <c r="G36" s="30"/>
      <c r="H36" s="30"/>
      <c r="I36" s="30"/>
      <c r="J36" s="30"/>
      <c r="K36" s="30"/>
      <c r="L36" s="24"/>
      <c r="M36" s="24"/>
      <c r="N36" s="24"/>
      <c r="O36" s="24"/>
    </row>
    <row r="37" spans="1:15" ht="15.75" x14ac:dyDescent="0.25">
      <c r="A37" s="61" t="s">
        <v>592</v>
      </c>
      <c r="B37" s="55" t="s">
        <v>593</v>
      </c>
      <c r="C37" s="40">
        <f t="shared" si="0"/>
        <v>0</v>
      </c>
      <c r="D37" s="30"/>
      <c r="E37" s="30"/>
      <c r="F37" s="30"/>
      <c r="G37" s="30"/>
      <c r="H37" s="30"/>
      <c r="I37" s="30"/>
      <c r="J37" s="30"/>
      <c r="K37" s="30"/>
      <c r="L37" s="24"/>
      <c r="M37" s="24"/>
      <c r="N37" s="24"/>
      <c r="O37" s="24"/>
    </row>
    <row r="38" spans="1:15" ht="15.75" x14ac:dyDescent="0.25">
      <c r="A38" s="61" t="s">
        <v>590</v>
      </c>
      <c r="B38" s="55" t="s">
        <v>591</v>
      </c>
      <c r="C38" s="40">
        <f t="shared" si="0"/>
        <v>0</v>
      </c>
      <c r="D38" s="40"/>
      <c r="E38" s="40"/>
      <c r="F38" s="40"/>
      <c r="G38" s="40"/>
      <c r="H38" s="40"/>
      <c r="I38" s="40"/>
      <c r="J38" s="40"/>
      <c r="K38" s="40"/>
      <c r="L38" s="24"/>
      <c r="M38" s="24"/>
      <c r="N38" s="24"/>
      <c r="O38" s="24"/>
    </row>
    <row r="39" spans="1:15" ht="15.75" x14ac:dyDescent="0.25">
      <c r="A39" s="61" t="s">
        <v>598</v>
      </c>
      <c r="B39" s="55" t="s">
        <v>599</v>
      </c>
      <c r="C39" s="40">
        <f t="shared" si="0"/>
        <v>0</v>
      </c>
      <c r="D39" s="30"/>
      <c r="E39" s="30"/>
      <c r="F39" s="30"/>
      <c r="G39" s="30"/>
      <c r="H39" s="30"/>
      <c r="I39" s="30"/>
      <c r="J39" s="30"/>
      <c r="K39" s="30"/>
      <c r="L39" s="24"/>
      <c r="M39" s="24"/>
      <c r="N39" s="24"/>
      <c r="O39" s="24"/>
    </row>
    <row r="40" spans="1:15" ht="15.75" x14ac:dyDescent="0.25">
      <c r="A40" s="61" t="s">
        <v>600</v>
      </c>
      <c r="B40" s="55" t="s">
        <v>601</v>
      </c>
      <c r="C40" s="40">
        <f t="shared" si="0"/>
        <v>0</v>
      </c>
      <c r="D40" s="30"/>
      <c r="E40" s="30"/>
      <c r="F40" s="30"/>
      <c r="G40" s="30"/>
      <c r="H40" s="30"/>
      <c r="I40" s="30"/>
      <c r="J40" s="30"/>
      <c r="K40" s="30"/>
      <c r="L40" s="24"/>
      <c r="M40" s="24"/>
      <c r="N40" s="24"/>
      <c r="O40" s="24"/>
    </row>
    <row r="41" spans="1:15" ht="15.75" x14ac:dyDescent="0.25">
      <c r="A41" s="61" t="s">
        <v>596</v>
      </c>
      <c r="B41" s="55" t="s">
        <v>597</v>
      </c>
      <c r="C41" s="40">
        <f t="shared" si="0"/>
        <v>60</v>
      </c>
      <c r="D41" s="45"/>
      <c r="E41" s="45"/>
      <c r="F41" s="45">
        <v>60</v>
      </c>
      <c r="G41" s="30"/>
      <c r="H41" s="30"/>
      <c r="I41" s="30"/>
      <c r="J41" s="30"/>
      <c r="K41" s="30"/>
      <c r="L41" s="24"/>
      <c r="M41" s="24"/>
      <c r="N41" s="24"/>
      <c r="O41" s="24"/>
    </row>
    <row r="42" spans="1:15" ht="15.75" x14ac:dyDescent="0.25">
      <c r="A42" s="61" t="s">
        <v>38</v>
      </c>
      <c r="B42" s="55" t="s">
        <v>614</v>
      </c>
      <c r="C42" s="40">
        <f t="shared" si="0"/>
        <v>0</v>
      </c>
      <c r="D42" s="30"/>
      <c r="E42" s="30"/>
      <c r="F42" s="30"/>
      <c r="G42" s="30"/>
      <c r="H42" s="30"/>
      <c r="I42" s="30"/>
      <c r="J42" s="30"/>
      <c r="K42" s="30"/>
      <c r="L42" s="24"/>
      <c r="M42" s="24"/>
      <c r="N42" s="24"/>
      <c r="O42" s="24"/>
    </row>
    <row r="43" spans="1:15" ht="15.75" x14ac:dyDescent="0.25">
      <c r="A43" s="61" t="s">
        <v>39</v>
      </c>
      <c r="B43" s="55" t="s">
        <v>662</v>
      </c>
      <c r="C43" s="40">
        <f t="shared" si="0"/>
        <v>0</v>
      </c>
      <c r="D43" s="30"/>
      <c r="E43" s="30"/>
      <c r="F43" s="30"/>
      <c r="G43" s="30"/>
      <c r="H43" s="30"/>
      <c r="I43" s="30"/>
      <c r="J43" s="30"/>
      <c r="K43" s="30"/>
      <c r="L43" s="24"/>
      <c r="M43" s="24"/>
      <c r="N43" s="24"/>
      <c r="O43" s="24"/>
    </row>
    <row r="44" spans="1:15" ht="30" x14ac:dyDescent="0.25">
      <c r="A44" s="146" t="s">
        <v>978</v>
      </c>
      <c r="B44" s="147" t="s">
        <v>979</v>
      </c>
      <c r="C44" s="40">
        <f t="shared" si="0"/>
        <v>1799</v>
      </c>
      <c r="D44" s="152"/>
      <c r="E44" s="152">
        <v>1799</v>
      </c>
      <c r="F44" s="152"/>
      <c r="G44" s="39"/>
      <c r="H44" s="39"/>
      <c r="I44" s="39"/>
      <c r="J44" s="39"/>
      <c r="K44" s="39"/>
      <c r="L44" s="125"/>
      <c r="M44" s="125"/>
      <c r="N44" s="125"/>
      <c r="O44" s="125"/>
    </row>
    <row r="45" spans="1:15" ht="30" x14ac:dyDescent="0.25">
      <c r="A45" s="146" t="s">
        <v>980</v>
      </c>
      <c r="B45" s="148" t="s">
        <v>981</v>
      </c>
      <c r="C45" s="40">
        <f t="shared" si="0"/>
        <v>1800</v>
      </c>
      <c r="D45" s="152"/>
      <c r="E45" s="152">
        <v>1800</v>
      </c>
      <c r="F45" s="152"/>
      <c r="G45" s="39"/>
      <c r="H45" s="39"/>
      <c r="I45" s="39"/>
      <c r="J45" s="39"/>
      <c r="K45" s="39"/>
      <c r="L45" s="125"/>
      <c r="M45" s="125"/>
      <c r="N45" s="125"/>
      <c r="O45" s="125"/>
    </row>
    <row r="46" spans="1:15" ht="15.75" x14ac:dyDescent="0.25">
      <c r="A46" s="61" t="s">
        <v>40</v>
      </c>
      <c r="B46" s="55" t="s">
        <v>331</v>
      </c>
      <c r="C46" s="40">
        <f t="shared" si="0"/>
        <v>0</v>
      </c>
      <c r="D46" s="40"/>
      <c r="E46" s="40"/>
      <c r="F46" s="40"/>
      <c r="G46" s="40"/>
      <c r="H46" s="40"/>
      <c r="I46" s="40"/>
      <c r="J46" s="40"/>
      <c r="K46" s="40"/>
      <c r="L46" s="24"/>
      <c r="M46" s="24"/>
      <c r="N46" s="24"/>
      <c r="O46" s="24"/>
    </row>
    <row r="47" spans="1:15" ht="15.75" x14ac:dyDescent="0.25">
      <c r="A47" s="61" t="s">
        <v>41</v>
      </c>
      <c r="B47" s="55" t="s">
        <v>387</v>
      </c>
      <c r="C47" s="40">
        <f t="shared" si="0"/>
        <v>0</v>
      </c>
      <c r="D47" s="30"/>
      <c r="E47" s="30"/>
      <c r="F47" s="30"/>
      <c r="G47" s="30"/>
      <c r="H47" s="30"/>
      <c r="I47" s="30"/>
      <c r="J47" s="30"/>
      <c r="K47" s="30"/>
      <c r="L47" s="24"/>
      <c r="M47" s="24"/>
      <c r="N47" s="24"/>
      <c r="O47" s="24"/>
    </row>
    <row r="48" spans="1:15" ht="15.75" x14ac:dyDescent="0.25">
      <c r="A48" s="61" t="s">
        <v>313</v>
      </c>
      <c r="B48" s="55" t="s">
        <v>314</v>
      </c>
      <c r="C48" s="40">
        <f t="shared" si="0"/>
        <v>0</v>
      </c>
      <c r="D48" s="30"/>
      <c r="E48" s="30"/>
      <c r="F48" s="30"/>
      <c r="G48" s="30"/>
      <c r="H48" s="30"/>
      <c r="I48" s="30"/>
      <c r="J48" s="30"/>
      <c r="K48" s="30"/>
      <c r="L48" s="24"/>
      <c r="M48" s="24"/>
      <c r="N48" s="24"/>
      <c r="O48" s="24"/>
    </row>
    <row r="49" spans="1:15" ht="15.75" x14ac:dyDescent="0.25">
      <c r="A49" s="61" t="s">
        <v>310</v>
      </c>
      <c r="B49" s="55" t="s">
        <v>311</v>
      </c>
      <c r="C49" s="40">
        <f t="shared" si="0"/>
        <v>0</v>
      </c>
      <c r="D49" s="30"/>
      <c r="E49" s="30"/>
      <c r="F49" s="30"/>
      <c r="G49" s="30"/>
      <c r="H49" s="30"/>
      <c r="I49" s="30"/>
      <c r="J49" s="30"/>
      <c r="K49" s="30"/>
      <c r="L49" s="24"/>
      <c r="M49" s="24"/>
      <c r="N49" s="24"/>
      <c r="O49" s="24"/>
    </row>
    <row r="50" spans="1:15" ht="15.75" x14ac:dyDescent="0.25">
      <c r="A50" s="61" t="s">
        <v>308</v>
      </c>
      <c r="B50" s="55" t="s">
        <v>309</v>
      </c>
      <c r="C50" s="40">
        <f t="shared" si="0"/>
        <v>0</v>
      </c>
      <c r="D50" s="30"/>
      <c r="E50" s="30"/>
      <c r="F50" s="30"/>
      <c r="G50" s="30"/>
      <c r="H50" s="30"/>
      <c r="I50" s="30"/>
      <c r="J50" s="30"/>
      <c r="K50" s="30"/>
      <c r="L50" s="24"/>
      <c r="M50" s="24"/>
      <c r="N50" s="24"/>
      <c r="O50" s="24"/>
    </row>
    <row r="51" spans="1:15" ht="15.75" x14ac:dyDescent="0.25">
      <c r="A51" s="61" t="s">
        <v>559</v>
      </c>
      <c r="B51" s="55" t="s">
        <v>560</v>
      </c>
      <c r="C51" s="40">
        <f t="shared" si="0"/>
        <v>340</v>
      </c>
      <c r="D51" s="45"/>
      <c r="E51" s="45">
        <v>340</v>
      </c>
      <c r="F51" s="45"/>
      <c r="G51" s="30"/>
      <c r="H51" s="30"/>
      <c r="I51" s="30"/>
      <c r="J51" s="30"/>
      <c r="K51" s="30"/>
      <c r="L51" s="24"/>
      <c r="M51" s="24"/>
      <c r="N51" s="24"/>
      <c r="O51" s="24"/>
    </row>
    <row r="52" spans="1:15" ht="15.75" x14ac:dyDescent="0.25">
      <c r="A52" s="61" t="s">
        <v>428</v>
      </c>
      <c r="B52" s="55" t="s">
        <v>429</v>
      </c>
      <c r="C52" s="40">
        <f t="shared" si="0"/>
        <v>0</v>
      </c>
      <c r="D52" s="30"/>
      <c r="E52" s="30"/>
      <c r="F52" s="30"/>
      <c r="G52" s="30"/>
      <c r="H52" s="30"/>
      <c r="I52" s="30"/>
      <c r="J52" s="30"/>
      <c r="K52" s="30"/>
      <c r="L52" s="24"/>
      <c r="M52" s="24"/>
      <c r="N52" s="24"/>
      <c r="O52" s="24"/>
    </row>
    <row r="53" spans="1:15" ht="15.75" x14ac:dyDescent="0.25">
      <c r="A53" s="61" t="s">
        <v>324</v>
      </c>
      <c r="B53" s="55" t="s">
        <v>325</v>
      </c>
      <c r="C53" s="40">
        <f t="shared" si="0"/>
        <v>0</v>
      </c>
      <c r="D53" s="30"/>
      <c r="E53" s="30"/>
      <c r="F53" s="30"/>
      <c r="G53" s="30"/>
      <c r="H53" s="30"/>
      <c r="I53" s="30"/>
      <c r="J53" s="30"/>
      <c r="K53" s="30"/>
      <c r="L53" s="24"/>
      <c r="M53" s="24"/>
      <c r="N53" s="24"/>
      <c r="O53" s="24"/>
    </row>
    <row r="54" spans="1:15" ht="15.75" x14ac:dyDescent="0.25">
      <c r="A54" s="61" t="s">
        <v>293</v>
      </c>
      <c r="B54" s="55" t="s">
        <v>294</v>
      </c>
      <c r="C54" s="40">
        <f t="shared" si="0"/>
        <v>200</v>
      </c>
      <c r="D54" s="30">
        <v>200</v>
      </c>
      <c r="E54" s="30"/>
      <c r="F54" s="30"/>
      <c r="G54" s="30"/>
      <c r="H54" s="30"/>
      <c r="I54" s="30"/>
      <c r="J54" s="30"/>
      <c r="K54" s="30"/>
      <c r="L54" s="24"/>
      <c r="M54" s="24"/>
      <c r="N54" s="24"/>
      <c r="O54" s="24"/>
    </row>
    <row r="55" spans="1:15" ht="15.75" x14ac:dyDescent="0.25">
      <c r="A55" s="61" t="s">
        <v>555</v>
      </c>
      <c r="B55" s="55" t="s">
        <v>556</v>
      </c>
      <c r="C55" s="40">
        <f t="shared" si="0"/>
        <v>0</v>
      </c>
      <c r="D55" s="40"/>
      <c r="E55" s="40"/>
      <c r="F55" s="40"/>
      <c r="G55" s="40"/>
      <c r="H55" s="40"/>
      <c r="I55" s="40"/>
      <c r="J55" s="40"/>
      <c r="K55" s="40"/>
      <c r="L55" s="24"/>
      <c r="M55" s="24"/>
      <c r="N55" s="24"/>
      <c r="O55" s="24"/>
    </row>
    <row r="56" spans="1:15" ht="15.75" x14ac:dyDescent="0.25">
      <c r="A56" s="61" t="s">
        <v>42</v>
      </c>
      <c r="B56" s="55" t="s">
        <v>209</v>
      </c>
      <c r="C56" s="40">
        <f t="shared" si="0"/>
        <v>0</v>
      </c>
      <c r="D56" s="40"/>
      <c r="E56" s="40"/>
      <c r="F56" s="40"/>
      <c r="G56" s="40"/>
      <c r="H56" s="40"/>
      <c r="I56" s="40"/>
      <c r="J56" s="40"/>
      <c r="K56" s="40"/>
      <c r="L56" s="24"/>
      <c r="M56" s="24"/>
      <c r="N56" s="24"/>
      <c r="O56" s="24"/>
    </row>
    <row r="57" spans="1:15" ht="15.75" x14ac:dyDescent="0.25">
      <c r="A57" s="61" t="s">
        <v>261</v>
      </c>
      <c r="B57" s="55" t="s">
        <v>262</v>
      </c>
      <c r="C57" s="40">
        <f t="shared" si="0"/>
        <v>0</v>
      </c>
      <c r="D57" s="30"/>
      <c r="E57" s="30"/>
      <c r="F57" s="30"/>
      <c r="G57" s="30"/>
      <c r="H57" s="30"/>
      <c r="I57" s="30"/>
      <c r="J57" s="30"/>
      <c r="K57" s="30"/>
      <c r="L57" s="24"/>
      <c r="M57" s="24"/>
      <c r="N57" s="24"/>
      <c r="O57" s="24"/>
    </row>
    <row r="58" spans="1:15" ht="15.75" x14ac:dyDescent="0.25">
      <c r="A58" s="61" t="s">
        <v>263</v>
      </c>
      <c r="B58" s="66" t="s">
        <v>264</v>
      </c>
      <c r="C58" s="40">
        <f t="shared" si="0"/>
        <v>11</v>
      </c>
      <c r="D58" s="30">
        <v>11</v>
      </c>
      <c r="E58" s="30"/>
      <c r="F58" s="30"/>
      <c r="G58" s="30"/>
      <c r="H58" s="30"/>
      <c r="I58" s="30"/>
      <c r="J58" s="30"/>
      <c r="K58" s="30"/>
      <c r="L58" s="24"/>
      <c r="M58" s="24"/>
      <c r="N58" s="24"/>
      <c r="O58" s="24"/>
    </row>
    <row r="59" spans="1:15" ht="15.75" x14ac:dyDescent="0.25">
      <c r="A59" s="61" t="s">
        <v>509</v>
      </c>
      <c r="B59" s="55" t="s">
        <v>510</v>
      </c>
      <c r="C59" s="40">
        <f t="shared" si="0"/>
        <v>0</v>
      </c>
      <c r="D59" s="30"/>
      <c r="E59" s="30"/>
      <c r="F59" s="30"/>
      <c r="G59" s="30"/>
      <c r="H59" s="30"/>
      <c r="I59" s="30"/>
      <c r="J59" s="30"/>
      <c r="K59" s="30"/>
      <c r="L59" s="24"/>
      <c r="M59" s="24"/>
      <c r="N59" s="24"/>
      <c r="O59" s="24"/>
    </row>
    <row r="60" spans="1:15" ht="15.75" x14ac:dyDescent="0.25">
      <c r="A60" s="61" t="s">
        <v>43</v>
      </c>
      <c r="B60" s="55" t="s">
        <v>609</v>
      </c>
      <c r="C60" s="40">
        <f t="shared" si="0"/>
        <v>2</v>
      </c>
      <c r="D60" s="30">
        <v>2</v>
      </c>
      <c r="E60" s="30"/>
      <c r="F60" s="30"/>
      <c r="G60" s="30"/>
      <c r="H60" s="30"/>
      <c r="I60" s="30"/>
      <c r="J60" s="30"/>
      <c r="K60" s="30"/>
      <c r="L60" s="24"/>
      <c r="M60" s="24"/>
      <c r="N60" s="24"/>
      <c r="O60" s="24"/>
    </row>
    <row r="61" spans="1:15" ht="15.75" x14ac:dyDescent="0.25">
      <c r="A61" s="61" t="s">
        <v>183</v>
      </c>
      <c r="B61" s="55" t="s">
        <v>184</v>
      </c>
      <c r="C61" s="40">
        <f t="shared" si="0"/>
        <v>0</v>
      </c>
      <c r="D61" s="40"/>
      <c r="E61" s="40"/>
      <c r="F61" s="40"/>
      <c r="G61" s="40"/>
      <c r="H61" s="40"/>
      <c r="I61" s="40"/>
      <c r="J61" s="40"/>
      <c r="K61" s="40"/>
      <c r="L61" s="24"/>
      <c r="M61" s="24"/>
      <c r="N61" s="24"/>
      <c r="O61" s="24"/>
    </row>
    <row r="62" spans="1:15" ht="15.75" x14ac:dyDescent="0.25">
      <c r="A62" s="61" t="s">
        <v>507</v>
      </c>
      <c r="B62" s="66" t="s">
        <v>508</v>
      </c>
      <c r="C62" s="40">
        <f t="shared" si="0"/>
        <v>0</v>
      </c>
      <c r="D62" s="30"/>
      <c r="E62" s="30"/>
      <c r="F62" s="30"/>
      <c r="G62" s="30"/>
      <c r="H62" s="30"/>
      <c r="I62" s="30"/>
      <c r="J62" s="30"/>
      <c r="K62" s="30"/>
      <c r="L62" s="24"/>
      <c r="M62" s="24"/>
      <c r="N62" s="24"/>
      <c r="O62" s="24"/>
    </row>
    <row r="63" spans="1:15" ht="15.75" x14ac:dyDescent="0.25">
      <c r="A63" s="61" t="s">
        <v>44</v>
      </c>
      <c r="B63" s="55" t="s">
        <v>257</v>
      </c>
      <c r="C63" s="40">
        <f t="shared" si="0"/>
        <v>0</v>
      </c>
      <c r="D63" s="30"/>
      <c r="E63" s="30"/>
      <c r="F63" s="30"/>
      <c r="G63" s="30"/>
      <c r="H63" s="30"/>
      <c r="I63" s="30"/>
      <c r="J63" s="30"/>
      <c r="K63" s="30"/>
      <c r="L63" s="24"/>
      <c r="M63" s="24"/>
      <c r="N63" s="24"/>
      <c r="O63" s="24"/>
    </row>
    <row r="64" spans="1:15" ht="15.75" x14ac:dyDescent="0.25">
      <c r="A64" s="61" t="s">
        <v>45</v>
      </c>
      <c r="B64" s="66" t="s">
        <v>552</v>
      </c>
      <c r="C64" s="40">
        <f t="shared" si="0"/>
        <v>0</v>
      </c>
      <c r="D64" s="30"/>
      <c r="E64" s="30"/>
      <c r="F64" s="30"/>
      <c r="G64" s="30"/>
      <c r="H64" s="30"/>
      <c r="I64" s="30"/>
      <c r="J64" s="30"/>
      <c r="K64" s="30"/>
      <c r="L64" s="24"/>
      <c r="M64" s="24"/>
      <c r="N64" s="24"/>
      <c r="O64" s="24"/>
    </row>
    <row r="65" spans="1:15" ht="15.75" x14ac:dyDescent="0.25">
      <c r="A65" s="61" t="s">
        <v>579</v>
      </c>
      <c r="B65" s="55" t="s">
        <v>580</v>
      </c>
      <c r="C65" s="40">
        <f t="shared" si="0"/>
        <v>0</v>
      </c>
      <c r="D65" s="30"/>
      <c r="E65" s="30"/>
      <c r="F65" s="30"/>
      <c r="G65" s="30"/>
      <c r="H65" s="30"/>
      <c r="I65" s="30"/>
      <c r="J65" s="30"/>
      <c r="K65" s="30"/>
      <c r="L65" s="24"/>
      <c r="M65" s="24"/>
      <c r="N65" s="24"/>
      <c r="O65" s="24"/>
    </row>
    <row r="66" spans="1:15" ht="15.75" x14ac:dyDescent="0.25">
      <c r="A66" s="61" t="s">
        <v>588</v>
      </c>
      <c r="B66" s="66" t="s">
        <v>589</v>
      </c>
      <c r="C66" s="40">
        <f t="shared" ref="C66:C129" si="1">SUM(D66:L66)</f>
        <v>0</v>
      </c>
      <c r="D66" s="30"/>
      <c r="E66" s="30"/>
      <c r="F66" s="30"/>
      <c r="G66" s="30"/>
      <c r="H66" s="30"/>
      <c r="I66" s="30"/>
      <c r="J66" s="30"/>
      <c r="K66" s="30"/>
      <c r="L66" s="24"/>
      <c r="M66" s="24"/>
      <c r="N66" s="24"/>
      <c r="O66" s="24"/>
    </row>
    <row r="67" spans="1:15" ht="15.75" x14ac:dyDescent="0.25">
      <c r="A67" s="61" t="s">
        <v>46</v>
      </c>
      <c r="B67" s="55" t="s">
        <v>644</v>
      </c>
      <c r="C67" s="40">
        <f t="shared" si="1"/>
        <v>0</v>
      </c>
      <c r="D67" s="30"/>
      <c r="E67" s="30"/>
      <c r="F67" s="30"/>
      <c r="G67" s="30"/>
      <c r="H67" s="30"/>
      <c r="I67" s="30"/>
      <c r="J67" s="30"/>
      <c r="K67" s="30"/>
      <c r="L67" s="24"/>
      <c r="M67" s="24"/>
      <c r="N67" s="24"/>
      <c r="O67" s="24"/>
    </row>
    <row r="68" spans="1:15" ht="15.75" x14ac:dyDescent="0.25">
      <c r="A68" s="61" t="s">
        <v>645</v>
      </c>
      <c r="B68" s="55" t="s">
        <v>646</v>
      </c>
      <c r="C68" s="40">
        <f t="shared" si="1"/>
        <v>0</v>
      </c>
      <c r="D68" s="30"/>
      <c r="E68" s="30"/>
      <c r="F68" s="30"/>
      <c r="G68" s="30"/>
      <c r="H68" s="30"/>
      <c r="I68" s="30"/>
      <c r="J68" s="30"/>
      <c r="K68" s="30"/>
      <c r="L68" s="24"/>
      <c r="M68" s="24"/>
      <c r="N68" s="24"/>
      <c r="O68" s="24"/>
    </row>
    <row r="69" spans="1:15" ht="15.75" x14ac:dyDescent="0.25">
      <c r="A69" s="61" t="s">
        <v>47</v>
      </c>
      <c r="B69" s="66" t="s">
        <v>298</v>
      </c>
      <c r="C69" s="40">
        <f t="shared" si="1"/>
        <v>0</v>
      </c>
      <c r="D69" s="30"/>
      <c r="E69" s="30"/>
      <c r="F69" s="30"/>
      <c r="G69" s="30"/>
      <c r="H69" s="30"/>
      <c r="I69" s="30"/>
      <c r="J69" s="30"/>
      <c r="K69" s="30"/>
      <c r="L69" s="24"/>
      <c r="M69" s="24"/>
      <c r="N69" s="24"/>
      <c r="O69" s="24"/>
    </row>
    <row r="70" spans="1:15" ht="15.75" x14ac:dyDescent="0.25">
      <c r="A70" s="61" t="s">
        <v>48</v>
      </c>
      <c r="B70" s="55" t="s">
        <v>575</v>
      </c>
      <c r="C70" s="40">
        <f t="shared" si="1"/>
        <v>1</v>
      </c>
      <c r="D70" s="30">
        <v>1</v>
      </c>
      <c r="E70" s="30"/>
      <c r="F70" s="30"/>
      <c r="G70" s="30"/>
      <c r="H70" s="30"/>
      <c r="I70" s="30"/>
      <c r="J70" s="30"/>
      <c r="K70" s="30"/>
      <c r="L70" s="24"/>
      <c r="M70" s="24"/>
      <c r="N70" s="24"/>
      <c r="O70" s="24"/>
    </row>
    <row r="71" spans="1:15" ht="15.75" x14ac:dyDescent="0.25">
      <c r="A71" s="61" t="s">
        <v>411</v>
      </c>
      <c r="B71" s="66" t="s">
        <v>412</v>
      </c>
      <c r="C71" s="40">
        <f t="shared" si="1"/>
        <v>0</v>
      </c>
      <c r="D71" s="30"/>
      <c r="E71" s="30"/>
      <c r="F71" s="30"/>
      <c r="G71" s="30"/>
      <c r="H71" s="30"/>
      <c r="I71" s="30"/>
      <c r="J71" s="30"/>
      <c r="K71" s="30"/>
      <c r="L71" s="24"/>
      <c r="M71" s="24"/>
      <c r="N71" s="24"/>
      <c r="O71" s="24"/>
    </row>
    <row r="72" spans="1:15" ht="15.75" x14ac:dyDescent="0.25">
      <c r="A72" s="61" t="s">
        <v>49</v>
      </c>
      <c r="B72" s="55" t="s">
        <v>227</v>
      </c>
      <c r="C72" s="40">
        <f t="shared" si="1"/>
        <v>0</v>
      </c>
      <c r="D72" s="40"/>
      <c r="E72" s="40"/>
      <c r="F72" s="40"/>
      <c r="G72" s="40"/>
      <c r="H72" s="40"/>
      <c r="I72" s="40"/>
      <c r="J72" s="40"/>
      <c r="K72" s="40"/>
      <c r="L72" s="24"/>
      <c r="M72" s="24"/>
      <c r="N72" s="24"/>
      <c r="O72" s="24"/>
    </row>
    <row r="73" spans="1:15" ht="15.75" x14ac:dyDescent="0.25">
      <c r="A73" s="61" t="s">
        <v>382</v>
      </c>
      <c r="B73" s="55" t="s">
        <v>383</v>
      </c>
      <c r="C73" s="40">
        <f t="shared" si="1"/>
        <v>0</v>
      </c>
      <c r="D73" s="30"/>
      <c r="E73" s="30"/>
      <c r="F73" s="30"/>
      <c r="G73" s="30"/>
      <c r="H73" s="30"/>
      <c r="I73" s="30"/>
      <c r="J73" s="30"/>
      <c r="K73" s="30"/>
      <c r="L73" s="24"/>
      <c r="M73" s="24"/>
      <c r="N73" s="24"/>
      <c r="O73" s="24"/>
    </row>
    <row r="74" spans="1:15" ht="15.75" x14ac:dyDescent="0.25">
      <c r="A74" s="61" t="s">
        <v>640</v>
      </c>
      <c r="B74" s="55" t="s">
        <v>641</v>
      </c>
      <c r="C74" s="40">
        <f t="shared" si="1"/>
        <v>0</v>
      </c>
      <c r="D74" s="30"/>
      <c r="E74" s="30"/>
      <c r="F74" s="30"/>
      <c r="G74" s="30"/>
      <c r="H74" s="30"/>
      <c r="I74" s="30"/>
      <c r="J74" s="30"/>
      <c r="K74" s="30"/>
      <c r="L74" s="24"/>
      <c r="M74" s="24"/>
      <c r="N74" s="24"/>
      <c r="O74" s="24"/>
    </row>
    <row r="75" spans="1:15" ht="15.75" x14ac:dyDescent="0.25">
      <c r="A75" s="61" t="s">
        <v>50</v>
      </c>
      <c r="B75" s="55" t="s">
        <v>642</v>
      </c>
      <c r="C75" s="40">
        <f t="shared" si="1"/>
        <v>0</v>
      </c>
      <c r="D75" s="30"/>
      <c r="E75" s="30"/>
      <c r="F75" s="30"/>
      <c r="G75" s="30"/>
      <c r="H75" s="30"/>
      <c r="I75" s="30"/>
      <c r="J75" s="30"/>
      <c r="K75" s="30"/>
      <c r="L75" s="24"/>
      <c r="M75" s="24"/>
      <c r="N75" s="24"/>
      <c r="O75" s="24"/>
    </row>
    <row r="76" spans="1:15" ht="15.75" x14ac:dyDescent="0.25">
      <c r="A76" s="61" t="s">
        <v>51</v>
      </c>
      <c r="B76" s="55" t="s">
        <v>335</v>
      </c>
      <c r="C76" s="40">
        <f t="shared" si="1"/>
        <v>0</v>
      </c>
      <c r="D76" s="30"/>
      <c r="E76" s="30"/>
      <c r="F76" s="30"/>
      <c r="G76" s="30"/>
      <c r="H76" s="30"/>
      <c r="I76" s="30"/>
      <c r="J76" s="30"/>
      <c r="K76" s="30"/>
      <c r="L76" s="24"/>
      <c r="M76" s="24"/>
      <c r="N76" s="24"/>
      <c r="O76" s="24"/>
    </row>
    <row r="77" spans="1:15" ht="15.75" x14ac:dyDescent="0.25">
      <c r="A77" s="61" t="s">
        <v>342</v>
      </c>
      <c r="B77" s="55" t="s">
        <v>343</v>
      </c>
      <c r="C77" s="40">
        <f t="shared" si="1"/>
        <v>0</v>
      </c>
      <c r="D77" s="30"/>
      <c r="E77" s="30"/>
      <c r="F77" s="30"/>
      <c r="G77" s="30"/>
      <c r="H77" s="30"/>
      <c r="I77" s="30"/>
      <c r="J77" s="30"/>
      <c r="K77" s="30"/>
      <c r="L77" s="24"/>
      <c r="M77" s="24"/>
      <c r="N77" s="24"/>
      <c r="O77" s="24"/>
    </row>
    <row r="78" spans="1:15" ht="15.75" x14ac:dyDescent="0.25">
      <c r="A78" s="61" t="s">
        <v>511</v>
      </c>
      <c r="B78" s="55" t="s">
        <v>512</v>
      </c>
      <c r="C78" s="40">
        <f t="shared" si="1"/>
        <v>0</v>
      </c>
      <c r="D78" s="30"/>
      <c r="E78" s="30"/>
      <c r="F78" s="30"/>
      <c r="G78" s="30"/>
      <c r="H78" s="30"/>
      <c r="I78" s="30"/>
      <c r="J78" s="30"/>
      <c r="K78" s="30"/>
      <c r="L78" s="24"/>
      <c r="M78" s="24"/>
      <c r="N78" s="24"/>
      <c r="O78" s="24"/>
    </row>
    <row r="79" spans="1:15" ht="15.75" x14ac:dyDescent="0.25">
      <c r="A79" s="61" t="s">
        <v>505</v>
      </c>
      <c r="B79" s="55" t="s">
        <v>506</v>
      </c>
      <c r="C79" s="40">
        <f t="shared" si="1"/>
        <v>0</v>
      </c>
      <c r="D79" s="30"/>
      <c r="E79" s="30"/>
      <c r="F79" s="30"/>
      <c r="G79" s="30"/>
      <c r="H79" s="30"/>
      <c r="I79" s="30"/>
      <c r="J79" s="30"/>
      <c r="K79" s="30"/>
      <c r="L79" s="24"/>
      <c r="M79" s="24"/>
      <c r="N79" s="24"/>
      <c r="O79" s="24"/>
    </row>
    <row r="80" spans="1:15" ht="15.75" x14ac:dyDescent="0.25">
      <c r="A80" s="61" t="s">
        <v>328</v>
      </c>
      <c r="B80" s="66" t="s">
        <v>329</v>
      </c>
      <c r="C80" s="40">
        <f t="shared" si="1"/>
        <v>0</v>
      </c>
      <c r="D80" s="30"/>
      <c r="E80" s="30"/>
      <c r="F80" s="30"/>
      <c r="G80" s="30"/>
      <c r="H80" s="30"/>
      <c r="I80" s="30"/>
      <c r="J80" s="30"/>
      <c r="K80" s="30"/>
      <c r="L80" s="24"/>
      <c r="M80" s="24"/>
      <c r="N80" s="24"/>
      <c r="O80" s="24"/>
    </row>
    <row r="81" spans="1:15" ht="15.75" x14ac:dyDescent="0.25">
      <c r="A81" s="61" t="s">
        <v>52</v>
      </c>
      <c r="B81" s="55" t="s">
        <v>634</v>
      </c>
      <c r="C81" s="40">
        <f t="shared" si="1"/>
        <v>0</v>
      </c>
      <c r="D81" s="30"/>
      <c r="E81" s="30"/>
      <c r="F81" s="30"/>
      <c r="G81" s="30"/>
      <c r="H81" s="30"/>
      <c r="I81" s="30"/>
      <c r="J81" s="30"/>
      <c r="K81" s="30"/>
      <c r="L81" s="24"/>
      <c r="M81" s="24"/>
      <c r="N81" s="24"/>
      <c r="O81" s="24"/>
    </row>
    <row r="82" spans="1:15" ht="15.75" x14ac:dyDescent="0.25">
      <c r="A82" s="61" t="s">
        <v>53</v>
      </c>
      <c r="B82" s="66" t="s">
        <v>349</v>
      </c>
      <c r="C82" s="40">
        <f t="shared" si="1"/>
        <v>0</v>
      </c>
      <c r="D82" s="30"/>
      <c r="E82" s="30"/>
      <c r="F82" s="30"/>
      <c r="G82" s="30"/>
      <c r="H82" s="30"/>
      <c r="I82" s="30"/>
      <c r="J82" s="30"/>
      <c r="K82" s="30"/>
      <c r="L82" s="24"/>
      <c r="M82" s="24"/>
      <c r="N82" s="24"/>
      <c r="O82" s="24"/>
    </row>
    <row r="83" spans="1:15" ht="15.75" x14ac:dyDescent="0.25">
      <c r="A83" s="61" t="s">
        <v>54</v>
      </c>
      <c r="B83" s="55" t="s">
        <v>273</v>
      </c>
      <c r="C83" s="40">
        <f t="shared" si="1"/>
        <v>0</v>
      </c>
      <c r="D83" s="30"/>
      <c r="E83" s="30"/>
      <c r="F83" s="30"/>
      <c r="G83" s="30"/>
      <c r="H83" s="30"/>
      <c r="I83" s="30"/>
      <c r="J83" s="30"/>
      <c r="K83" s="30"/>
      <c r="L83" s="24"/>
      <c r="M83" s="24"/>
      <c r="N83" s="24"/>
      <c r="O83" s="24"/>
    </row>
    <row r="84" spans="1:15" ht="15.75" x14ac:dyDescent="0.25">
      <c r="A84" s="61" t="s">
        <v>55</v>
      </c>
      <c r="B84" s="66" t="s">
        <v>301</v>
      </c>
      <c r="C84" s="40">
        <f t="shared" si="1"/>
        <v>0</v>
      </c>
      <c r="D84" s="30"/>
      <c r="E84" s="30"/>
      <c r="F84" s="30"/>
      <c r="G84" s="30"/>
      <c r="H84" s="30"/>
      <c r="I84" s="30"/>
      <c r="J84" s="30"/>
      <c r="K84" s="30"/>
      <c r="L84" s="24"/>
      <c r="M84" s="24"/>
      <c r="N84" s="24"/>
      <c r="O84" s="24"/>
    </row>
    <row r="85" spans="1:15" ht="15.75" x14ac:dyDescent="0.25">
      <c r="A85" s="61" t="s">
        <v>56</v>
      </c>
      <c r="B85" s="66" t="s">
        <v>540</v>
      </c>
      <c r="C85" s="40">
        <f t="shared" si="1"/>
        <v>12</v>
      </c>
      <c r="D85" s="30">
        <v>12</v>
      </c>
      <c r="E85" s="30"/>
      <c r="F85" s="30"/>
      <c r="G85" s="30"/>
      <c r="H85" s="30"/>
      <c r="I85" s="30"/>
      <c r="J85" s="30"/>
      <c r="K85" s="30"/>
      <c r="L85" s="24"/>
      <c r="M85" s="24"/>
      <c r="N85" s="24"/>
      <c r="O85" s="24"/>
    </row>
    <row r="86" spans="1:15" ht="15.75" x14ac:dyDescent="0.25">
      <c r="A86" s="61" t="s">
        <v>684</v>
      </c>
      <c r="B86" s="66" t="s">
        <v>685</v>
      </c>
      <c r="C86" s="40">
        <f t="shared" si="1"/>
        <v>4</v>
      </c>
      <c r="D86" s="30">
        <v>4</v>
      </c>
      <c r="E86" s="30"/>
      <c r="F86" s="30"/>
      <c r="G86" s="30"/>
      <c r="H86" s="30"/>
      <c r="I86" s="30"/>
      <c r="J86" s="30"/>
      <c r="K86" s="30"/>
      <c r="L86" s="24"/>
      <c r="M86" s="24"/>
      <c r="N86" s="24"/>
      <c r="O86" s="24"/>
    </row>
    <row r="87" spans="1:15" ht="15.75" x14ac:dyDescent="0.25">
      <c r="A87" s="61" t="s">
        <v>57</v>
      </c>
      <c r="B87" s="66" t="s">
        <v>317</v>
      </c>
      <c r="C87" s="40">
        <f t="shared" si="1"/>
        <v>0</v>
      </c>
      <c r="D87" s="30"/>
      <c r="E87" s="30"/>
      <c r="F87" s="30"/>
      <c r="G87" s="30"/>
      <c r="H87" s="30"/>
      <c r="I87" s="30"/>
      <c r="J87" s="30"/>
      <c r="K87" s="30"/>
      <c r="L87" s="24"/>
      <c r="M87" s="24"/>
      <c r="N87" s="24"/>
      <c r="O87" s="24"/>
    </row>
    <row r="88" spans="1:15" ht="15.75" x14ac:dyDescent="0.25">
      <c r="A88" s="61" t="s">
        <v>626</v>
      </c>
      <c r="B88" s="66" t="s">
        <v>627</v>
      </c>
      <c r="C88" s="40">
        <f t="shared" si="1"/>
        <v>0</v>
      </c>
      <c r="D88" s="30"/>
      <c r="E88" s="30"/>
      <c r="F88" s="30"/>
      <c r="G88" s="30"/>
      <c r="H88" s="45"/>
      <c r="I88" s="30"/>
      <c r="J88" s="30"/>
      <c r="K88" s="30"/>
      <c r="L88" s="24"/>
      <c r="M88" s="24"/>
      <c r="N88" s="24"/>
      <c r="O88" s="24"/>
    </row>
    <row r="89" spans="1:15" ht="15.75" x14ac:dyDescent="0.25">
      <c r="A89" s="61" t="s">
        <v>58</v>
      </c>
      <c r="B89" s="66" t="s">
        <v>578</v>
      </c>
      <c r="C89" s="40">
        <f t="shared" si="1"/>
        <v>0</v>
      </c>
      <c r="D89" s="30"/>
      <c r="E89" s="30"/>
      <c r="F89" s="30"/>
      <c r="G89" s="30"/>
      <c r="H89" s="30"/>
      <c r="I89" s="30"/>
      <c r="J89" s="30"/>
      <c r="K89" s="30"/>
      <c r="L89" s="24"/>
      <c r="M89" s="24"/>
      <c r="N89" s="24"/>
      <c r="O89" s="24"/>
    </row>
    <row r="90" spans="1:15" ht="15.75" x14ac:dyDescent="0.25">
      <c r="A90" s="61" t="s">
        <v>59</v>
      </c>
      <c r="B90" s="66" t="s">
        <v>365</v>
      </c>
      <c r="C90" s="40">
        <f t="shared" si="1"/>
        <v>0</v>
      </c>
      <c r="D90" s="30"/>
      <c r="E90" s="30"/>
      <c r="F90" s="30"/>
      <c r="G90" s="30"/>
      <c r="H90" s="30"/>
      <c r="I90" s="30"/>
      <c r="J90" s="30"/>
      <c r="K90" s="30"/>
      <c r="L90" s="24"/>
      <c r="M90" s="24"/>
      <c r="N90" s="24"/>
      <c r="O90" s="24"/>
    </row>
    <row r="91" spans="1:15" ht="15.75" x14ac:dyDescent="0.25">
      <c r="A91" s="61" t="s">
        <v>405</v>
      </c>
      <c r="B91" s="66" t="s">
        <v>406</v>
      </c>
      <c r="C91" s="40">
        <f t="shared" si="1"/>
        <v>0</v>
      </c>
      <c r="D91" s="30"/>
      <c r="E91" s="30"/>
      <c r="F91" s="30"/>
      <c r="G91" s="30"/>
      <c r="H91" s="30"/>
      <c r="I91" s="30"/>
      <c r="J91" s="30"/>
      <c r="K91" s="30"/>
      <c r="L91" s="24"/>
      <c r="M91" s="24"/>
      <c r="N91" s="24"/>
      <c r="O91" s="24"/>
    </row>
    <row r="92" spans="1:15" ht="15.75" x14ac:dyDescent="0.25">
      <c r="A92" s="61" t="s">
        <v>60</v>
      </c>
      <c r="B92" s="66" t="s">
        <v>498</v>
      </c>
      <c r="C92" s="40">
        <f t="shared" si="1"/>
        <v>0</v>
      </c>
      <c r="D92" s="30"/>
      <c r="E92" s="30"/>
      <c r="F92" s="30"/>
      <c r="G92" s="30"/>
      <c r="H92" s="30"/>
      <c r="I92" s="30"/>
      <c r="J92" s="30"/>
      <c r="K92" s="30"/>
      <c r="L92" s="24"/>
      <c r="M92" s="24"/>
      <c r="N92" s="24"/>
      <c r="O92" s="24"/>
    </row>
    <row r="93" spans="1:15" ht="15.75" x14ac:dyDescent="0.25">
      <c r="A93" s="61" t="s">
        <v>61</v>
      </c>
      <c r="B93" s="66" t="s">
        <v>551</v>
      </c>
      <c r="C93" s="40">
        <f t="shared" si="1"/>
        <v>0</v>
      </c>
      <c r="D93" s="30"/>
      <c r="E93" s="30"/>
      <c r="F93" s="30"/>
      <c r="G93" s="30"/>
      <c r="H93" s="30"/>
      <c r="I93" s="30"/>
      <c r="J93" s="30"/>
      <c r="K93" s="30"/>
      <c r="L93" s="24"/>
      <c r="M93" s="24"/>
      <c r="N93" s="24"/>
      <c r="O93" s="24"/>
    </row>
    <row r="94" spans="1:15" ht="15.75" x14ac:dyDescent="0.25">
      <c r="A94" s="61" t="s">
        <v>395</v>
      </c>
      <c r="B94" s="55" t="s">
        <v>396</v>
      </c>
      <c r="C94" s="40">
        <f t="shared" si="1"/>
        <v>0</v>
      </c>
      <c r="D94" s="30"/>
      <c r="E94" s="30"/>
      <c r="F94" s="30"/>
      <c r="G94" s="30"/>
      <c r="H94" s="30"/>
      <c r="I94" s="30"/>
      <c r="J94" s="30"/>
      <c r="K94" s="30"/>
      <c r="L94" s="24"/>
      <c r="M94" s="24"/>
      <c r="N94" s="24"/>
      <c r="O94" s="24"/>
    </row>
    <row r="95" spans="1:15" ht="15.75" x14ac:dyDescent="0.25">
      <c r="A95" s="61" t="s">
        <v>62</v>
      </c>
      <c r="B95" s="55" t="s">
        <v>63</v>
      </c>
      <c r="C95" s="40">
        <f t="shared" si="1"/>
        <v>0</v>
      </c>
      <c r="D95" s="30"/>
      <c r="E95" s="30"/>
      <c r="F95" s="30"/>
      <c r="G95" s="30"/>
      <c r="H95" s="30"/>
      <c r="I95" s="30"/>
      <c r="J95" s="30"/>
      <c r="K95" s="30"/>
      <c r="L95" s="24"/>
      <c r="M95" s="24"/>
      <c r="N95" s="24"/>
      <c r="O95" s="24"/>
    </row>
    <row r="96" spans="1:15" ht="15.75" x14ac:dyDescent="0.25">
      <c r="A96" s="61" t="s">
        <v>607</v>
      </c>
      <c r="B96" s="55" t="s">
        <v>608</v>
      </c>
      <c r="C96" s="40">
        <f t="shared" si="1"/>
        <v>0</v>
      </c>
      <c r="D96" s="30"/>
      <c r="E96" s="30"/>
      <c r="F96" s="30"/>
      <c r="G96" s="30"/>
      <c r="H96" s="30"/>
      <c r="I96" s="30"/>
      <c r="J96" s="30"/>
      <c r="K96" s="30"/>
      <c r="L96" s="24"/>
      <c r="M96" s="24"/>
      <c r="N96" s="24"/>
      <c r="O96" s="24"/>
    </row>
    <row r="97" spans="1:15" ht="15.75" x14ac:dyDescent="0.25">
      <c r="A97" s="61" t="s">
        <v>64</v>
      </c>
      <c r="B97" s="55" t="s">
        <v>65</v>
      </c>
      <c r="C97" s="40">
        <f t="shared" si="1"/>
        <v>0</v>
      </c>
      <c r="D97" s="30"/>
      <c r="E97" s="30"/>
      <c r="F97" s="30"/>
      <c r="G97" s="30"/>
      <c r="H97" s="30"/>
      <c r="I97" s="30"/>
      <c r="J97" s="30"/>
      <c r="K97" s="30"/>
      <c r="L97" s="24"/>
      <c r="M97" s="24"/>
      <c r="N97" s="24"/>
      <c r="O97" s="24"/>
    </row>
    <row r="98" spans="1:15" ht="15.75" x14ac:dyDescent="0.25">
      <c r="A98" s="61" t="s">
        <v>66</v>
      </c>
      <c r="B98" s="55" t="s">
        <v>399</v>
      </c>
      <c r="C98" s="40">
        <f t="shared" si="1"/>
        <v>0</v>
      </c>
      <c r="D98" s="30"/>
      <c r="E98" s="30"/>
      <c r="F98" s="30"/>
      <c r="G98" s="30"/>
      <c r="H98" s="30"/>
      <c r="I98" s="30"/>
      <c r="J98" s="30"/>
      <c r="K98" s="30"/>
      <c r="L98" s="24"/>
      <c r="M98" s="24"/>
      <c r="N98" s="24"/>
      <c r="O98" s="24"/>
    </row>
    <row r="99" spans="1:15" ht="15.75" x14ac:dyDescent="0.25">
      <c r="A99" s="61" t="s">
        <v>67</v>
      </c>
      <c r="B99" s="55" t="s">
        <v>398</v>
      </c>
      <c r="C99" s="40">
        <f t="shared" si="1"/>
        <v>0</v>
      </c>
      <c r="D99" s="30"/>
      <c r="E99" s="30"/>
      <c r="F99" s="30"/>
      <c r="G99" s="30"/>
      <c r="H99" s="30"/>
      <c r="I99" s="30"/>
      <c r="J99" s="30"/>
      <c r="K99" s="30"/>
      <c r="L99" s="24"/>
      <c r="M99" s="24"/>
      <c r="N99" s="24"/>
      <c r="O99" s="24"/>
    </row>
    <row r="100" spans="1:15" ht="15.75" x14ac:dyDescent="0.25">
      <c r="A100" s="61" t="s">
        <v>583</v>
      </c>
      <c r="B100" s="66" t="s">
        <v>584</v>
      </c>
      <c r="C100" s="40">
        <f t="shared" si="1"/>
        <v>0</v>
      </c>
      <c r="D100" s="30"/>
      <c r="E100" s="30"/>
      <c r="F100" s="30"/>
      <c r="G100" s="30"/>
      <c r="H100" s="30"/>
      <c r="I100" s="30"/>
      <c r="J100" s="30"/>
      <c r="K100" s="30"/>
      <c r="L100" s="24"/>
      <c r="M100" s="24"/>
      <c r="N100" s="24"/>
      <c r="O100" s="24"/>
    </row>
    <row r="101" spans="1:15" ht="15.75" x14ac:dyDescent="0.25">
      <c r="A101" s="61" t="s">
        <v>581</v>
      </c>
      <c r="B101" s="66" t="s">
        <v>582</v>
      </c>
      <c r="C101" s="40">
        <f t="shared" si="1"/>
        <v>0</v>
      </c>
      <c r="D101" s="30"/>
      <c r="E101" s="30"/>
      <c r="F101" s="30"/>
      <c r="G101" s="30"/>
      <c r="H101" s="30"/>
      <c r="I101" s="30"/>
      <c r="J101" s="30"/>
      <c r="K101" s="30"/>
      <c r="L101" s="24"/>
      <c r="M101" s="24"/>
      <c r="N101" s="24"/>
      <c r="O101" s="24"/>
    </row>
    <row r="102" spans="1:15" ht="15.75" x14ac:dyDescent="0.25">
      <c r="A102" s="61" t="s">
        <v>68</v>
      </c>
      <c r="B102" s="55" t="s">
        <v>400</v>
      </c>
      <c r="C102" s="40">
        <f t="shared" si="1"/>
        <v>0</v>
      </c>
      <c r="D102" s="30"/>
      <c r="E102" s="30"/>
      <c r="F102" s="30"/>
      <c r="G102" s="30"/>
      <c r="H102" s="30"/>
      <c r="I102" s="30"/>
      <c r="J102" s="30"/>
      <c r="K102" s="30"/>
      <c r="L102" s="24"/>
      <c r="M102" s="24"/>
      <c r="N102" s="24"/>
      <c r="O102" s="24"/>
    </row>
    <row r="103" spans="1:15" ht="15.75" x14ac:dyDescent="0.25">
      <c r="A103" s="61" t="s">
        <v>69</v>
      </c>
      <c r="B103" s="55" t="s">
        <v>70</v>
      </c>
      <c r="C103" s="40">
        <f t="shared" si="1"/>
        <v>0</v>
      </c>
      <c r="D103" s="30"/>
      <c r="E103" s="30"/>
      <c r="F103" s="30"/>
      <c r="G103" s="30"/>
      <c r="H103" s="30"/>
      <c r="I103" s="30"/>
      <c r="J103" s="30"/>
      <c r="K103" s="30"/>
      <c r="L103" s="24"/>
      <c r="M103" s="24"/>
      <c r="N103" s="24"/>
      <c r="O103" s="24"/>
    </row>
    <row r="104" spans="1:15" ht="15.75" x14ac:dyDescent="0.25">
      <c r="A104" s="61" t="s">
        <v>71</v>
      </c>
      <c r="B104" s="55" t="s">
        <v>665</v>
      </c>
      <c r="C104" s="40">
        <f t="shared" si="1"/>
        <v>0</v>
      </c>
      <c r="D104" s="30"/>
      <c r="E104" s="30"/>
      <c r="F104" s="30"/>
      <c r="G104" s="30"/>
      <c r="H104" s="30"/>
      <c r="I104" s="30"/>
      <c r="J104" s="30"/>
      <c r="K104" s="30"/>
      <c r="L104" s="24"/>
      <c r="M104" s="24"/>
      <c r="N104" s="24"/>
      <c r="O104" s="24"/>
    </row>
    <row r="105" spans="1:15" ht="15.75" x14ac:dyDescent="0.25">
      <c r="A105" s="61" t="s">
        <v>434</v>
      </c>
      <c r="B105" s="55" t="s">
        <v>435</v>
      </c>
      <c r="C105" s="40">
        <f t="shared" si="1"/>
        <v>0</v>
      </c>
      <c r="D105" s="30"/>
      <c r="E105" s="30"/>
      <c r="F105" s="30"/>
      <c r="G105" s="30"/>
      <c r="H105" s="30"/>
      <c r="I105" s="30"/>
      <c r="J105" s="30"/>
      <c r="K105" s="30"/>
      <c r="L105" s="24"/>
      <c r="M105" s="24"/>
      <c r="N105" s="24"/>
      <c r="O105" s="24"/>
    </row>
    <row r="106" spans="1:15" ht="15.75" x14ac:dyDescent="0.25">
      <c r="A106" s="61" t="s">
        <v>464</v>
      </c>
      <c r="B106" s="55" t="s">
        <v>465</v>
      </c>
      <c r="C106" s="40">
        <f t="shared" si="1"/>
        <v>0</v>
      </c>
      <c r="D106" s="30"/>
      <c r="E106" s="30"/>
      <c r="F106" s="30"/>
      <c r="G106" s="30"/>
      <c r="H106" s="30"/>
      <c r="I106" s="30"/>
      <c r="J106" s="30"/>
      <c r="K106" s="30"/>
      <c r="L106" s="24"/>
      <c r="M106" s="24"/>
      <c r="N106" s="24"/>
      <c r="O106" s="24"/>
    </row>
    <row r="107" spans="1:15" ht="15.75" x14ac:dyDescent="0.25">
      <c r="A107" s="61" t="s">
        <v>72</v>
      </c>
      <c r="B107" s="66" t="s">
        <v>73</v>
      </c>
      <c r="C107" s="40">
        <f t="shared" si="1"/>
        <v>0</v>
      </c>
      <c r="D107" s="40"/>
      <c r="E107" s="40"/>
      <c r="F107" s="40"/>
      <c r="G107" s="40"/>
      <c r="H107" s="40"/>
      <c r="I107" s="40"/>
      <c r="J107" s="40"/>
      <c r="K107" s="40"/>
      <c r="L107" s="24"/>
      <c r="M107" s="24"/>
      <c r="N107" s="24"/>
      <c r="O107" s="24"/>
    </row>
    <row r="108" spans="1:15" ht="15.75" x14ac:dyDescent="0.25">
      <c r="A108" s="61" t="s">
        <v>74</v>
      </c>
      <c r="B108" s="55" t="s">
        <v>574</v>
      </c>
      <c r="C108" s="40">
        <f t="shared" si="1"/>
        <v>0</v>
      </c>
      <c r="D108" s="30"/>
      <c r="E108" s="30"/>
      <c r="F108" s="30"/>
      <c r="G108" s="30"/>
      <c r="H108" s="30"/>
      <c r="I108" s="30"/>
      <c r="J108" s="30"/>
      <c r="K108" s="30"/>
      <c r="L108" s="24"/>
      <c r="M108" s="24"/>
      <c r="N108" s="24"/>
      <c r="O108" s="24"/>
    </row>
    <row r="109" spans="1:15" ht="15.75" x14ac:dyDescent="0.25">
      <c r="A109" s="61" t="s">
        <v>75</v>
      </c>
      <c r="B109" s="55" t="s">
        <v>547</v>
      </c>
      <c r="C109" s="40">
        <f t="shared" si="1"/>
        <v>0</v>
      </c>
      <c r="D109" s="30"/>
      <c r="E109" s="30"/>
      <c r="F109" s="30"/>
      <c r="G109" s="30"/>
      <c r="H109" s="30"/>
      <c r="I109" s="30"/>
      <c r="J109" s="30"/>
      <c r="K109" s="30"/>
      <c r="L109" s="24"/>
      <c r="M109" s="24"/>
      <c r="N109" s="24"/>
      <c r="O109" s="24"/>
    </row>
    <row r="110" spans="1:15" s="75" customFormat="1" ht="15.75" x14ac:dyDescent="0.25">
      <c r="A110" s="61" t="s">
        <v>650</v>
      </c>
      <c r="B110" s="55" t="s">
        <v>651</v>
      </c>
      <c r="C110" s="40">
        <f t="shared" si="1"/>
        <v>0</v>
      </c>
      <c r="D110" s="30"/>
      <c r="E110" s="30"/>
      <c r="F110" s="30"/>
      <c r="G110" s="30"/>
      <c r="H110" s="30"/>
      <c r="I110" s="30"/>
      <c r="J110" s="30"/>
      <c r="K110" s="30"/>
      <c r="L110" s="24"/>
      <c r="M110" s="24"/>
      <c r="N110" s="24"/>
      <c r="O110" s="24"/>
    </row>
    <row r="111" spans="1:15" ht="15.75" x14ac:dyDescent="0.25">
      <c r="A111" s="61" t="s">
        <v>522</v>
      </c>
      <c r="B111" s="66" t="s">
        <v>523</v>
      </c>
      <c r="C111" s="40">
        <f t="shared" si="1"/>
        <v>0</v>
      </c>
      <c r="D111" s="30"/>
      <c r="E111" s="30"/>
      <c r="F111" s="30"/>
      <c r="G111" s="30"/>
      <c r="H111" s="30"/>
      <c r="I111" s="30"/>
      <c r="J111" s="30"/>
      <c r="K111" s="30"/>
      <c r="L111" s="24"/>
      <c r="M111" s="24"/>
      <c r="N111" s="24"/>
      <c r="O111" s="24"/>
    </row>
    <row r="112" spans="1:15" ht="15.75" x14ac:dyDescent="0.25">
      <c r="A112" s="61" t="s">
        <v>426</v>
      </c>
      <c r="B112" s="55" t="s">
        <v>427</v>
      </c>
      <c r="C112" s="40">
        <f t="shared" si="1"/>
        <v>0</v>
      </c>
      <c r="D112" s="30"/>
      <c r="E112" s="30"/>
      <c r="F112" s="30"/>
      <c r="G112" s="30"/>
      <c r="H112" s="30"/>
      <c r="I112" s="30"/>
      <c r="J112" s="30"/>
      <c r="K112" s="30"/>
      <c r="L112" s="24"/>
      <c r="M112" s="24"/>
      <c r="N112" s="24"/>
      <c r="O112" s="24"/>
    </row>
    <row r="113" spans="1:15" ht="15.75" x14ac:dyDescent="0.25">
      <c r="A113" s="61" t="s">
        <v>340</v>
      </c>
      <c r="B113" s="55" t="s">
        <v>341</v>
      </c>
      <c r="C113" s="40">
        <f t="shared" si="1"/>
        <v>0</v>
      </c>
      <c r="D113" s="30"/>
      <c r="E113" s="30"/>
      <c r="F113" s="30"/>
      <c r="G113" s="30"/>
      <c r="H113" s="30"/>
      <c r="I113" s="30"/>
      <c r="J113" s="30"/>
      <c r="K113" s="30"/>
      <c r="L113" s="24"/>
      <c r="M113" s="24"/>
      <c r="N113" s="24"/>
      <c r="O113" s="24"/>
    </row>
    <row r="114" spans="1:15" ht="15.75" x14ac:dyDescent="0.25">
      <c r="A114" s="61" t="s">
        <v>379</v>
      </c>
      <c r="B114" s="66" t="s">
        <v>380</v>
      </c>
      <c r="C114" s="40">
        <f t="shared" si="1"/>
        <v>5</v>
      </c>
      <c r="D114" s="30">
        <v>5</v>
      </c>
      <c r="E114" s="30"/>
      <c r="F114" s="30"/>
      <c r="G114" s="30"/>
      <c r="H114" s="30"/>
      <c r="I114" s="30"/>
      <c r="J114" s="30"/>
      <c r="K114" s="30"/>
      <c r="L114" s="24"/>
      <c r="M114" s="24"/>
      <c r="N114" s="24"/>
      <c r="O114" s="24"/>
    </row>
    <row r="115" spans="1:15" ht="15.75" x14ac:dyDescent="0.25">
      <c r="A115" s="61" t="s">
        <v>680</v>
      </c>
      <c r="B115" s="66" t="s">
        <v>681</v>
      </c>
      <c r="C115" s="40">
        <f t="shared" si="1"/>
        <v>0</v>
      </c>
      <c r="D115" s="30"/>
      <c r="E115" s="30"/>
      <c r="F115" s="30"/>
      <c r="G115" s="30"/>
      <c r="H115" s="30"/>
      <c r="I115" s="30"/>
      <c r="J115" s="30"/>
      <c r="K115" s="30"/>
      <c r="L115" s="24"/>
      <c r="M115" s="24"/>
      <c r="N115" s="24"/>
      <c r="O115" s="24"/>
    </row>
    <row r="116" spans="1:15" ht="15.75" x14ac:dyDescent="0.25">
      <c r="A116" s="61" t="s">
        <v>453</v>
      </c>
      <c r="B116" s="66" t="s">
        <v>454</v>
      </c>
      <c r="C116" s="40">
        <f t="shared" si="1"/>
        <v>0</v>
      </c>
      <c r="D116" s="30"/>
      <c r="E116" s="30"/>
      <c r="F116" s="30"/>
      <c r="G116" s="30"/>
      <c r="H116" s="30"/>
      <c r="I116" s="30"/>
      <c r="J116" s="30"/>
      <c r="K116" s="30"/>
      <c r="L116" s="24"/>
      <c r="M116" s="24"/>
      <c r="N116" s="24"/>
      <c r="O116" s="24"/>
    </row>
    <row r="117" spans="1:15" ht="15.75" x14ac:dyDescent="0.25">
      <c r="A117" s="61" t="s">
        <v>466</v>
      </c>
      <c r="B117" s="55" t="s">
        <v>467</v>
      </c>
      <c r="C117" s="40">
        <f t="shared" si="1"/>
        <v>0</v>
      </c>
      <c r="D117" s="30"/>
      <c r="E117" s="30"/>
      <c r="F117" s="30"/>
      <c r="G117" s="30"/>
      <c r="H117" s="30"/>
      <c r="I117" s="30"/>
      <c r="J117" s="30"/>
      <c r="K117" s="30"/>
      <c r="L117" s="24"/>
      <c r="M117" s="24"/>
      <c r="N117" s="24"/>
      <c r="O117" s="24"/>
    </row>
    <row r="118" spans="1:15" ht="15.75" x14ac:dyDescent="0.25">
      <c r="A118" s="61" t="s">
        <v>488</v>
      </c>
      <c r="B118" s="55" t="s">
        <v>804</v>
      </c>
      <c r="C118" s="40">
        <f t="shared" si="1"/>
        <v>0</v>
      </c>
      <c r="D118" s="30"/>
      <c r="E118" s="30"/>
      <c r="F118" s="30"/>
      <c r="G118" s="30"/>
      <c r="H118" s="30"/>
      <c r="I118" s="30"/>
      <c r="J118" s="30"/>
      <c r="K118" s="30"/>
      <c r="L118" s="24"/>
      <c r="M118" s="24"/>
      <c r="N118" s="24"/>
      <c r="O118" s="24"/>
    </row>
    <row r="119" spans="1:15" ht="15.75" x14ac:dyDescent="0.25">
      <c r="A119" s="61" t="s">
        <v>326</v>
      </c>
      <c r="B119" s="66" t="s">
        <v>327</v>
      </c>
      <c r="C119" s="40">
        <f t="shared" si="1"/>
        <v>0</v>
      </c>
      <c r="D119" s="30"/>
      <c r="E119" s="30"/>
      <c r="F119" s="30"/>
      <c r="G119" s="30"/>
      <c r="H119" s="30"/>
      <c r="I119" s="30"/>
      <c r="J119" s="30"/>
      <c r="K119" s="30"/>
      <c r="L119" s="24"/>
      <c r="M119" s="24"/>
      <c r="N119" s="24"/>
      <c r="O119" s="24"/>
    </row>
    <row r="120" spans="1:15" ht="15.75" x14ac:dyDescent="0.25">
      <c r="A120" s="61" t="s">
        <v>413</v>
      </c>
      <c r="B120" s="66" t="s">
        <v>414</v>
      </c>
      <c r="C120" s="40">
        <f t="shared" si="1"/>
        <v>0</v>
      </c>
      <c r="D120" s="30"/>
      <c r="E120" s="30"/>
      <c r="F120" s="30"/>
      <c r="G120" s="30"/>
      <c r="H120" s="30"/>
      <c r="I120" s="30"/>
      <c r="J120" s="30"/>
      <c r="K120" s="30"/>
      <c r="L120" s="24"/>
      <c r="M120" s="24"/>
      <c r="N120" s="24"/>
      <c r="O120" s="24"/>
    </row>
    <row r="121" spans="1:15" ht="15.75" x14ac:dyDescent="0.25">
      <c r="A121" s="61" t="s">
        <v>236</v>
      </c>
      <c r="B121" s="66" t="s">
        <v>237</v>
      </c>
      <c r="C121" s="40">
        <f t="shared" si="1"/>
        <v>0</v>
      </c>
      <c r="D121" s="40"/>
      <c r="E121" s="40"/>
      <c r="F121" s="40"/>
      <c r="G121" s="40"/>
      <c r="H121" s="40"/>
      <c r="I121" s="40"/>
      <c r="J121" s="40"/>
      <c r="K121" s="40"/>
      <c r="L121" s="24"/>
      <c r="M121" s="24"/>
      <c r="N121" s="24"/>
      <c r="O121" s="24"/>
    </row>
    <row r="122" spans="1:15" ht="15.75" x14ac:dyDescent="0.25">
      <c r="A122" s="61" t="s">
        <v>76</v>
      </c>
      <c r="B122" s="55" t="s">
        <v>295</v>
      </c>
      <c r="C122" s="40">
        <f t="shared" si="1"/>
        <v>11</v>
      </c>
      <c r="D122" s="30">
        <v>11</v>
      </c>
      <c r="E122" s="30"/>
      <c r="F122" s="30"/>
      <c r="G122" s="30"/>
      <c r="H122" s="30"/>
      <c r="I122" s="30"/>
      <c r="J122" s="30"/>
      <c r="K122" s="30"/>
      <c r="L122" s="24"/>
      <c r="M122" s="24"/>
      <c r="N122" s="24"/>
      <c r="O122" s="24"/>
    </row>
    <row r="123" spans="1:15" ht="15.75" x14ac:dyDescent="0.25">
      <c r="A123" s="61" t="s">
        <v>489</v>
      </c>
      <c r="B123" s="55" t="s">
        <v>490</v>
      </c>
      <c r="C123" s="40">
        <f t="shared" si="1"/>
        <v>0</v>
      </c>
      <c r="D123" s="30"/>
      <c r="E123" s="30"/>
      <c r="F123" s="30"/>
      <c r="G123" s="30"/>
      <c r="H123" s="30"/>
      <c r="I123" s="30"/>
      <c r="J123" s="30"/>
      <c r="K123" s="30"/>
      <c r="L123" s="24"/>
      <c r="M123" s="24"/>
      <c r="N123" s="24"/>
      <c r="O123" s="24"/>
    </row>
    <row r="124" spans="1:15" ht="15.75" x14ac:dyDescent="0.25">
      <c r="A124" s="61" t="s">
        <v>377</v>
      </c>
      <c r="B124" s="66" t="s">
        <v>378</v>
      </c>
      <c r="C124" s="40">
        <f t="shared" si="1"/>
        <v>0</v>
      </c>
      <c r="D124" s="30"/>
      <c r="E124" s="30"/>
      <c r="F124" s="30"/>
      <c r="G124" s="30"/>
      <c r="H124" s="30"/>
      <c r="I124" s="30"/>
      <c r="J124" s="30"/>
      <c r="K124" s="30"/>
      <c r="L124" s="24"/>
      <c r="M124" s="24"/>
      <c r="N124" s="24"/>
      <c r="O124" s="24"/>
    </row>
    <row r="125" spans="1:15" ht="15.75" x14ac:dyDescent="0.25">
      <c r="A125" s="61" t="s">
        <v>77</v>
      </c>
      <c r="B125" s="66" t="s">
        <v>515</v>
      </c>
      <c r="C125" s="40">
        <f t="shared" si="1"/>
        <v>0</v>
      </c>
      <c r="D125" s="30"/>
      <c r="E125" s="30"/>
      <c r="F125" s="30"/>
      <c r="G125" s="30"/>
      <c r="H125" s="30"/>
      <c r="I125" s="30"/>
      <c r="J125" s="30"/>
      <c r="K125" s="30"/>
      <c r="L125" s="24"/>
      <c r="M125" s="24"/>
      <c r="N125" s="24"/>
      <c r="O125" s="24"/>
    </row>
    <row r="126" spans="1:15" ht="15.75" x14ac:dyDescent="0.25">
      <c r="A126" s="61" t="s">
        <v>474</v>
      </c>
      <c r="B126" s="66" t="s">
        <v>475</v>
      </c>
      <c r="C126" s="40">
        <f t="shared" si="1"/>
        <v>0</v>
      </c>
      <c r="D126" s="30"/>
      <c r="E126" s="30"/>
      <c r="F126" s="30"/>
      <c r="G126" s="30"/>
      <c r="H126" s="30"/>
      <c r="I126" s="30"/>
      <c r="J126" s="30"/>
      <c r="K126" s="30"/>
      <c r="L126" s="24"/>
      <c r="M126" s="24"/>
      <c r="N126" s="24"/>
      <c r="O126" s="24"/>
    </row>
    <row r="127" spans="1:15" ht="15.75" x14ac:dyDescent="0.25">
      <c r="A127" s="61" t="s">
        <v>440</v>
      </c>
      <c r="B127" s="66" t="s">
        <v>441</v>
      </c>
      <c r="C127" s="40">
        <f t="shared" si="1"/>
        <v>0</v>
      </c>
      <c r="D127" s="30"/>
      <c r="E127" s="30"/>
      <c r="F127" s="30"/>
      <c r="G127" s="30"/>
      <c r="H127" s="30"/>
      <c r="I127" s="30"/>
      <c r="J127" s="30"/>
      <c r="K127" s="30"/>
      <c r="L127" s="24"/>
      <c r="M127" s="24"/>
      <c r="N127" s="24"/>
      <c r="O127" s="24"/>
    </row>
    <row r="128" spans="1:15" ht="15.75" x14ac:dyDescent="0.25">
      <c r="A128" s="61" t="s">
        <v>424</v>
      </c>
      <c r="B128" s="66" t="s">
        <v>425</v>
      </c>
      <c r="C128" s="40">
        <f t="shared" si="1"/>
        <v>0</v>
      </c>
      <c r="D128" s="30"/>
      <c r="E128" s="30"/>
      <c r="F128" s="30"/>
      <c r="G128" s="30"/>
      <c r="H128" s="30"/>
      <c r="I128" s="30"/>
      <c r="J128" s="30"/>
      <c r="K128" s="30"/>
      <c r="L128" s="24"/>
      <c r="M128" s="24"/>
      <c r="N128" s="24"/>
      <c r="O128" s="24"/>
    </row>
    <row r="129" spans="1:15" ht="15.75" x14ac:dyDescent="0.25">
      <c r="A129" s="61" t="s">
        <v>338</v>
      </c>
      <c r="B129" s="66" t="s">
        <v>339</v>
      </c>
      <c r="C129" s="40">
        <f t="shared" si="1"/>
        <v>0</v>
      </c>
      <c r="D129" s="30"/>
      <c r="E129" s="30"/>
      <c r="F129" s="30"/>
      <c r="G129" s="30"/>
      <c r="H129" s="30"/>
      <c r="I129" s="30"/>
      <c r="J129" s="30"/>
      <c r="K129" s="30"/>
      <c r="L129" s="24"/>
      <c r="M129" s="24"/>
      <c r="N129" s="24"/>
      <c r="O129" s="24"/>
    </row>
    <row r="130" spans="1:15" ht="15.75" x14ac:dyDescent="0.25">
      <c r="A130" s="61" t="s">
        <v>186</v>
      </c>
      <c r="B130" s="56" t="s">
        <v>187</v>
      </c>
      <c r="C130" s="40">
        <f t="shared" ref="C130:C193" si="2">SUM(D130:L130)</f>
        <v>0</v>
      </c>
      <c r="D130" s="40"/>
      <c r="E130" s="40"/>
      <c r="F130" s="40"/>
      <c r="G130" s="40"/>
      <c r="H130" s="40"/>
      <c r="I130" s="40"/>
      <c r="J130" s="40"/>
      <c r="K130" s="40"/>
      <c r="L130" s="24"/>
      <c r="M130" s="24"/>
      <c r="N130" s="24"/>
      <c r="O130" s="24"/>
    </row>
    <row r="131" spans="1:15" ht="15.75" x14ac:dyDescent="0.25">
      <c r="A131" s="61" t="s">
        <v>78</v>
      </c>
      <c r="B131" s="66" t="s">
        <v>79</v>
      </c>
      <c r="C131" s="40">
        <f t="shared" si="2"/>
        <v>0</v>
      </c>
      <c r="D131" s="30"/>
      <c r="E131" s="30"/>
      <c r="F131" s="30"/>
      <c r="G131" s="30"/>
      <c r="H131" s="30"/>
      <c r="I131" s="30"/>
      <c r="J131" s="30"/>
      <c r="K131" s="30"/>
      <c r="L131" s="24"/>
      <c r="M131" s="24"/>
      <c r="N131" s="24"/>
      <c r="O131" s="24"/>
    </row>
    <row r="132" spans="1:15" ht="15.75" x14ac:dyDescent="0.25">
      <c r="A132" s="61" t="s">
        <v>247</v>
      </c>
      <c r="B132" s="55" t="s">
        <v>248</v>
      </c>
      <c r="C132" s="40">
        <f t="shared" si="2"/>
        <v>0</v>
      </c>
      <c r="D132" s="30"/>
      <c r="E132" s="30"/>
      <c r="F132" s="30"/>
      <c r="G132" s="30"/>
      <c r="H132" s="30"/>
      <c r="I132" s="30"/>
      <c r="J132" s="30"/>
      <c r="K132" s="30"/>
      <c r="L132" s="24"/>
      <c r="M132" s="24"/>
      <c r="N132" s="24"/>
      <c r="O132" s="24"/>
    </row>
    <row r="133" spans="1:15" ht="15.75" x14ac:dyDescent="0.25">
      <c r="A133" s="61" t="s">
        <v>80</v>
      </c>
      <c r="B133" s="55" t="s">
        <v>497</v>
      </c>
      <c r="C133" s="40">
        <f t="shared" si="2"/>
        <v>34</v>
      </c>
      <c r="D133" s="30">
        <v>34</v>
      </c>
      <c r="E133" s="30"/>
      <c r="F133" s="30"/>
      <c r="G133" s="30"/>
      <c r="H133" s="30"/>
      <c r="I133" s="30"/>
      <c r="J133" s="30"/>
      <c r="K133" s="30"/>
      <c r="L133" s="24"/>
      <c r="M133" s="24"/>
      <c r="N133" s="24"/>
      <c r="O133" s="24"/>
    </row>
    <row r="134" spans="1:15" ht="15.75" x14ac:dyDescent="0.25">
      <c r="A134" s="61" t="s">
        <v>81</v>
      </c>
      <c r="B134" s="55" t="s">
        <v>618</v>
      </c>
      <c r="C134" s="40">
        <f t="shared" si="2"/>
        <v>0</v>
      </c>
      <c r="D134" s="30"/>
      <c r="E134" s="30"/>
      <c r="F134" s="30"/>
      <c r="G134" s="30"/>
      <c r="H134" s="30"/>
      <c r="I134" s="30"/>
      <c r="J134" s="30"/>
      <c r="K134" s="30"/>
      <c r="L134" s="24"/>
      <c r="M134" s="24"/>
      <c r="N134" s="24"/>
      <c r="O134" s="24"/>
    </row>
    <row r="135" spans="1:15" ht="15.75" x14ac:dyDescent="0.25">
      <c r="A135" s="61" t="s">
        <v>571</v>
      </c>
      <c r="B135" s="66" t="s">
        <v>572</v>
      </c>
      <c r="C135" s="40">
        <f t="shared" si="2"/>
        <v>0</v>
      </c>
      <c r="D135" s="30"/>
      <c r="E135" s="30"/>
      <c r="F135" s="30"/>
      <c r="G135" s="30"/>
      <c r="H135" s="30"/>
      <c r="I135" s="30"/>
      <c r="J135" s="30"/>
      <c r="K135" s="30"/>
      <c r="L135" s="24"/>
      <c r="M135" s="24"/>
      <c r="N135" s="24"/>
      <c r="O135" s="24"/>
    </row>
    <row r="136" spans="1:15" ht="15.75" x14ac:dyDescent="0.25">
      <c r="A136" s="61" t="s">
        <v>82</v>
      </c>
      <c r="B136" s="55" t="s">
        <v>375</v>
      </c>
      <c r="C136" s="40">
        <f t="shared" si="2"/>
        <v>0</v>
      </c>
      <c r="D136" s="30"/>
      <c r="E136" s="30"/>
      <c r="F136" s="30"/>
      <c r="G136" s="30"/>
      <c r="H136" s="30"/>
      <c r="I136" s="30"/>
      <c r="J136" s="30"/>
      <c r="K136" s="30"/>
      <c r="L136" s="24"/>
      <c r="M136" s="24"/>
      <c r="N136" s="24"/>
      <c r="O136" s="24"/>
    </row>
    <row r="137" spans="1:15" ht="15.75" x14ac:dyDescent="0.25">
      <c r="A137" s="61" t="s">
        <v>83</v>
      </c>
      <c r="B137" s="55" t="s">
        <v>228</v>
      </c>
      <c r="C137" s="40">
        <f t="shared" si="2"/>
        <v>0</v>
      </c>
      <c r="D137" s="40"/>
      <c r="E137" s="40"/>
      <c r="F137" s="40"/>
      <c r="G137" s="40"/>
      <c r="H137" s="40"/>
      <c r="I137" s="40"/>
      <c r="J137" s="40"/>
      <c r="K137" s="40"/>
      <c r="L137" s="24"/>
      <c r="M137" s="24"/>
      <c r="N137" s="24"/>
      <c r="O137" s="24"/>
    </row>
    <row r="138" spans="1:15" ht="15.75" x14ac:dyDescent="0.25">
      <c r="A138" s="111" t="s">
        <v>172</v>
      </c>
      <c r="B138" s="55" t="s">
        <v>173</v>
      </c>
      <c r="C138" s="40">
        <f t="shared" si="2"/>
        <v>0</v>
      </c>
      <c r="D138" s="30"/>
      <c r="E138" s="40"/>
      <c r="F138" s="40"/>
      <c r="G138" s="40"/>
      <c r="H138" s="40"/>
      <c r="I138" s="40"/>
      <c r="J138" s="40"/>
      <c r="K138" s="40"/>
      <c r="L138" s="24"/>
      <c r="M138" s="24"/>
      <c r="N138" s="24"/>
      <c r="O138" s="24"/>
    </row>
    <row r="139" spans="1:15" ht="15.75" x14ac:dyDescent="0.25">
      <c r="A139" s="61" t="s">
        <v>541</v>
      </c>
      <c r="B139" s="55" t="s">
        <v>542</v>
      </c>
      <c r="C139" s="40">
        <f t="shared" si="2"/>
        <v>3</v>
      </c>
      <c r="D139" s="30">
        <v>3</v>
      </c>
      <c r="E139" s="30"/>
      <c r="F139" s="30"/>
      <c r="G139" s="30"/>
      <c r="H139" s="30"/>
      <c r="I139" s="30"/>
      <c r="J139" s="30"/>
      <c r="K139" s="30"/>
      <c r="L139" s="24"/>
      <c r="M139" s="24"/>
      <c r="N139" s="24"/>
      <c r="O139" s="24"/>
    </row>
    <row r="140" spans="1:15" ht="15.75" x14ac:dyDescent="0.25">
      <c r="A140" s="61" t="s">
        <v>436</v>
      </c>
      <c r="B140" s="55" t="s">
        <v>437</v>
      </c>
      <c r="C140" s="40">
        <f t="shared" si="2"/>
        <v>0</v>
      </c>
      <c r="D140" s="30"/>
      <c r="E140" s="30"/>
      <c r="F140" s="30"/>
      <c r="G140" s="30"/>
      <c r="H140" s="30"/>
      <c r="I140" s="30"/>
      <c r="J140" s="30"/>
      <c r="K140" s="30"/>
      <c r="L140" s="24"/>
      <c r="M140" s="24"/>
      <c r="N140" s="24"/>
      <c r="O140" s="24"/>
    </row>
    <row r="141" spans="1:15" ht="15.75" x14ac:dyDescent="0.25">
      <c r="A141" s="61" t="s">
        <v>84</v>
      </c>
      <c r="B141" s="55" t="s">
        <v>463</v>
      </c>
      <c r="C141" s="40">
        <f t="shared" si="2"/>
        <v>0</v>
      </c>
      <c r="D141" s="30"/>
      <c r="E141" s="30"/>
      <c r="F141" s="30"/>
      <c r="G141" s="30"/>
      <c r="H141" s="30"/>
      <c r="I141" s="30"/>
      <c r="J141" s="30"/>
      <c r="K141" s="30"/>
      <c r="L141" s="24"/>
      <c r="M141" s="24"/>
      <c r="N141" s="24"/>
      <c r="O141" s="24"/>
    </row>
    <row r="142" spans="1:15" ht="15.75" x14ac:dyDescent="0.25">
      <c r="A142" s="61" t="s">
        <v>561</v>
      </c>
      <c r="B142" s="55" t="s">
        <v>562</v>
      </c>
      <c r="C142" s="40">
        <f t="shared" si="2"/>
        <v>0</v>
      </c>
      <c r="D142" s="30"/>
      <c r="E142" s="30"/>
      <c r="F142" s="30"/>
      <c r="G142" s="30"/>
      <c r="H142" s="30"/>
      <c r="I142" s="30"/>
      <c r="J142" s="30"/>
      <c r="K142" s="30"/>
      <c r="L142" s="24"/>
      <c r="M142" s="24"/>
      <c r="N142" s="24"/>
      <c r="O142" s="24"/>
    </row>
    <row r="143" spans="1:15" ht="15.75" x14ac:dyDescent="0.25">
      <c r="A143" s="61" t="s">
        <v>624</v>
      </c>
      <c r="B143" s="55" t="s">
        <v>625</v>
      </c>
      <c r="C143" s="40">
        <f t="shared" si="2"/>
        <v>0</v>
      </c>
      <c r="D143" s="30"/>
      <c r="E143" s="30"/>
      <c r="F143" s="30"/>
      <c r="G143" s="30"/>
      <c r="H143" s="30"/>
      <c r="I143" s="30"/>
      <c r="J143" s="30"/>
      <c r="K143" s="30"/>
      <c r="L143" s="24"/>
      <c r="M143" s="24"/>
      <c r="N143" s="24"/>
      <c r="O143" s="24"/>
    </row>
    <row r="144" spans="1:15" ht="15.75" x14ac:dyDescent="0.25">
      <c r="A144" s="61" t="s">
        <v>85</v>
      </c>
      <c r="B144" s="56" t="s">
        <v>553</v>
      </c>
      <c r="C144" s="40">
        <f t="shared" si="2"/>
        <v>0</v>
      </c>
      <c r="D144" s="30"/>
      <c r="E144" s="30"/>
      <c r="F144" s="30"/>
      <c r="G144" s="30"/>
      <c r="H144" s="30"/>
      <c r="I144" s="30"/>
      <c r="J144" s="30"/>
      <c r="K144" s="30"/>
      <c r="L144" s="24"/>
      <c r="M144" s="24"/>
      <c r="N144" s="24"/>
      <c r="O144" s="24"/>
    </row>
    <row r="145" spans="1:15" ht="15.75" x14ac:dyDescent="0.25">
      <c r="A145" s="61" t="s">
        <v>86</v>
      </c>
      <c r="B145" s="55" t="s">
        <v>197</v>
      </c>
      <c r="C145" s="40">
        <f t="shared" si="2"/>
        <v>0</v>
      </c>
      <c r="D145" s="30"/>
      <c r="E145" s="30"/>
      <c r="F145" s="30"/>
      <c r="G145" s="30"/>
      <c r="H145" s="30"/>
      <c r="I145" s="30"/>
      <c r="J145" s="30"/>
      <c r="K145" s="30"/>
      <c r="L145" s="24"/>
      <c r="M145" s="24"/>
      <c r="N145" s="24"/>
      <c r="O145" s="24"/>
    </row>
    <row r="146" spans="1:15" ht="15.75" x14ac:dyDescent="0.25">
      <c r="A146" s="61" t="s">
        <v>87</v>
      </c>
      <c r="B146" s="55" t="s">
        <v>88</v>
      </c>
      <c r="C146" s="40">
        <f t="shared" si="2"/>
        <v>0</v>
      </c>
      <c r="D146" s="30"/>
      <c r="E146" s="30"/>
      <c r="F146" s="30"/>
      <c r="G146" s="30"/>
      <c r="H146" s="30"/>
      <c r="I146" s="30"/>
      <c r="J146" s="30"/>
      <c r="K146" s="30"/>
      <c r="L146" s="24"/>
      <c r="M146" s="24"/>
      <c r="N146" s="24"/>
      <c r="O146" s="24"/>
    </row>
    <row r="147" spans="1:15" ht="15.75" x14ac:dyDescent="0.25">
      <c r="A147" s="61" t="s">
        <v>493</v>
      </c>
      <c r="B147" s="66" t="s">
        <v>494</v>
      </c>
      <c r="C147" s="40">
        <f t="shared" si="2"/>
        <v>0</v>
      </c>
      <c r="D147" s="30"/>
      <c r="E147" s="30"/>
      <c r="F147" s="30"/>
      <c r="G147" s="30"/>
      <c r="H147" s="30"/>
      <c r="I147" s="30"/>
      <c r="J147" s="30"/>
      <c r="K147" s="30"/>
      <c r="L147" s="24"/>
      <c r="M147" s="24"/>
      <c r="N147" s="24"/>
      <c r="O147" s="24"/>
    </row>
    <row r="148" spans="1:15" ht="15.75" x14ac:dyDescent="0.25">
      <c r="A148" s="61" t="s">
        <v>89</v>
      </c>
      <c r="B148" s="55" t="s">
        <v>90</v>
      </c>
      <c r="C148" s="40">
        <f t="shared" si="2"/>
        <v>0</v>
      </c>
      <c r="D148" s="30"/>
      <c r="E148" s="30"/>
      <c r="F148" s="30"/>
      <c r="G148" s="30"/>
      <c r="H148" s="30"/>
      <c r="I148" s="30"/>
      <c r="J148" s="30"/>
      <c r="K148" s="30"/>
      <c r="L148" s="24"/>
      <c r="M148" s="24"/>
      <c r="N148" s="24"/>
      <c r="O148" s="24"/>
    </row>
    <row r="149" spans="1:15" ht="15.75" x14ac:dyDescent="0.25">
      <c r="A149" s="61" t="s">
        <v>432</v>
      </c>
      <c r="B149" s="55" t="s">
        <v>433</v>
      </c>
      <c r="C149" s="40">
        <f t="shared" si="2"/>
        <v>0</v>
      </c>
      <c r="D149" s="30"/>
      <c r="E149" s="30"/>
      <c r="F149" s="30"/>
      <c r="G149" s="30"/>
      <c r="H149" s="30"/>
      <c r="I149" s="30"/>
      <c r="J149" s="30"/>
      <c r="K149" s="30"/>
      <c r="L149" s="24"/>
      <c r="M149" s="24"/>
      <c r="N149" s="24"/>
      <c r="O149" s="24"/>
    </row>
    <row r="150" spans="1:15" ht="15.75" x14ac:dyDescent="0.25">
      <c r="A150" s="61" t="s">
        <v>91</v>
      </c>
      <c r="B150" s="55" t="s">
        <v>323</v>
      </c>
      <c r="C150" s="40">
        <f t="shared" si="2"/>
        <v>0</v>
      </c>
      <c r="D150" s="30"/>
      <c r="E150" s="30"/>
      <c r="F150" s="30"/>
      <c r="G150" s="30"/>
      <c r="H150" s="30"/>
      <c r="I150" s="30"/>
      <c r="J150" s="30"/>
      <c r="K150" s="30"/>
      <c r="L150" s="24"/>
      <c r="M150" s="24"/>
      <c r="N150" s="24"/>
      <c r="O150" s="24"/>
    </row>
    <row r="151" spans="1:15" ht="15.75" x14ac:dyDescent="0.25">
      <c r="A151" s="61" t="s">
        <v>632</v>
      </c>
      <c r="B151" s="55" t="s">
        <v>633</v>
      </c>
      <c r="C151" s="40">
        <f t="shared" si="2"/>
        <v>0</v>
      </c>
      <c r="D151" s="30"/>
      <c r="E151" s="30"/>
      <c r="F151" s="30"/>
      <c r="G151" s="30"/>
      <c r="H151" s="30"/>
      <c r="I151" s="30"/>
      <c r="J151" s="30"/>
      <c r="K151" s="30"/>
      <c r="L151" s="24"/>
      <c r="M151" s="24"/>
      <c r="N151" s="24"/>
      <c r="O151" s="24"/>
    </row>
    <row r="152" spans="1:15" ht="15.75" x14ac:dyDescent="0.25">
      <c r="A152" s="61" t="s">
        <v>442</v>
      </c>
      <c r="B152" s="55" t="s">
        <v>443</v>
      </c>
      <c r="C152" s="40">
        <f t="shared" si="2"/>
        <v>0</v>
      </c>
      <c r="D152" s="30"/>
      <c r="E152" s="30"/>
      <c r="F152" s="30"/>
      <c r="G152" s="30"/>
      <c r="H152" s="30"/>
      <c r="I152" s="30"/>
      <c r="J152" s="30"/>
      <c r="K152" s="30"/>
      <c r="L152" s="24"/>
      <c r="M152" s="24"/>
      <c r="N152" s="24"/>
      <c r="O152" s="24"/>
    </row>
    <row r="153" spans="1:15" ht="15.75" x14ac:dyDescent="0.25">
      <c r="A153" s="61" t="s">
        <v>371</v>
      </c>
      <c r="B153" s="55" t="s">
        <v>372</v>
      </c>
      <c r="C153" s="40">
        <f t="shared" si="2"/>
        <v>0</v>
      </c>
      <c r="D153" s="30"/>
      <c r="E153" s="30"/>
      <c r="F153" s="30"/>
      <c r="G153" s="30"/>
      <c r="H153" s="30"/>
      <c r="I153" s="30"/>
      <c r="J153" s="30"/>
      <c r="K153" s="30"/>
      <c r="L153" s="24"/>
      <c r="M153" s="24"/>
      <c r="N153" s="24"/>
      <c r="O153" s="24"/>
    </row>
    <row r="154" spans="1:15" ht="15.75" x14ac:dyDescent="0.25">
      <c r="A154" s="61" t="s">
        <v>315</v>
      </c>
      <c r="B154" s="55" t="s">
        <v>316</v>
      </c>
      <c r="C154" s="40">
        <f t="shared" si="2"/>
        <v>0</v>
      </c>
      <c r="D154" s="30"/>
      <c r="E154" s="30"/>
      <c r="F154" s="30"/>
      <c r="G154" s="30"/>
      <c r="H154" s="30"/>
      <c r="I154" s="30"/>
      <c r="J154" s="30"/>
      <c r="K154" s="30"/>
      <c r="L154" s="24"/>
      <c r="M154" s="24"/>
      <c r="N154" s="24"/>
      <c r="O154" s="24"/>
    </row>
    <row r="155" spans="1:15" ht="15.75" x14ac:dyDescent="0.25">
      <c r="A155" s="61" t="s">
        <v>253</v>
      </c>
      <c r="B155" s="55" t="s">
        <v>254</v>
      </c>
      <c r="C155" s="40">
        <f t="shared" si="2"/>
        <v>0</v>
      </c>
      <c r="D155" s="30"/>
      <c r="E155" s="30"/>
      <c r="F155" s="30"/>
      <c r="G155" s="30"/>
      <c r="H155" s="30"/>
      <c r="I155" s="30"/>
      <c r="J155" s="30"/>
      <c r="K155" s="30"/>
      <c r="L155" s="24"/>
      <c r="M155" s="24"/>
      <c r="N155" s="24"/>
      <c r="O155" s="24"/>
    </row>
    <row r="156" spans="1:15" ht="15.75" x14ac:dyDescent="0.25">
      <c r="A156" s="61" t="s">
        <v>415</v>
      </c>
      <c r="B156" s="55" t="s">
        <v>416</v>
      </c>
      <c r="C156" s="40">
        <f t="shared" si="2"/>
        <v>0</v>
      </c>
      <c r="D156" s="30"/>
      <c r="E156" s="30"/>
      <c r="F156" s="30"/>
      <c r="G156" s="30"/>
      <c r="H156" s="30"/>
      <c r="I156" s="30"/>
      <c r="J156" s="30"/>
      <c r="K156" s="30"/>
      <c r="L156" s="24"/>
      <c r="M156" s="24"/>
      <c r="N156" s="24"/>
      <c r="O156" s="24"/>
    </row>
    <row r="157" spans="1:15" ht="15.75" x14ac:dyDescent="0.25">
      <c r="A157" s="61" t="s">
        <v>92</v>
      </c>
      <c r="B157" s="55" t="s">
        <v>635</v>
      </c>
      <c r="C157" s="40">
        <f t="shared" si="2"/>
        <v>0</v>
      </c>
      <c r="D157" s="30"/>
      <c r="E157" s="30"/>
      <c r="F157" s="30"/>
      <c r="G157" s="30"/>
      <c r="H157" s="30"/>
      <c r="I157" s="30"/>
      <c r="J157" s="30"/>
      <c r="K157" s="30"/>
      <c r="L157" s="24"/>
      <c r="M157" s="24"/>
      <c r="N157" s="24"/>
      <c r="O157" s="24"/>
    </row>
    <row r="158" spans="1:15" ht="15.75" x14ac:dyDescent="0.25">
      <c r="A158" s="61" t="s">
        <v>93</v>
      </c>
      <c r="B158" s="55" t="s">
        <v>370</v>
      </c>
      <c r="C158" s="40">
        <f t="shared" si="2"/>
        <v>0</v>
      </c>
      <c r="D158" s="30"/>
      <c r="E158" s="30"/>
      <c r="F158" s="30"/>
      <c r="G158" s="30"/>
      <c r="H158" s="30"/>
      <c r="I158" s="30"/>
      <c r="J158" s="30"/>
      <c r="K158" s="30"/>
      <c r="L158" s="24"/>
      <c r="M158" s="24"/>
      <c r="N158" s="24"/>
      <c r="O158" s="24"/>
    </row>
    <row r="159" spans="1:15" ht="15.75" x14ac:dyDescent="0.25">
      <c r="A159" s="61" t="s">
        <v>652</v>
      </c>
      <c r="B159" s="55" t="s">
        <v>653</v>
      </c>
      <c r="C159" s="40">
        <f t="shared" si="2"/>
        <v>0</v>
      </c>
      <c r="D159" s="30"/>
      <c r="E159" s="30"/>
      <c r="F159" s="30"/>
      <c r="G159" s="30"/>
      <c r="H159" s="30"/>
      <c r="I159" s="30"/>
      <c r="J159" s="30"/>
      <c r="K159" s="30"/>
      <c r="L159" s="24"/>
      <c r="M159" s="24"/>
      <c r="N159" s="24"/>
      <c r="O159" s="24"/>
    </row>
    <row r="160" spans="1:15" ht="15.75" x14ac:dyDescent="0.25">
      <c r="A160" s="61" t="s">
        <v>320</v>
      </c>
      <c r="B160" s="55" t="s">
        <v>321</v>
      </c>
      <c r="C160" s="40">
        <f t="shared" si="2"/>
        <v>0</v>
      </c>
      <c r="D160" s="30"/>
      <c r="E160" s="30"/>
      <c r="F160" s="30"/>
      <c r="G160" s="30"/>
      <c r="H160" s="30"/>
      <c r="I160" s="30"/>
      <c r="J160" s="30"/>
      <c r="K160" s="30"/>
      <c r="L160" s="24"/>
      <c r="M160" s="24"/>
      <c r="N160" s="24"/>
      <c r="O160" s="24"/>
    </row>
    <row r="161" spans="1:15" ht="15.75" x14ac:dyDescent="0.25">
      <c r="A161" s="61" t="s">
        <v>276</v>
      </c>
      <c r="B161" s="55" t="s">
        <v>277</v>
      </c>
      <c r="C161" s="40">
        <f t="shared" si="2"/>
        <v>0</v>
      </c>
      <c r="D161" s="30"/>
      <c r="E161" s="30"/>
      <c r="F161" s="30"/>
      <c r="G161" s="30"/>
      <c r="H161" s="30"/>
      <c r="I161" s="30"/>
      <c r="J161" s="30"/>
      <c r="K161" s="30"/>
      <c r="L161" s="24"/>
      <c r="M161" s="24"/>
      <c r="N161" s="24"/>
      <c r="O161" s="24"/>
    </row>
    <row r="162" spans="1:15" ht="15.75" x14ac:dyDescent="0.25">
      <c r="A162" s="61" t="s">
        <v>280</v>
      </c>
      <c r="B162" s="66" t="s">
        <v>281</v>
      </c>
      <c r="C162" s="40">
        <f t="shared" si="2"/>
        <v>0</v>
      </c>
      <c r="D162" s="30"/>
      <c r="E162" s="30"/>
      <c r="F162" s="30"/>
      <c r="G162" s="30"/>
      <c r="H162" s="30"/>
      <c r="I162" s="30"/>
      <c r="J162" s="30"/>
      <c r="K162" s="30"/>
      <c r="L162" s="24"/>
      <c r="M162" s="24"/>
      <c r="N162" s="24"/>
      <c r="O162" s="24"/>
    </row>
    <row r="163" spans="1:15" ht="15.75" x14ac:dyDescent="0.25">
      <c r="A163" s="61" t="s">
        <v>94</v>
      </c>
      <c r="B163" s="66" t="s">
        <v>359</v>
      </c>
      <c r="C163" s="40">
        <f t="shared" si="2"/>
        <v>0</v>
      </c>
      <c r="D163" s="30"/>
      <c r="E163" s="30"/>
      <c r="F163" s="30"/>
      <c r="G163" s="30"/>
      <c r="H163" s="30"/>
      <c r="I163" s="30"/>
      <c r="J163" s="30"/>
      <c r="K163" s="30"/>
      <c r="L163" s="24"/>
      <c r="M163" s="24"/>
      <c r="N163" s="24"/>
      <c r="O163" s="24"/>
    </row>
    <row r="164" spans="1:15" ht="15.75" x14ac:dyDescent="0.25">
      <c r="A164" s="61" t="s">
        <v>344</v>
      </c>
      <c r="B164" s="55" t="s">
        <v>345</v>
      </c>
      <c r="C164" s="40">
        <f t="shared" si="2"/>
        <v>0</v>
      </c>
      <c r="D164" s="30"/>
      <c r="E164" s="30"/>
      <c r="F164" s="30"/>
      <c r="G164" s="30"/>
      <c r="H164" s="30"/>
      <c r="I164" s="30"/>
      <c r="J164" s="30"/>
      <c r="K164" s="30"/>
      <c r="L164" s="24"/>
      <c r="M164" s="24"/>
      <c r="N164" s="24"/>
      <c r="O164" s="24"/>
    </row>
    <row r="165" spans="1:15" ht="15.75" x14ac:dyDescent="0.25">
      <c r="A165" s="61" t="s">
        <v>95</v>
      </c>
      <c r="B165" s="55" t="s">
        <v>96</v>
      </c>
      <c r="C165" s="40">
        <f t="shared" si="2"/>
        <v>0</v>
      </c>
      <c r="D165" s="30"/>
      <c r="E165" s="30"/>
      <c r="F165" s="30"/>
      <c r="G165" s="30"/>
      <c r="H165" s="30"/>
      <c r="I165" s="30"/>
      <c r="J165" s="30"/>
      <c r="K165" s="30"/>
      <c r="L165" s="24"/>
      <c r="M165" s="24"/>
      <c r="N165" s="24"/>
      <c r="O165" s="24"/>
    </row>
    <row r="166" spans="1:15" ht="15.75" x14ac:dyDescent="0.25">
      <c r="A166" s="61" t="s">
        <v>97</v>
      </c>
      <c r="B166" s="55" t="s">
        <v>386</v>
      </c>
      <c r="C166" s="40">
        <f t="shared" si="2"/>
        <v>0</v>
      </c>
      <c r="D166" s="30"/>
      <c r="E166" s="30"/>
      <c r="F166" s="30"/>
      <c r="G166" s="30"/>
      <c r="H166" s="30"/>
      <c r="I166" s="30"/>
      <c r="J166" s="30"/>
      <c r="K166" s="30"/>
      <c r="L166" s="24"/>
      <c r="M166" s="24"/>
      <c r="N166" s="24"/>
      <c r="O166" s="24"/>
    </row>
    <row r="167" spans="1:15" ht="15.75" x14ac:dyDescent="0.25">
      <c r="A167" s="61" t="s">
        <v>98</v>
      </c>
      <c r="B167" s="55" t="s">
        <v>352</v>
      </c>
      <c r="C167" s="40">
        <f t="shared" si="2"/>
        <v>0</v>
      </c>
      <c r="D167" s="30"/>
      <c r="E167" s="30"/>
      <c r="F167" s="30"/>
      <c r="G167" s="30"/>
      <c r="H167" s="30"/>
      <c r="I167" s="30"/>
      <c r="J167" s="30"/>
      <c r="K167" s="30"/>
      <c r="L167" s="24"/>
      <c r="M167" s="24"/>
      <c r="N167" s="24"/>
      <c r="O167" s="24"/>
    </row>
    <row r="168" spans="1:15" ht="15.75" x14ac:dyDescent="0.25">
      <c r="A168" s="61" t="s">
        <v>291</v>
      </c>
      <c r="B168" s="55" t="s">
        <v>292</v>
      </c>
      <c r="C168" s="40">
        <f t="shared" si="2"/>
        <v>0</v>
      </c>
      <c r="D168" s="30"/>
      <c r="E168" s="30"/>
      <c r="F168" s="30"/>
      <c r="G168" s="30"/>
      <c r="H168" s="30"/>
      <c r="I168" s="30"/>
      <c r="J168" s="30"/>
      <c r="K168" s="30"/>
      <c r="L168" s="24"/>
      <c r="M168" s="24"/>
      <c r="N168" s="24"/>
      <c r="O168" s="24"/>
    </row>
    <row r="169" spans="1:15" ht="15.75" x14ac:dyDescent="0.25">
      <c r="A169" s="61" t="s">
        <v>289</v>
      </c>
      <c r="B169" s="55" t="s">
        <v>290</v>
      </c>
      <c r="C169" s="40">
        <f t="shared" si="2"/>
        <v>0</v>
      </c>
      <c r="D169" s="30"/>
      <c r="E169" s="30"/>
      <c r="F169" s="30"/>
      <c r="G169" s="30"/>
      <c r="H169" s="30"/>
      <c r="I169" s="30"/>
      <c r="J169" s="30"/>
      <c r="K169" s="30"/>
      <c r="L169" s="24"/>
      <c r="M169" s="24"/>
      <c r="N169" s="24"/>
      <c r="O169" s="24"/>
    </row>
    <row r="170" spans="1:15" ht="15.75" x14ac:dyDescent="0.25">
      <c r="A170" s="61" t="s">
        <v>99</v>
      </c>
      <c r="B170" s="55" t="s">
        <v>346</v>
      </c>
      <c r="C170" s="40">
        <f t="shared" si="2"/>
        <v>0</v>
      </c>
      <c r="D170" s="30"/>
      <c r="E170" s="30"/>
      <c r="F170" s="30"/>
      <c r="G170" s="30"/>
      <c r="H170" s="30"/>
      <c r="I170" s="30"/>
      <c r="J170" s="30"/>
      <c r="K170" s="30"/>
      <c r="L170" s="24"/>
      <c r="M170" s="24"/>
      <c r="N170" s="24"/>
      <c r="O170" s="24"/>
    </row>
    <row r="171" spans="1:15" ht="15.75" x14ac:dyDescent="0.25">
      <c r="A171" s="61" t="s">
        <v>100</v>
      </c>
      <c r="B171" s="55" t="s">
        <v>350</v>
      </c>
      <c r="C171" s="40">
        <f t="shared" si="2"/>
        <v>0</v>
      </c>
      <c r="D171" s="45"/>
      <c r="E171" s="45"/>
      <c r="F171" s="45"/>
      <c r="G171" s="45"/>
      <c r="H171" s="45"/>
      <c r="I171" s="45"/>
      <c r="J171" s="45"/>
      <c r="K171" s="45"/>
      <c r="L171" s="74"/>
      <c r="M171" s="74"/>
      <c r="N171" s="74"/>
      <c r="O171" s="74"/>
    </row>
    <row r="172" spans="1:15" ht="15.75" x14ac:dyDescent="0.25">
      <c r="A172" s="61" t="s">
        <v>101</v>
      </c>
      <c r="B172" s="55" t="s">
        <v>351</v>
      </c>
      <c r="C172" s="40">
        <f t="shared" si="2"/>
        <v>0</v>
      </c>
      <c r="D172" s="30"/>
      <c r="E172" s="30"/>
      <c r="F172" s="30"/>
      <c r="G172" s="30"/>
      <c r="H172" s="30"/>
      <c r="I172" s="30"/>
      <c r="J172" s="30"/>
      <c r="K172" s="30"/>
      <c r="L172" s="24"/>
      <c r="M172" s="24"/>
      <c r="N172" s="24"/>
      <c r="O172" s="24"/>
    </row>
    <row r="173" spans="1:15" ht="15.75" x14ac:dyDescent="0.25">
      <c r="A173" s="61" t="s">
        <v>215</v>
      </c>
      <c r="B173" s="55" t="s">
        <v>216</v>
      </c>
      <c r="C173" s="40">
        <f t="shared" si="2"/>
        <v>0</v>
      </c>
      <c r="D173" s="40"/>
      <c r="E173" s="40"/>
      <c r="F173" s="40"/>
      <c r="G173" s="30"/>
      <c r="H173" s="40"/>
      <c r="I173" s="40"/>
      <c r="J173" s="40"/>
      <c r="K173" s="40"/>
      <c r="L173" s="24"/>
      <c r="M173" s="24"/>
      <c r="N173" s="24"/>
      <c r="O173" s="24"/>
    </row>
    <row r="174" spans="1:15" ht="15.75" x14ac:dyDescent="0.25">
      <c r="A174" s="61" t="s">
        <v>217</v>
      </c>
      <c r="B174" s="55" t="s">
        <v>218</v>
      </c>
      <c r="C174" s="40">
        <f t="shared" si="2"/>
        <v>0</v>
      </c>
      <c r="D174" s="40"/>
      <c r="E174" s="40"/>
      <c r="F174" s="40"/>
      <c r="G174" s="40"/>
      <c r="H174" s="40"/>
      <c r="I174" s="40"/>
      <c r="J174" s="40"/>
      <c r="K174" s="40"/>
      <c r="L174" s="24"/>
      <c r="M174" s="24"/>
      <c r="N174" s="24"/>
      <c r="O174" s="24"/>
    </row>
    <row r="175" spans="1:15" ht="15.75" x14ac:dyDescent="0.25">
      <c r="A175" s="61" t="s">
        <v>102</v>
      </c>
      <c r="B175" s="55" t="s">
        <v>318</v>
      </c>
      <c r="C175" s="40">
        <f t="shared" si="2"/>
        <v>0</v>
      </c>
      <c r="D175" s="30"/>
      <c r="E175" s="30"/>
      <c r="F175" s="30"/>
      <c r="G175" s="30"/>
      <c r="H175" s="30"/>
      <c r="I175" s="30"/>
      <c r="J175" s="30"/>
      <c r="K175" s="30"/>
      <c r="L175" s="24"/>
      <c r="M175" s="24"/>
      <c r="N175" s="24"/>
      <c r="O175" s="24"/>
    </row>
    <row r="176" spans="1:15" ht="15.75" x14ac:dyDescent="0.25">
      <c r="A176" s="61" t="s">
        <v>103</v>
      </c>
      <c r="B176" s="55" t="s">
        <v>319</v>
      </c>
      <c r="C176" s="40">
        <f t="shared" si="2"/>
        <v>0</v>
      </c>
      <c r="D176" s="30"/>
      <c r="E176" s="30"/>
      <c r="F176" s="30"/>
      <c r="G176" s="30"/>
      <c r="H176" s="30"/>
      <c r="I176" s="30"/>
      <c r="J176" s="30"/>
      <c r="K176" s="30"/>
      <c r="L176" s="24"/>
      <c r="M176" s="24"/>
      <c r="N176" s="24"/>
      <c r="O176" s="24"/>
    </row>
    <row r="177" spans="1:15" ht="15.75" x14ac:dyDescent="0.25">
      <c r="A177" s="61" t="s">
        <v>104</v>
      </c>
      <c r="B177" s="55" t="s">
        <v>334</v>
      </c>
      <c r="C177" s="40">
        <f t="shared" si="2"/>
        <v>0</v>
      </c>
      <c r="D177" s="30"/>
      <c r="E177" s="30"/>
      <c r="F177" s="30"/>
      <c r="G177" s="30"/>
      <c r="H177" s="30"/>
      <c r="I177" s="30"/>
      <c r="J177" s="30"/>
      <c r="K177" s="30"/>
      <c r="L177" s="24"/>
      <c r="M177" s="24"/>
      <c r="N177" s="24"/>
      <c r="O177" s="24"/>
    </row>
    <row r="178" spans="1:15" ht="15.75" x14ac:dyDescent="0.25">
      <c r="A178" s="61" t="s">
        <v>105</v>
      </c>
      <c r="B178" s="55" t="s">
        <v>256</v>
      </c>
      <c r="C178" s="40">
        <f t="shared" si="2"/>
        <v>0</v>
      </c>
      <c r="D178" s="30"/>
      <c r="E178" s="30"/>
      <c r="F178" s="30"/>
      <c r="G178" s="30"/>
      <c r="H178" s="30"/>
      <c r="I178" s="30"/>
      <c r="J178" s="30"/>
      <c r="K178" s="30"/>
      <c r="L178" s="24"/>
      <c r="M178" s="24"/>
      <c r="N178" s="24"/>
      <c r="O178" s="24"/>
    </row>
    <row r="179" spans="1:15" ht="15.75" x14ac:dyDescent="0.25">
      <c r="A179" s="61" t="s">
        <v>106</v>
      </c>
      <c r="B179" s="55" t="s">
        <v>617</v>
      </c>
      <c r="C179" s="40">
        <f t="shared" si="2"/>
        <v>0</v>
      </c>
      <c r="D179" s="40"/>
      <c r="E179" s="40"/>
      <c r="F179" s="40"/>
      <c r="G179" s="40"/>
      <c r="H179" s="40"/>
      <c r="I179" s="40"/>
      <c r="J179" s="40"/>
      <c r="K179" s="40"/>
      <c r="L179" s="24"/>
      <c r="M179" s="24"/>
      <c r="N179" s="24"/>
      <c r="O179" s="24"/>
    </row>
    <row r="180" spans="1:15" ht="15.75" x14ac:dyDescent="0.25">
      <c r="A180" s="61" t="s">
        <v>107</v>
      </c>
      <c r="B180" s="55" t="s">
        <v>620</v>
      </c>
      <c r="C180" s="40">
        <f t="shared" si="2"/>
        <v>0</v>
      </c>
      <c r="D180" s="30"/>
      <c r="E180" s="30"/>
      <c r="F180" s="30"/>
      <c r="G180" s="30"/>
      <c r="H180" s="30"/>
      <c r="I180" s="30"/>
      <c r="J180" s="30"/>
      <c r="K180" s="30"/>
      <c r="L180" s="24"/>
      <c r="M180" s="24"/>
      <c r="N180" s="24"/>
      <c r="O180" s="24"/>
    </row>
    <row r="181" spans="1:15" ht="15.75" x14ac:dyDescent="0.25">
      <c r="A181" s="61" t="s">
        <v>672</v>
      </c>
      <c r="B181" s="55" t="s">
        <v>673</v>
      </c>
      <c r="C181" s="40">
        <f t="shared" si="2"/>
        <v>0</v>
      </c>
      <c r="D181" s="30"/>
      <c r="E181" s="30"/>
      <c r="F181" s="30"/>
      <c r="G181" s="30"/>
      <c r="H181" s="30"/>
      <c r="I181" s="30"/>
      <c r="J181" s="30"/>
      <c r="K181" s="30"/>
      <c r="L181" s="24"/>
      <c r="M181" s="24"/>
      <c r="N181" s="24"/>
      <c r="O181" s="24"/>
    </row>
    <row r="182" spans="1:15" ht="15.75" x14ac:dyDescent="0.25">
      <c r="A182" s="61" t="s">
        <v>674</v>
      </c>
      <c r="B182" s="55" t="s">
        <v>675</v>
      </c>
      <c r="C182" s="40">
        <f t="shared" si="2"/>
        <v>0</v>
      </c>
      <c r="D182" s="30"/>
      <c r="E182" s="30"/>
      <c r="F182" s="30"/>
      <c r="G182" s="30"/>
      <c r="H182" s="30"/>
      <c r="I182" s="30"/>
      <c r="J182" s="30"/>
      <c r="K182" s="30"/>
      <c r="L182" s="24"/>
      <c r="M182" s="24"/>
      <c r="N182" s="24"/>
      <c r="O182" s="24"/>
    </row>
    <row r="183" spans="1:15" ht="15.75" x14ac:dyDescent="0.25">
      <c r="A183" s="61" t="s">
        <v>676</v>
      </c>
      <c r="B183" s="55" t="s">
        <v>677</v>
      </c>
      <c r="C183" s="40">
        <f t="shared" si="2"/>
        <v>0</v>
      </c>
      <c r="D183" s="30"/>
      <c r="E183" s="30"/>
      <c r="F183" s="30"/>
      <c r="G183" s="30"/>
      <c r="H183" s="30"/>
      <c r="I183" s="30"/>
      <c r="J183" s="30"/>
      <c r="K183" s="30"/>
      <c r="L183" s="24"/>
      <c r="M183" s="24"/>
      <c r="N183" s="24"/>
      <c r="O183" s="24"/>
    </row>
    <row r="184" spans="1:15" ht="15.75" x14ac:dyDescent="0.25">
      <c r="A184" s="61" t="s">
        <v>678</v>
      </c>
      <c r="B184" s="55" t="s">
        <v>679</v>
      </c>
      <c r="C184" s="40">
        <f t="shared" si="2"/>
        <v>0</v>
      </c>
      <c r="D184" s="30"/>
      <c r="E184" s="30"/>
      <c r="F184" s="30"/>
      <c r="G184" s="30"/>
      <c r="H184" s="30"/>
      <c r="I184" s="30"/>
      <c r="J184" s="30"/>
      <c r="K184" s="30"/>
      <c r="L184" s="24"/>
      <c r="M184" s="24"/>
      <c r="N184" s="24"/>
      <c r="O184" s="24"/>
    </row>
    <row r="185" spans="1:15" ht="15.75" x14ac:dyDescent="0.25">
      <c r="A185" s="61" t="s">
        <v>234</v>
      </c>
      <c r="B185" s="66" t="s">
        <v>235</v>
      </c>
      <c r="C185" s="40">
        <f t="shared" si="2"/>
        <v>0</v>
      </c>
      <c r="D185" s="40"/>
      <c r="E185" s="40"/>
      <c r="F185" s="40"/>
      <c r="G185" s="40"/>
      <c r="H185" s="40"/>
      <c r="I185" s="40"/>
      <c r="J185" s="40"/>
      <c r="K185" s="40"/>
      <c r="L185" s="24"/>
      <c r="M185" s="24"/>
      <c r="N185" s="24"/>
      <c r="O185" s="24"/>
    </row>
    <row r="186" spans="1:15" ht="15.75" x14ac:dyDescent="0.25">
      <c r="A186" s="61" t="s">
        <v>108</v>
      </c>
      <c r="B186" s="55" t="s">
        <v>268</v>
      </c>
      <c r="C186" s="40">
        <f t="shared" si="2"/>
        <v>0</v>
      </c>
      <c r="D186" s="30"/>
      <c r="E186" s="30"/>
      <c r="F186" s="30"/>
      <c r="G186" s="30"/>
      <c r="H186" s="30"/>
      <c r="I186" s="30"/>
      <c r="J186" s="30"/>
      <c r="K186" s="30"/>
      <c r="L186" s="24"/>
      <c r="M186" s="24"/>
      <c r="N186" s="24"/>
      <c r="O186" s="24"/>
    </row>
    <row r="187" spans="1:15" ht="15.75" x14ac:dyDescent="0.25">
      <c r="A187" s="61" t="s">
        <v>269</v>
      </c>
      <c r="B187" s="66" t="s">
        <v>270</v>
      </c>
      <c r="C187" s="40">
        <f t="shared" si="2"/>
        <v>1</v>
      </c>
      <c r="D187" s="30">
        <v>1</v>
      </c>
      <c r="E187" s="30"/>
      <c r="F187" s="30"/>
      <c r="G187" s="30"/>
      <c r="H187" s="30"/>
      <c r="I187" s="30"/>
      <c r="J187" s="30"/>
      <c r="K187" s="30"/>
      <c r="L187" s="24"/>
      <c r="M187" s="24"/>
      <c r="N187" s="24"/>
      <c r="O187" s="24"/>
    </row>
    <row r="188" spans="1:15" ht="15.75" x14ac:dyDescent="0.25">
      <c r="A188" s="61" t="s">
        <v>109</v>
      </c>
      <c r="B188" s="55" t="s">
        <v>271</v>
      </c>
      <c r="C188" s="40">
        <f t="shared" si="2"/>
        <v>2</v>
      </c>
      <c r="D188" s="30">
        <v>2</v>
      </c>
      <c r="E188" s="30"/>
      <c r="F188" s="30"/>
      <c r="G188" s="30"/>
      <c r="H188" s="30"/>
      <c r="I188" s="30"/>
      <c r="J188" s="30"/>
      <c r="K188" s="30"/>
      <c r="L188" s="24"/>
      <c r="M188" s="24"/>
      <c r="N188" s="24"/>
      <c r="O188" s="24"/>
    </row>
    <row r="189" spans="1:15" ht="15.75" x14ac:dyDescent="0.25">
      <c r="A189" s="61" t="s">
        <v>110</v>
      </c>
      <c r="B189" s="66" t="s">
        <v>619</v>
      </c>
      <c r="C189" s="40">
        <f t="shared" si="2"/>
        <v>0</v>
      </c>
      <c r="D189" s="30"/>
      <c r="E189" s="30"/>
      <c r="F189" s="30"/>
      <c r="G189" s="30"/>
      <c r="H189" s="30"/>
      <c r="I189" s="30"/>
      <c r="J189" s="30"/>
      <c r="K189" s="30"/>
      <c r="L189" s="24"/>
      <c r="M189" s="24"/>
      <c r="N189" s="24"/>
      <c r="O189" s="24"/>
    </row>
    <row r="190" spans="1:15" ht="15.75" x14ac:dyDescent="0.25">
      <c r="A190" s="61" t="s">
        <v>111</v>
      </c>
      <c r="B190" s="66" t="s">
        <v>347</v>
      </c>
      <c r="C190" s="40">
        <f t="shared" si="2"/>
        <v>0</v>
      </c>
      <c r="D190" s="30"/>
      <c r="E190" s="30"/>
      <c r="F190" s="30"/>
      <c r="G190" s="30"/>
      <c r="H190" s="30"/>
      <c r="I190" s="30"/>
      <c r="J190" s="30"/>
      <c r="K190" s="30"/>
      <c r="L190" s="24"/>
      <c r="M190" s="24"/>
      <c r="N190" s="24"/>
      <c r="O190" s="24"/>
    </row>
    <row r="191" spans="1:15" ht="15.75" x14ac:dyDescent="0.25">
      <c r="A191" s="61" t="s">
        <v>457</v>
      </c>
      <c r="B191" s="66" t="s">
        <v>458</v>
      </c>
      <c r="C191" s="40">
        <f t="shared" si="2"/>
        <v>0</v>
      </c>
      <c r="D191" s="30"/>
      <c r="E191" s="30"/>
      <c r="F191" s="30"/>
      <c r="G191" s="30"/>
      <c r="H191" s="30"/>
      <c r="I191" s="30"/>
      <c r="J191" s="30"/>
      <c r="K191" s="30"/>
      <c r="L191" s="24"/>
      <c r="M191" s="24"/>
      <c r="N191" s="24"/>
      <c r="O191" s="24"/>
    </row>
    <row r="192" spans="1:15" ht="15.75" x14ac:dyDescent="0.25">
      <c r="A192" s="61" t="s">
        <v>112</v>
      </c>
      <c r="B192" s="66" t="s">
        <v>300</v>
      </c>
      <c r="C192" s="40">
        <f t="shared" si="2"/>
        <v>0</v>
      </c>
      <c r="D192" s="30"/>
      <c r="E192" s="30"/>
      <c r="F192" s="30"/>
      <c r="G192" s="30"/>
      <c r="H192" s="30"/>
      <c r="I192" s="30"/>
      <c r="J192" s="30"/>
      <c r="K192" s="30"/>
      <c r="L192" s="24"/>
      <c r="M192" s="24"/>
      <c r="N192" s="24"/>
      <c r="O192" s="24"/>
    </row>
    <row r="193" spans="1:15" ht="15.75" x14ac:dyDescent="0.25">
      <c r="A193" s="61" t="s">
        <v>113</v>
      </c>
      <c r="B193" s="66" t="s">
        <v>330</v>
      </c>
      <c r="C193" s="40">
        <f t="shared" si="2"/>
        <v>0</v>
      </c>
      <c r="D193" s="30"/>
      <c r="E193" s="30"/>
      <c r="F193" s="30"/>
      <c r="G193" s="30"/>
      <c r="H193" s="30"/>
      <c r="I193" s="30"/>
      <c r="J193" s="30"/>
      <c r="K193" s="30"/>
      <c r="L193" s="24"/>
      <c r="M193" s="24"/>
      <c r="N193" s="24"/>
      <c r="O193" s="24"/>
    </row>
    <row r="194" spans="1:15" ht="15.75" x14ac:dyDescent="0.25">
      <c r="A194" s="61" t="s">
        <v>114</v>
      </c>
      <c r="B194" s="55" t="s">
        <v>348</v>
      </c>
      <c r="C194" s="40">
        <f t="shared" ref="C194:C257" si="3">SUM(D194:L194)</f>
        <v>0</v>
      </c>
      <c r="D194" s="30"/>
      <c r="E194" s="30"/>
      <c r="F194" s="30"/>
      <c r="G194" s="30"/>
      <c r="H194" s="30"/>
      <c r="I194" s="30"/>
      <c r="J194" s="30"/>
      <c r="K194" s="30"/>
      <c r="L194" s="24"/>
      <c r="M194" s="24"/>
      <c r="N194" s="24"/>
      <c r="O194" s="24"/>
    </row>
    <row r="195" spans="1:15" ht="15.75" x14ac:dyDescent="0.25">
      <c r="A195" s="61" t="s">
        <v>210</v>
      </c>
      <c r="B195" s="55" t="s">
        <v>211</v>
      </c>
      <c r="C195" s="40">
        <f t="shared" si="3"/>
        <v>0</v>
      </c>
      <c r="D195" s="40"/>
      <c r="E195" s="40"/>
      <c r="F195" s="40"/>
      <c r="G195" s="40"/>
      <c r="H195" s="40"/>
      <c r="I195" s="40"/>
      <c r="J195" s="40"/>
      <c r="K195" s="40"/>
      <c r="L195" s="24"/>
      <c r="M195" s="24"/>
      <c r="N195" s="24"/>
      <c r="O195" s="24"/>
    </row>
    <row r="196" spans="1:15" ht="15.75" x14ac:dyDescent="0.25">
      <c r="A196" s="61" t="s">
        <v>225</v>
      </c>
      <c r="B196" s="55" t="s">
        <v>226</v>
      </c>
      <c r="C196" s="40">
        <f t="shared" si="3"/>
        <v>0</v>
      </c>
      <c r="D196" s="40"/>
      <c r="E196" s="40"/>
      <c r="F196" s="40"/>
      <c r="G196" s="40"/>
      <c r="H196" s="40"/>
      <c r="I196" s="40"/>
      <c r="J196" s="40"/>
      <c r="K196" s="40"/>
      <c r="L196" s="24"/>
      <c r="M196" s="24"/>
      <c r="N196" s="24"/>
      <c r="O196" s="24"/>
    </row>
    <row r="197" spans="1:15" ht="15.75" x14ac:dyDescent="0.25">
      <c r="A197" s="61" t="s">
        <v>219</v>
      </c>
      <c r="B197" s="55" t="s">
        <v>220</v>
      </c>
      <c r="C197" s="40">
        <f t="shared" si="3"/>
        <v>0</v>
      </c>
      <c r="D197" s="40"/>
      <c r="E197" s="40"/>
      <c r="F197" s="40"/>
      <c r="G197" s="40"/>
      <c r="H197" s="40"/>
      <c r="I197" s="40"/>
      <c r="J197" s="40"/>
      <c r="K197" s="40"/>
      <c r="L197" s="24"/>
      <c r="M197" s="24"/>
      <c r="N197" s="24"/>
      <c r="O197" s="24"/>
    </row>
    <row r="198" spans="1:15" ht="15.75" x14ac:dyDescent="0.25">
      <c r="A198" s="61" t="s">
        <v>115</v>
      </c>
      <c r="B198" s="66" t="s">
        <v>550</v>
      </c>
      <c r="C198" s="40">
        <f t="shared" si="3"/>
        <v>0</v>
      </c>
      <c r="D198" s="30"/>
      <c r="E198" s="30"/>
      <c r="F198" s="30"/>
      <c r="G198" s="30"/>
      <c r="H198" s="30"/>
      <c r="I198" s="30"/>
      <c r="J198" s="30"/>
      <c r="K198" s="30"/>
      <c r="L198" s="24"/>
      <c r="M198" s="24"/>
      <c r="N198" s="24"/>
      <c r="O198" s="24"/>
    </row>
    <row r="199" spans="1:15" ht="15.75" x14ac:dyDescent="0.25">
      <c r="A199" s="61" t="s">
        <v>189</v>
      </c>
      <c r="B199" s="56" t="s">
        <v>190</v>
      </c>
      <c r="C199" s="40">
        <f t="shared" si="3"/>
        <v>0</v>
      </c>
      <c r="D199" s="40"/>
      <c r="E199" s="40"/>
      <c r="F199" s="40"/>
      <c r="G199" s="40"/>
      <c r="H199" s="40"/>
      <c r="I199" s="40"/>
      <c r="J199" s="40"/>
      <c r="K199" s="40"/>
      <c r="L199" s="24"/>
      <c r="M199" s="24"/>
      <c r="N199" s="24"/>
      <c r="O199" s="24"/>
    </row>
    <row r="200" spans="1:15" s="75" customFormat="1" ht="15.75" x14ac:dyDescent="0.25">
      <c r="A200" s="61" t="s">
        <v>116</v>
      </c>
      <c r="B200" s="66" t="s">
        <v>360</v>
      </c>
      <c r="C200" s="40">
        <f t="shared" si="3"/>
        <v>0</v>
      </c>
      <c r="D200" s="30"/>
      <c r="E200" s="30"/>
      <c r="F200" s="30"/>
      <c r="G200" s="30"/>
      <c r="H200" s="30"/>
      <c r="I200" s="30"/>
      <c r="J200" s="30"/>
      <c r="K200" s="30"/>
      <c r="L200" s="24"/>
      <c r="M200" s="24"/>
      <c r="N200" s="24"/>
      <c r="O200" s="24"/>
    </row>
    <row r="201" spans="1:15" ht="15.75" x14ac:dyDescent="0.25">
      <c r="A201" s="61" t="s">
        <v>117</v>
      </c>
      <c r="B201" s="66" t="s">
        <v>361</v>
      </c>
      <c r="C201" s="40">
        <f t="shared" si="3"/>
        <v>0</v>
      </c>
      <c r="D201" s="30"/>
      <c r="E201" s="30"/>
      <c r="F201" s="30"/>
      <c r="G201" s="30"/>
      <c r="H201" s="30"/>
      <c r="I201" s="30"/>
      <c r="J201" s="30"/>
      <c r="K201" s="30"/>
      <c r="L201" s="24"/>
      <c r="M201" s="24"/>
      <c r="N201" s="24"/>
      <c r="O201" s="24"/>
    </row>
    <row r="202" spans="1:15" ht="15.75" x14ac:dyDescent="0.25">
      <c r="A202" s="61" t="s">
        <v>118</v>
      </c>
      <c r="B202" s="55" t="s">
        <v>643</v>
      </c>
      <c r="C202" s="40">
        <f t="shared" si="3"/>
        <v>0</v>
      </c>
      <c r="D202" s="30"/>
      <c r="E202" s="30"/>
      <c r="F202" s="30"/>
      <c r="G202" s="30"/>
      <c r="H202" s="30"/>
      <c r="I202" s="30"/>
      <c r="J202" s="30"/>
      <c r="K202" s="30"/>
      <c r="L202" s="24"/>
      <c r="M202" s="24"/>
      <c r="N202" s="24"/>
      <c r="O202" s="24"/>
    </row>
    <row r="203" spans="1:15" ht="15.75" x14ac:dyDescent="0.25">
      <c r="A203" s="61" t="s">
        <v>119</v>
      </c>
      <c r="B203" s="66" t="s">
        <v>388</v>
      </c>
      <c r="C203" s="40">
        <f t="shared" si="3"/>
        <v>0</v>
      </c>
      <c r="D203" s="30"/>
      <c r="E203" s="30"/>
      <c r="F203" s="30"/>
      <c r="G203" s="30"/>
      <c r="H203" s="30"/>
      <c r="I203" s="30"/>
      <c r="J203" s="30"/>
      <c r="K203" s="30"/>
      <c r="L203" s="24"/>
      <c r="M203" s="24"/>
      <c r="N203" s="24"/>
      <c r="O203" s="24"/>
    </row>
    <row r="204" spans="1:15" ht="15.75" x14ac:dyDescent="0.25">
      <c r="A204" s="61" t="s">
        <v>305</v>
      </c>
      <c r="B204" s="55" t="s">
        <v>306</v>
      </c>
      <c r="C204" s="40">
        <f t="shared" si="3"/>
        <v>0</v>
      </c>
      <c r="D204" s="30"/>
      <c r="E204" s="30"/>
      <c r="F204" s="30"/>
      <c r="G204" s="30"/>
      <c r="H204" s="30"/>
      <c r="I204" s="30"/>
      <c r="J204" s="30"/>
      <c r="K204" s="30"/>
      <c r="L204" s="24"/>
      <c r="M204" s="24"/>
      <c r="N204" s="24"/>
      <c r="O204" s="24"/>
    </row>
    <row r="205" spans="1:15" ht="15.75" x14ac:dyDescent="0.25">
      <c r="A205" s="61" t="s">
        <v>389</v>
      </c>
      <c r="B205" s="55" t="s">
        <v>390</v>
      </c>
      <c r="C205" s="40">
        <f t="shared" si="3"/>
        <v>0</v>
      </c>
      <c r="D205" s="30"/>
      <c r="E205" s="30"/>
      <c r="F205" s="30"/>
      <c r="G205" s="30"/>
      <c r="H205" s="30"/>
      <c r="I205" s="30"/>
      <c r="J205" s="30"/>
      <c r="K205" s="30"/>
      <c r="L205" s="24"/>
      <c r="M205" s="24"/>
      <c r="N205" s="24"/>
      <c r="O205" s="24"/>
    </row>
    <row r="206" spans="1:15" ht="15.75" x14ac:dyDescent="0.25">
      <c r="A206" s="111" t="s">
        <v>120</v>
      </c>
      <c r="B206" s="55" t="s">
        <v>121</v>
      </c>
      <c r="C206" s="40">
        <f t="shared" si="3"/>
        <v>0</v>
      </c>
      <c r="D206" s="40"/>
      <c r="E206" s="40"/>
      <c r="F206" s="40"/>
      <c r="G206" s="40"/>
      <c r="H206" s="40"/>
      <c r="I206" s="40"/>
      <c r="J206" s="40"/>
      <c r="K206" s="40"/>
      <c r="L206" s="24"/>
      <c r="M206" s="24"/>
      <c r="N206" s="24"/>
      <c r="O206" s="24"/>
    </row>
    <row r="207" spans="1:15" ht="15.75" x14ac:dyDescent="0.25">
      <c r="A207" s="111" t="s">
        <v>122</v>
      </c>
      <c r="B207" s="55" t="s">
        <v>176</v>
      </c>
      <c r="C207" s="40">
        <f t="shared" si="3"/>
        <v>0</v>
      </c>
      <c r="D207" s="30"/>
      <c r="E207" s="30"/>
      <c r="F207" s="30"/>
      <c r="G207" s="30"/>
      <c r="H207" s="30"/>
      <c r="I207" s="30"/>
      <c r="J207" s="30"/>
      <c r="K207" s="30"/>
      <c r="L207" s="24"/>
      <c r="M207" s="24"/>
      <c r="N207" s="24"/>
      <c r="O207" s="24"/>
    </row>
    <row r="208" spans="1:15" ht="15.75" x14ac:dyDescent="0.25">
      <c r="A208" s="61" t="s">
        <v>459</v>
      </c>
      <c r="B208" s="55" t="s">
        <v>460</v>
      </c>
      <c r="C208" s="40">
        <f t="shared" si="3"/>
        <v>0</v>
      </c>
      <c r="D208" s="30"/>
      <c r="E208" s="30"/>
      <c r="F208" s="30"/>
      <c r="G208" s="30"/>
      <c r="H208" s="30"/>
      <c r="I208" s="30"/>
      <c r="J208" s="30"/>
      <c r="K208" s="30"/>
      <c r="L208" s="24"/>
      <c r="M208" s="24"/>
      <c r="N208" s="24"/>
      <c r="O208" s="24"/>
    </row>
    <row r="209" spans="1:15" ht="15.75" x14ac:dyDescent="0.25">
      <c r="A209" s="61" t="s">
        <v>123</v>
      </c>
      <c r="B209" s="55" t="s">
        <v>255</v>
      </c>
      <c r="C209" s="40">
        <f t="shared" si="3"/>
        <v>3</v>
      </c>
      <c r="D209" s="30">
        <v>3</v>
      </c>
      <c r="E209" s="30"/>
      <c r="F209" s="30"/>
      <c r="G209" s="30"/>
      <c r="H209" s="30"/>
      <c r="I209" s="30"/>
      <c r="J209" s="30"/>
      <c r="K209" s="30"/>
      <c r="L209" s="24"/>
      <c r="M209" s="24"/>
      <c r="N209" s="24"/>
      <c r="O209" s="24"/>
    </row>
    <row r="210" spans="1:15" ht="15.75" x14ac:dyDescent="0.25">
      <c r="A210" s="61" t="s">
        <v>430</v>
      </c>
      <c r="B210" s="55" t="s">
        <v>431</v>
      </c>
      <c r="C210" s="40">
        <f t="shared" si="3"/>
        <v>1</v>
      </c>
      <c r="D210" s="30">
        <v>1</v>
      </c>
      <c r="E210" s="30"/>
      <c r="F210" s="30"/>
      <c r="G210" s="30"/>
      <c r="H210" s="30"/>
      <c r="I210" s="30"/>
      <c r="J210" s="30"/>
      <c r="K210" s="30"/>
      <c r="L210" s="24"/>
      <c r="M210" s="24"/>
      <c r="N210" s="24"/>
      <c r="O210" s="24"/>
    </row>
    <row r="211" spans="1:15" ht="15.75" x14ac:dyDescent="0.25">
      <c r="A211" s="61" t="s">
        <v>124</v>
      </c>
      <c r="B211" s="55" t="s">
        <v>240</v>
      </c>
      <c r="C211" s="40">
        <f t="shared" si="3"/>
        <v>0</v>
      </c>
      <c r="D211" s="30"/>
      <c r="E211" s="30"/>
      <c r="F211" s="30"/>
      <c r="G211" s="30"/>
      <c r="H211" s="30"/>
      <c r="I211" s="30"/>
      <c r="J211" s="30"/>
      <c r="K211" s="30"/>
      <c r="L211" s="24"/>
      <c r="M211" s="24"/>
      <c r="N211" s="24"/>
      <c r="O211" s="24"/>
    </row>
    <row r="212" spans="1:15" ht="15.75" x14ac:dyDescent="0.25">
      <c r="A212" s="61" t="s">
        <v>125</v>
      </c>
      <c r="B212" s="55" t="s">
        <v>252</v>
      </c>
      <c r="C212" s="40">
        <f t="shared" si="3"/>
        <v>0</v>
      </c>
      <c r="D212" s="30"/>
      <c r="E212" s="30"/>
      <c r="F212" s="30"/>
      <c r="G212" s="30"/>
      <c r="H212" s="30"/>
      <c r="I212" s="30"/>
      <c r="J212" s="30"/>
      <c r="K212" s="30"/>
      <c r="L212" s="24"/>
      <c r="M212" s="24"/>
      <c r="N212" s="24"/>
      <c r="O212" s="24"/>
    </row>
    <row r="213" spans="1:15" ht="15.75" x14ac:dyDescent="0.25">
      <c r="A213" s="61" t="s">
        <v>126</v>
      </c>
      <c r="B213" s="55" t="s">
        <v>299</v>
      </c>
      <c r="C213" s="40">
        <f t="shared" si="3"/>
        <v>0</v>
      </c>
      <c r="D213" s="30"/>
      <c r="E213" s="30"/>
      <c r="F213" s="30"/>
      <c r="G213" s="30"/>
      <c r="H213" s="30"/>
      <c r="I213" s="30"/>
      <c r="J213" s="30"/>
      <c r="K213" s="30"/>
      <c r="L213" s="24"/>
      <c r="M213" s="24"/>
      <c r="N213" s="24"/>
      <c r="O213" s="24"/>
    </row>
    <row r="214" spans="1:15" ht="15.75" x14ac:dyDescent="0.25">
      <c r="A214" s="61" t="s">
        <v>332</v>
      </c>
      <c r="B214" s="55" t="s">
        <v>333</v>
      </c>
      <c r="C214" s="40">
        <f t="shared" si="3"/>
        <v>0</v>
      </c>
      <c r="D214" s="30"/>
      <c r="E214" s="30"/>
      <c r="F214" s="30"/>
      <c r="G214" s="30"/>
      <c r="H214" s="30"/>
      <c r="I214" s="30"/>
      <c r="J214" s="30"/>
      <c r="K214" s="30"/>
      <c r="L214" s="24"/>
      <c r="M214" s="24"/>
      <c r="N214" s="24"/>
      <c r="O214" s="24"/>
    </row>
    <row r="215" spans="1:15" ht="15.75" x14ac:dyDescent="0.25">
      <c r="A215" s="61" t="s">
        <v>127</v>
      </c>
      <c r="B215" s="55" t="s">
        <v>364</v>
      </c>
      <c r="C215" s="40">
        <f t="shared" si="3"/>
        <v>0</v>
      </c>
      <c r="D215" s="30"/>
      <c r="E215" s="30"/>
      <c r="F215" s="30"/>
      <c r="G215" s="30"/>
      <c r="H215" s="30"/>
      <c r="I215" s="30"/>
      <c r="J215" s="30"/>
      <c r="K215" s="30"/>
      <c r="L215" s="24"/>
      <c r="M215" s="24"/>
      <c r="N215" s="24"/>
      <c r="O215" s="24"/>
    </row>
    <row r="216" spans="1:15" ht="15.75" x14ac:dyDescent="0.25">
      <c r="A216" s="61" t="s">
        <v>128</v>
      </c>
      <c r="B216" s="66" t="s">
        <v>397</v>
      </c>
      <c r="C216" s="40">
        <f t="shared" si="3"/>
        <v>0</v>
      </c>
      <c r="D216" s="30"/>
      <c r="E216" s="30"/>
      <c r="F216" s="30"/>
      <c r="G216" s="30"/>
      <c r="H216" s="30"/>
      <c r="I216" s="30"/>
      <c r="J216" s="30"/>
      <c r="K216" s="30"/>
      <c r="L216" s="24"/>
      <c r="M216" s="24"/>
      <c r="N216" s="24"/>
      <c r="O216" s="24"/>
    </row>
    <row r="217" spans="1:15" ht="15.75" x14ac:dyDescent="0.25">
      <c r="A217" s="61" t="s">
        <v>129</v>
      </c>
      <c r="B217" s="66" t="s">
        <v>394</v>
      </c>
      <c r="C217" s="40">
        <f t="shared" si="3"/>
        <v>0</v>
      </c>
      <c r="D217" s="30"/>
      <c r="E217" s="30"/>
      <c r="F217" s="30"/>
      <c r="G217" s="30"/>
      <c r="H217" s="30"/>
      <c r="I217" s="30"/>
      <c r="J217" s="30"/>
      <c r="K217" s="30"/>
      <c r="L217" s="24"/>
      <c r="M217" s="24"/>
      <c r="N217" s="24"/>
      <c r="O217" s="24"/>
    </row>
    <row r="218" spans="1:15" ht="15.75" x14ac:dyDescent="0.25">
      <c r="A218" s="61" t="s">
        <v>130</v>
      </c>
      <c r="B218" s="66" t="s">
        <v>403</v>
      </c>
      <c r="C218" s="40">
        <f t="shared" si="3"/>
        <v>0</v>
      </c>
      <c r="D218" s="30"/>
      <c r="E218" s="30"/>
      <c r="F218" s="30"/>
      <c r="G218" s="30"/>
      <c r="H218" s="30"/>
      <c r="I218" s="30"/>
      <c r="J218" s="30"/>
      <c r="K218" s="30"/>
      <c r="L218" s="24"/>
      <c r="M218" s="24"/>
      <c r="N218" s="24"/>
      <c r="O218" s="24"/>
    </row>
    <row r="219" spans="1:15" ht="15.75" x14ac:dyDescent="0.25">
      <c r="A219" s="61" t="s">
        <v>528</v>
      </c>
      <c r="B219" s="55" t="s">
        <v>529</v>
      </c>
      <c r="C219" s="40">
        <f t="shared" si="3"/>
        <v>0</v>
      </c>
      <c r="D219" s="30"/>
      <c r="E219" s="30"/>
      <c r="F219" s="30"/>
      <c r="G219" s="30"/>
      <c r="H219" s="30"/>
      <c r="I219" s="30"/>
      <c r="J219" s="30"/>
      <c r="K219" s="30"/>
      <c r="L219" s="24"/>
      <c r="M219" s="24"/>
      <c r="N219" s="24"/>
      <c r="O219" s="24"/>
    </row>
    <row r="220" spans="1:15" ht="15.75" x14ac:dyDescent="0.25">
      <c r="A220" s="61" t="s">
        <v>131</v>
      </c>
      <c r="B220" s="55" t="s">
        <v>548</v>
      </c>
      <c r="C220" s="40">
        <f t="shared" si="3"/>
        <v>0</v>
      </c>
      <c r="D220" s="30"/>
      <c r="E220" s="30"/>
      <c r="F220" s="30"/>
      <c r="G220" s="30"/>
      <c r="H220" s="30"/>
      <c r="I220" s="30"/>
      <c r="J220" s="30"/>
      <c r="K220" s="30"/>
      <c r="L220" s="24"/>
      <c r="M220" s="24"/>
      <c r="N220" s="24"/>
      <c r="O220" s="24"/>
    </row>
    <row r="221" spans="1:15" ht="15.75" x14ac:dyDescent="0.25">
      <c r="A221" s="61" t="s">
        <v>602</v>
      </c>
      <c r="B221" s="55" t="s">
        <v>603</v>
      </c>
      <c r="C221" s="40">
        <f t="shared" si="3"/>
        <v>0</v>
      </c>
      <c r="D221" s="30"/>
      <c r="E221" s="30"/>
      <c r="F221" s="30"/>
      <c r="G221" s="30"/>
      <c r="H221" s="30"/>
      <c r="I221" s="30"/>
      <c r="J221" s="30"/>
      <c r="K221" s="30"/>
      <c r="L221" s="24"/>
      <c r="M221" s="24"/>
      <c r="N221" s="24"/>
      <c r="O221" s="24"/>
    </row>
    <row r="222" spans="1:15" ht="15.75" x14ac:dyDescent="0.25">
      <c r="A222" s="61" t="s">
        <v>132</v>
      </c>
      <c r="B222" s="55" t="s">
        <v>621</v>
      </c>
      <c r="C222" s="40">
        <f t="shared" si="3"/>
        <v>0</v>
      </c>
      <c r="D222" s="30"/>
      <c r="E222" s="30"/>
      <c r="F222" s="30"/>
      <c r="G222" s="30"/>
      <c r="H222" s="30"/>
      <c r="I222" s="30"/>
      <c r="J222" s="30"/>
      <c r="K222" s="30"/>
      <c r="L222" s="24"/>
      <c r="M222" s="24"/>
      <c r="N222" s="24"/>
      <c r="O222" s="24"/>
    </row>
    <row r="223" spans="1:15" ht="15.75" x14ac:dyDescent="0.25">
      <c r="A223" s="61" t="s">
        <v>133</v>
      </c>
      <c r="B223" s="55" t="s">
        <v>628</v>
      </c>
      <c r="C223" s="40">
        <f t="shared" si="3"/>
        <v>0</v>
      </c>
      <c r="D223" s="30"/>
      <c r="E223" s="30"/>
      <c r="F223" s="30"/>
      <c r="G223" s="30"/>
      <c r="H223" s="30"/>
      <c r="I223" s="30"/>
      <c r="J223" s="30"/>
      <c r="K223" s="30"/>
      <c r="L223" s="24"/>
      <c r="M223" s="24"/>
      <c r="N223" s="24"/>
      <c r="O223" s="24"/>
    </row>
    <row r="224" spans="1:15" ht="15.75" x14ac:dyDescent="0.25">
      <c r="A224" s="61" t="s">
        <v>438</v>
      </c>
      <c r="B224" s="55" t="s">
        <v>439</v>
      </c>
      <c r="C224" s="40">
        <f t="shared" si="3"/>
        <v>0</v>
      </c>
      <c r="D224" s="30"/>
      <c r="E224" s="30"/>
      <c r="F224" s="30"/>
      <c r="G224" s="30"/>
      <c r="H224" s="30"/>
      <c r="I224" s="30"/>
      <c r="J224" s="30"/>
      <c r="K224" s="30"/>
      <c r="L224" s="24"/>
      <c r="M224" s="24"/>
      <c r="N224" s="24"/>
      <c r="O224" s="24"/>
    </row>
    <row r="225" spans="1:15" ht="15.75" x14ac:dyDescent="0.25">
      <c r="A225" s="61" t="s">
        <v>212</v>
      </c>
      <c r="B225" s="55" t="s">
        <v>213</v>
      </c>
      <c r="C225" s="40">
        <f t="shared" si="3"/>
        <v>0</v>
      </c>
      <c r="D225" s="41"/>
      <c r="E225" s="41"/>
      <c r="F225" s="41"/>
      <c r="G225" s="41"/>
      <c r="H225" s="41"/>
      <c r="I225" s="41"/>
      <c r="J225" s="41"/>
      <c r="K225" s="41"/>
      <c r="L225" s="24"/>
      <c r="M225" s="24"/>
      <c r="N225" s="24"/>
      <c r="O225" s="24"/>
    </row>
    <row r="226" spans="1:15" ht="15.75" x14ac:dyDescent="0.25">
      <c r="A226" s="61" t="s">
        <v>461</v>
      </c>
      <c r="B226" s="66" t="s">
        <v>462</v>
      </c>
      <c r="C226" s="40">
        <f t="shared" si="3"/>
        <v>0</v>
      </c>
      <c r="D226" s="30"/>
      <c r="E226" s="30"/>
      <c r="F226" s="30"/>
      <c r="G226" s="30"/>
      <c r="H226" s="30"/>
      <c r="I226" s="30"/>
      <c r="J226" s="30"/>
      <c r="K226" s="30"/>
      <c r="L226" s="24"/>
      <c r="M226" s="24"/>
      <c r="N226" s="24"/>
      <c r="O226" s="24"/>
    </row>
    <row r="227" spans="1:15" ht="15.75" x14ac:dyDescent="0.25">
      <c r="A227" s="61" t="s">
        <v>568</v>
      </c>
      <c r="B227" s="66" t="s">
        <v>569</v>
      </c>
      <c r="C227" s="40">
        <f t="shared" si="3"/>
        <v>0</v>
      </c>
      <c r="D227" s="30"/>
      <c r="E227" s="30"/>
      <c r="F227" s="30"/>
      <c r="G227" s="30"/>
      <c r="H227" s="30"/>
      <c r="I227" s="30"/>
      <c r="J227" s="30"/>
      <c r="K227" s="30"/>
      <c r="L227" s="24"/>
      <c r="M227" s="24"/>
      <c r="N227" s="24"/>
      <c r="O227" s="24"/>
    </row>
    <row r="228" spans="1:15" ht="15.75" x14ac:dyDescent="0.25">
      <c r="A228" s="61" t="s">
        <v>134</v>
      </c>
      <c r="B228" s="66" t="s">
        <v>135</v>
      </c>
      <c r="C228" s="40">
        <f t="shared" si="3"/>
        <v>0</v>
      </c>
      <c r="D228" s="30"/>
      <c r="E228" s="30"/>
      <c r="F228" s="30"/>
      <c r="G228" s="30"/>
      <c r="H228" s="30"/>
      <c r="I228" s="30"/>
      <c r="J228" s="30"/>
      <c r="K228" s="30"/>
      <c r="L228" s="24"/>
      <c r="M228" s="24"/>
      <c r="N228" s="24"/>
      <c r="O228" s="24"/>
    </row>
    <row r="229" spans="1:15" ht="15.75" x14ac:dyDescent="0.25">
      <c r="A229" s="61" t="s">
        <v>221</v>
      </c>
      <c r="B229" s="55" t="s">
        <v>222</v>
      </c>
      <c r="C229" s="40">
        <f t="shared" si="3"/>
        <v>0</v>
      </c>
      <c r="D229" s="40"/>
      <c r="E229" s="40"/>
      <c r="F229" s="40"/>
      <c r="G229" s="40"/>
      <c r="H229" s="40"/>
      <c r="I229" s="40"/>
      <c r="J229" s="40"/>
      <c r="K229" s="40"/>
      <c r="L229" s="24"/>
      <c r="M229" s="24"/>
      <c r="N229" s="24"/>
      <c r="O229" s="24"/>
    </row>
    <row r="230" spans="1:15" ht="15.75" x14ac:dyDescent="0.25">
      <c r="A230" s="61" t="s">
        <v>136</v>
      </c>
      <c r="B230" s="55" t="s">
        <v>198</v>
      </c>
      <c r="C230" s="40">
        <f t="shared" si="3"/>
        <v>0</v>
      </c>
      <c r="D230" s="40"/>
      <c r="E230" s="40"/>
      <c r="F230" s="40"/>
      <c r="G230" s="40"/>
      <c r="H230" s="40"/>
      <c r="I230" s="40"/>
      <c r="J230" s="40"/>
      <c r="K230" s="40"/>
      <c r="L230" s="24"/>
      <c r="M230" s="24"/>
      <c r="N230" s="24"/>
      <c r="O230" s="24"/>
    </row>
    <row r="231" spans="1:15" ht="15.75" x14ac:dyDescent="0.25">
      <c r="A231" s="61" t="s">
        <v>478</v>
      </c>
      <c r="B231" s="55" t="s">
        <v>479</v>
      </c>
      <c r="C231" s="40">
        <f t="shared" si="3"/>
        <v>2</v>
      </c>
      <c r="D231" s="30">
        <v>2</v>
      </c>
      <c r="E231" s="30"/>
      <c r="F231" s="30"/>
      <c r="G231" s="30"/>
      <c r="H231" s="30"/>
      <c r="I231" s="30"/>
      <c r="J231" s="30"/>
      <c r="K231" s="30"/>
      <c r="L231" s="24"/>
      <c r="M231" s="24"/>
      <c r="N231" s="24"/>
      <c r="O231" s="24"/>
    </row>
    <row r="232" spans="1:15" ht="15.75" x14ac:dyDescent="0.25">
      <c r="A232" s="61" t="s">
        <v>480</v>
      </c>
      <c r="B232" s="55" t="s">
        <v>481</v>
      </c>
      <c r="C232" s="40">
        <f t="shared" si="3"/>
        <v>1</v>
      </c>
      <c r="D232" s="30">
        <v>1</v>
      </c>
      <c r="E232" s="30"/>
      <c r="F232" s="30"/>
      <c r="G232" s="30"/>
      <c r="H232" s="30"/>
      <c r="I232" s="30"/>
      <c r="J232" s="30"/>
      <c r="K232" s="30"/>
      <c r="L232" s="24"/>
      <c r="M232" s="24"/>
      <c r="N232" s="24"/>
      <c r="O232" s="24"/>
    </row>
    <row r="233" spans="1:15" ht="15.75" x14ac:dyDescent="0.25">
      <c r="A233" s="61" t="s">
        <v>491</v>
      </c>
      <c r="B233" s="66" t="s">
        <v>492</v>
      </c>
      <c r="C233" s="40">
        <f t="shared" si="3"/>
        <v>0</v>
      </c>
      <c r="D233" s="30"/>
      <c r="E233" s="30"/>
      <c r="F233" s="30"/>
      <c r="G233" s="30"/>
      <c r="H233" s="30"/>
      <c r="I233" s="30"/>
      <c r="J233" s="30"/>
      <c r="K233" s="30"/>
      <c r="L233" s="24"/>
      <c r="M233" s="24"/>
      <c r="N233" s="24"/>
      <c r="O233" s="24"/>
    </row>
    <row r="234" spans="1:15" ht="15.75" x14ac:dyDescent="0.25">
      <c r="A234" s="61" t="s">
        <v>231</v>
      </c>
      <c r="B234" s="55" t="s">
        <v>232</v>
      </c>
      <c r="C234" s="40">
        <f t="shared" si="3"/>
        <v>50</v>
      </c>
      <c r="D234" s="40">
        <v>50</v>
      </c>
      <c r="E234" s="40"/>
      <c r="F234" s="40"/>
      <c r="G234" s="40"/>
      <c r="H234" s="40"/>
      <c r="I234" s="40"/>
      <c r="J234" s="40"/>
      <c r="K234" s="40"/>
      <c r="L234" s="24"/>
      <c r="M234" s="24"/>
      <c r="N234" s="24"/>
      <c r="O234" s="24"/>
    </row>
    <row r="235" spans="1:15" ht="15.75" x14ac:dyDescent="0.25">
      <c r="A235" s="61" t="s">
        <v>229</v>
      </c>
      <c r="B235" s="55" t="s">
        <v>230</v>
      </c>
      <c r="C235" s="40">
        <f t="shared" si="3"/>
        <v>74</v>
      </c>
      <c r="D235" s="40">
        <v>74</v>
      </c>
      <c r="E235" s="40"/>
      <c r="F235" s="40"/>
      <c r="G235" s="40"/>
      <c r="H235" s="40"/>
      <c r="I235" s="40"/>
      <c r="J235" s="40"/>
      <c r="K235" s="40"/>
      <c r="L235" s="24"/>
      <c r="M235" s="24"/>
      <c r="N235" s="24"/>
      <c r="O235" s="24"/>
    </row>
    <row r="236" spans="1:15" ht="15.75" x14ac:dyDescent="0.25">
      <c r="A236" s="61" t="s">
        <v>682</v>
      </c>
      <c r="B236" s="55" t="s">
        <v>683</v>
      </c>
      <c r="C236" s="40">
        <f t="shared" si="3"/>
        <v>0</v>
      </c>
      <c r="D236" s="30"/>
      <c r="E236" s="30"/>
      <c r="F236" s="30"/>
      <c r="G236" s="30"/>
      <c r="H236" s="30"/>
      <c r="I236" s="30"/>
      <c r="J236" s="30"/>
      <c r="K236" s="30"/>
      <c r="L236" s="24"/>
      <c r="M236" s="24"/>
      <c r="N236" s="24"/>
      <c r="O236" s="24"/>
    </row>
    <row r="237" spans="1:15" ht="15.75" x14ac:dyDescent="0.25">
      <c r="A237" s="61" t="s">
        <v>274</v>
      </c>
      <c r="B237" s="66" t="s">
        <v>275</v>
      </c>
      <c r="C237" s="40">
        <f t="shared" si="3"/>
        <v>0</v>
      </c>
      <c r="D237" s="30"/>
      <c r="E237" s="30"/>
      <c r="F237" s="30"/>
      <c r="G237" s="30"/>
      <c r="H237" s="30"/>
      <c r="I237" s="30"/>
      <c r="J237" s="30"/>
      <c r="K237" s="30"/>
      <c r="L237" s="24"/>
      <c r="M237" s="24"/>
      <c r="N237" s="24"/>
      <c r="O237" s="24"/>
    </row>
    <row r="238" spans="1:15" ht="15.75" x14ac:dyDescent="0.25">
      <c r="A238" s="61" t="s">
        <v>137</v>
      </c>
      <c r="B238" s="66" t="s">
        <v>637</v>
      </c>
      <c r="C238" s="40">
        <f t="shared" si="3"/>
        <v>0</v>
      </c>
      <c r="D238" s="30"/>
      <c r="E238" s="30"/>
      <c r="F238" s="30"/>
      <c r="G238" s="30"/>
      <c r="H238" s="30"/>
      <c r="I238" s="30"/>
      <c r="J238" s="30"/>
      <c r="K238" s="30"/>
      <c r="L238" s="24"/>
      <c r="M238" s="24"/>
      <c r="N238" s="24"/>
      <c r="O238" s="24"/>
    </row>
    <row r="239" spans="1:15" ht="15.75" x14ac:dyDescent="0.25">
      <c r="A239" s="61" t="s">
        <v>524</v>
      </c>
      <c r="B239" s="66" t="s">
        <v>525</v>
      </c>
      <c r="C239" s="40">
        <f t="shared" si="3"/>
        <v>0</v>
      </c>
      <c r="D239" s="30"/>
      <c r="E239" s="30"/>
      <c r="F239" s="30"/>
      <c r="G239" s="30"/>
      <c r="H239" s="30"/>
      <c r="I239" s="30"/>
      <c r="J239" s="30"/>
      <c r="K239" s="30"/>
      <c r="L239" s="24"/>
      <c r="M239" s="24"/>
      <c r="N239" s="24"/>
      <c r="O239" s="24"/>
    </row>
    <row r="240" spans="1:15" ht="15.75" x14ac:dyDescent="0.25">
      <c r="A240" s="111" t="s">
        <v>138</v>
      </c>
      <c r="B240" s="66" t="s">
        <v>177</v>
      </c>
      <c r="C240" s="40">
        <f t="shared" si="3"/>
        <v>0</v>
      </c>
      <c r="D240" s="40"/>
      <c r="E240" s="40"/>
      <c r="F240" s="40"/>
      <c r="G240" s="40"/>
      <c r="H240" s="40"/>
      <c r="I240" s="40"/>
      <c r="J240" s="40"/>
      <c r="K240" s="40"/>
      <c r="L240" s="24"/>
      <c r="M240" s="24"/>
      <c r="N240" s="24"/>
      <c r="O240" s="24"/>
    </row>
    <row r="241" spans="1:15" ht="15.75" x14ac:dyDescent="0.25">
      <c r="A241" s="61" t="s">
        <v>622</v>
      </c>
      <c r="B241" s="66" t="s">
        <v>623</v>
      </c>
      <c r="C241" s="40">
        <f t="shared" si="3"/>
        <v>0</v>
      </c>
      <c r="D241" s="30"/>
      <c r="E241" s="30"/>
      <c r="F241" s="30"/>
      <c r="G241" s="30"/>
      <c r="H241" s="30"/>
      <c r="I241" s="30"/>
      <c r="J241" s="30"/>
      <c r="K241" s="30"/>
      <c r="L241" s="24"/>
      <c r="M241" s="24"/>
      <c r="N241" s="24"/>
      <c r="O241" s="24"/>
    </row>
    <row r="242" spans="1:15" ht="15.75" x14ac:dyDescent="0.25">
      <c r="A242" s="61" t="s">
        <v>401</v>
      </c>
      <c r="B242" s="66" t="s">
        <v>402</v>
      </c>
      <c r="C242" s="40">
        <f t="shared" si="3"/>
        <v>0</v>
      </c>
      <c r="D242" s="30"/>
      <c r="E242" s="30"/>
      <c r="F242" s="30"/>
      <c r="G242" s="30"/>
      <c r="H242" s="30"/>
      <c r="I242" s="30"/>
      <c r="J242" s="30"/>
      <c r="K242" s="30"/>
      <c r="L242" s="24"/>
      <c r="M242" s="24"/>
      <c r="N242" s="24"/>
      <c r="O242" s="24"/>
    </row>
    <row r="243" spans="1:15" ht="15.75" x14ac:dyDescent="0.25">
      <c r="A243" s="61" t="s">
        <v>663</v>
      </c>
      <c r="B243" s="66" t="s">
        <v>664</v>
      </c>
      <c r="C243" s="40">
        <f t="shared" si="3"/>
        <v>0</v>
      </c>
      <c r="D243" s="30"/>
      <c r="E243" s="30"/>
      <c r="F243" s="30"/>
      <c r="G243" s="30"/>
      <c r="H243" s="30"/>
      <c r="I243" s="30"/>
      <c r="J243" s="30"/>
      <c r="K243" s="30"/>
      <c r="L243" s="24"/>
      <c r="M243" s="24"/>
      <c r="N243" s="24"/>
      <c r="O243" s="24"/>
    </row>
    <row r="244" spans="1:15" ht="15.75" x14ac:dyDescent="0.25">
      <c r="A244" s="61" t="s">
        <v>139</v>
      </c>
      <c r="B244" s="66" t="s">
        <v>616</v>
      </c>
      <c r="C244" s="40">
        <f t="shared" si="3"/>
        <v>0</v>
      </c>
      <c r="D244" s="30"/>
      <c r="E244" s="30"/>
      <c r="F244" s="30"/>
      <c r="G244" s="30"/>
      <c r="H244" s="30"/>
      <c r="I244" s="30"/>
      <c r="J244" s="30"/>
      <c r="K244" s="30"/>
      <c r="L244" s="24"/>
      <c r="M244" s="24"/>
      <c r="N244" s="24"/>
      <c r="O244" s="24"/>
    </row>
    <row r="245" spans="1:15" ht="15.75" x14ac:dyDescent="0.25">
      <c r="A245" s="61" t="s">
        <v>302</v>
      </c>
      <c r="B245" s="66" t="s">
        <v>303</v>
      </c>
      <c r="C245" s="40">
        <f t="shared" si="3"/>
        <v>0</v>
      </c>
      <c r="D245" s="30"/>
      <c r="E245" s="30"/>
      <c r="F245" s="30"/>
      <c r="G245" s="30"/>
      <c r="H245" s="30"/>
      <c r="I245" s="30"/>
      <c r="J245" s="30"/>
      <c r="K245" s="30"/>
      <c r="L245" s="24"/>
      <c r="M245" s="24"/>
      <c r="N245" s="24"/>
      <c r="O245" s="24"/>
    </row>
    <row r="246" spans="1:15" ht="15.75" x14ac:dyDescent="0.25">
      <c r="A246" s="61" t="s">
        <v>282</v>
      </c>
      <c r="B246" s="66" t="s">
        <v>283</v>
      </c>
      <c r="C246" s="40">
        <f t="shared" si="3"/>
        <v>0</v>
      </c>
      <c r="D246" s="30"/>
      <c r="E246" s="30"/>
      <c r="F246" s="30"/>
      <c r="G246" s="30"/>
      <c r="H246" s="30"/>
      <c r="I246" s="30"/>
      <c r="J246" s="30"/>
      <c r="K246" s="30"/>
      <c r="L246" s="24"/>
      <c r="M246" s="24"/>
      <c r="N246" s="24"/>
      <c r="O246" s="24"/>
    </row>
    <row r="247" spans="1:15" ht="15.75" x14ac:dyDescent="0.25">
      <c r="A247" s="61" t="s">
        <v>179</v>
      </c>
      <c r="B247" s="66" t="s">
        <v>180</v>
      </c>
      <c r="C247" s="40">
        <f t="shared" si="3"/>
        <v>0</v>
      </c>
      <c r="D247" s="40"/>
      <c r="E247" s="40"/>
      <c r="F247" s="40"/>
      <c r="G247" s="40"/>
      <c r="H247" s="40"/>
      <c r="I247" s="40"/>
      <c r="J247" s="40"/>
      <c r="K247" s="40"/>
      <c r="L247" s="24"/>
      <c r="M247" s="24"/>
      <c r="N247" s="24"/>
      <c r="O247" s="24"/>
    </row>
    <row r="248" spans="1:15" ht="15.75" x14ac:dyDescent="0.25">
      <c r="A248" s="61" t="s">
        <v>140</v>
      </c>
      <c r="B248" s="66" t="s">
        <v>570</v>
      </c>
      <c r="C248" s="40">
        <f t="shared" si="3"/>
        <v>0</v>
      </c>
      <c r="D248" s="30"/>
      <c r="E248" s="30"/>
      <c r="F248" s="30"/>
      <c r="G248" s="30"/>
      <c r="H248" s="30"/>
      <c r="I248" s="30"/>
      <c r="J248" s="30"/>
      <c r="K248" s="30"/>
      <c r="L248" s="24"/>
      <c r="M248" s="24"/>
      <c r="N248" s="24"/>
      <c r="O248" s="24"/>
    </row>
    <row r="249" spans="1:15" ht="15.75" x14ac:dyDescent="0.25">
      <c r="A249" s="61" t="s">
        <v>278</v>
      </c>
      <c r="B249" s="66" t="s">
        <v>279</v>
      </c>
      <c r="C249" s="40">
        <f t="shared" si="3"/>
        <v>0</v>
      </c>
      <c r="D249" s="30"/>
      <c r="E249" s="30"/>
      <c r="F249" s="30"/>
      <c r="G249" s="30"/>
      <c r="H249" s="30"/>
      <c r="I249" s="30"/>
      <c r="J249" s="30"/>
      <c r="K249" s="30"/>
      <c r="L249" s="24"/>
      <c r="M249" s="24"/>
      <c r="N249" s="24"/>
      <c r="O249" s="24"/>
    </row>
    <row r="250" spans="1:15" ht="15.75" x14ac:dyDescent="0.25">
      <c r="A250" s="61" t="s">
        <v>223</v>
      </c>
      <c r="B250" s="55" t="s">
        <v>224</v>
      </c>
      <c r="C250" s="40">
        <f t="shared" si="3"/>
        <v>0</v>
      </c>
      <c r="D250" s="41"/>
      <c r="E250" s="41"/>
      <c r="F250" s="41"/>
      <c r="G250" s="41"/>
      <c r="H250" s="41"/>
      <c r="I250" s="41"/>
      <c r="J250" s="41"/>
      <c r="K250" s="41"/>
      <c r="L250" s="24"/>
      <c r="M250" s="24"/>
      <c r="N250" s="24"/>
      <c r="O250" s="24"/>
    </row>
    <row r="251" spans="1:15" ht="15.75" x14ac:dyDescent="0.25">
      <c r="A251" s="61" t="s">
        <v>141</v>
      </c>
      <c r="B251" s="55" t="s">
        <v>470</v>
      </c>
      <c r="C251" s="40">
        <f t="shared" si="3"/>
        <v>0</v>
      </c>
      <c r="D251" s="30"/>
      <c r="E251" s="30"/>
      <c r="F251" s="30"/>
      <c r="G251" s="30"/>
      <c r="H251" s="30"/>
      <c r="I251" s="30"/>
      <c r="J251" s="30"/>
      <c r="K251" s="30"/>
      <c r="L251" s="24"/>
      <c r="M251" s="24"/>
      <c r="N251" s="24"/>
      <c r="O251" s="24"/>
    </row>
    <row r="252" spans="1:15" ht="15.75" x14ac:dyDescent="0.25">
      <c r="A252" s="111" t="s">
        <v>142</v>
      </c>
      <c r="B252" s="55" t="s">
        <v>143</v>
      </c>
      <c r="C252" s="40">
        <f t="shared" si="3"/>
        <v>0</v>
      </c>
      <c r="D252" s="40"/>
      <c r="E252" s="40"/>
      <c r="F252" s="40"/>
      <c r="G252" s="40"/>
      <c r="H252" s="40"/>
      <c r="I252" s="40"/>
      <c r="J252" s="40"/>
      <c r="K252" s="40"/>
      <c r="L252" s="24"/>
      <c r="M252" s="24"/>
      <c r="N252" s="24"/>
      <c r="O252" s="24"/>
    </row>
    <row r="253" spans="1:15" ht="15.75" x14ac:dyDescent="0.25">
      <c r="A253" s="61" t="s">
        <v>503</v>
      </c>
      <c r="B253" s="55" t="s">
        <v>504</v>
      </c>
      <c r="C253" s="40">
        <f t="shared" si="3"/>
        <v>0</v>
      </c>
      <c r="D253" s="45"/>
      <c r="E253" s="45"/>
      <c r="F253" s="45"/>
      <c r="G253" s="45"/>
      <c r="H253" s="45"/>
      <c r="I253" s="45"/>
      <c r="J253" s="45"/>
      <c r="K253" s="45"/>
      <c r="L253" s="74"/>
      <c r="M253" s="74"/>
      <c r="N253" s="74"/>
      <c r="O253" s="74"/>
    </row>
    <row r="254" spans="1:15" ht="15.75" x14ac:dyDescent="0.25">
      <c r="A254" s="61" t="s">
        <v>144</v>
      </c>
      <c r="B254" s="55" t="s">
        <v>260</v>
      </c>
      <c r="C254" s="40">
        <f t="shared" si="3"/>
        <v>0</v>
      </c>
      <c r="D254" s="30"/>
      <c r="E254" s="30"/>
      <c r="F254" s="30"/>
      <c r="G254" s="30"/>
      <c r="H254" s="30"/>
      <c r="I254" s="30"/>
      <c r="J254" s="30"/>
      <c r="K254" s="30"/>
      <c r="L254" s="24"/>
      <c r="M254" s="24"/>
      <c r="N254" s="24"/>
      <c r="O254" s="24"/>
    </row>
    <row r="255" spans="1:15" ht="15.75" x14ac:dyDescent="0.25">
      <c r="A255" s="61" t="s">
        <v>205</v>
      </c>
      <c r="B255" s="66" t="s">
        <v>206</v>
      </c>
      <c r="C255" s="40">
        <f t="shared" si="3"/>
        <v>0</v>
      </c>
      <c r="D255" s="40"/>
      <c r="E255" s="40"/>
      <c r="F255" s="40"/>
      <c r="G255" s="40"/>
      <c r="H255" s="40"/>
      <c r="I255" s="40"/>
      <c r="J255" s="40"/>
      <c r="K255" s="40"/>
      <c r="L255" s="24"/>
      <c r="M255" s="24"/>
      <c r="N255" s="24"/>
      <c r="O255" s="24"/>
    </row>
    <row r="256" spans="1:15" ht="15.75" x14ac:dyDescent="0.25">
      <c r="A256" s="61" t="s">
        <v>201</v>
      </c>
      <c r="B256" s="66" t="s">
        <v>202</v>
      </c>
      <c r="C256" s="40">
        <f t="shared" si="3"/>
        <v>0</v>
      </c>
      <c r="D256" s="52"/>
      <c r="E256" s="40"/>
      <c r="F256" s="40"/>
      <c r="G256" s="40"/>
      <c r="H256" s="40"/>
      <c r="I256" s="40"/>
      <c r="J256" s="40"/>
      <c r="K256" s="40"/>
      <c r="L256" s="24"/>
      <c r="M256" s="24"/>
      <c r="N256" s="24"/>
      <c r="O256" s="24"/>
    </row>
    <row r="257" spans="1:15" ht="15.75" x14ac:dyDescent="0.25">
      <c r="A257" s="61" t="s">
        <v>203</v>
      </c>
      <c r="B257" s="66" t="s">
        <v>204</v>
      </c>
      <c r="C257" s="40">
        <f t="shared" si="3"/>
        <v>0</v>
      </c>
      <c r="D257" s="40"/>
      <c r="E257" s="40"/>
      <c r="F257" s="40"/>
      <c r="G257" s="40"/>
      <c r="H257" s="40"/>
      <c r="I257" s="40"/>
      <c r="J257" s="40"/>
      <c r="K257" s="40"/>
      <c r="L257" s="24"/>
      <c r="M257" s="24"/>
      <c r="N257" s="24"/>
      <c r="O257" s="24"/>
    </row>
    <row r="258" spans="1:15" ht="15.75" x14ac:dyDescent="0.25">
      <c r="A258" s="61" t="s">
        <v>199</v>
      </c>
      <c r="B258" s="66" t="s">
        <v>200</v>
      </c>
      <c r="C258" s="40">
        <f t="shared" ref="C258:C321" si="4">SUM(D258:L258)</f>
        <v>0</v>
      </c>
      <c r="D258" s="40"/>
      <c r="E258" s="40"/>
      <c r="F258" s="40"/>
      <c r="G258" s="40"/>
      <c r="H258" s="40"/>
      <c r="I258" s="40"/>
      <c r="J258" s="40"/>
      <c r="K258" s="40"/>
      <c r="L258" s="24"/>
      <c r="M258" s="24"/>
      <c r="N258" s="24"/>
      <c r="O258" s="24"/>
    </row>
    <row r="259" spans="1:15" ht="15.75" x14ac:dyDescent="0.25">
      <c r="A259" s="61" t="s">
        <v>207</v>
      </c>
      <c r="B259" s="66" t="s">
        <v>208</v>
      </c>
      <c r="C259" s="40">
        <f t="shared" si="4"/>
        <v>0</v>
      </c>
      <c r="D259" s="40"/>
      <c r="E259" s="40"/>
      <c r="F259" s="40"/>
      <c r="G259" s="40"/>
      <c r="H259" s="40"/>
      <c r="I259" s="40"/>
      <c r="J259" s="40"/>
      <c r="K259" s="40"/>
      <c r="L259" s="24"/>
      <c r="M259" s="24"/>
      <c r="N259" s="24"/>
      <c r="O259" s="24"/>
    </row>
    <row r="260" spans="1:15" ht="15.75" x14ac:dyDescent="0.25">
      <c r="A260" s="61" t="s">
        <v>495</v>
      </c>
      <c r="B260" s="66" t="s">
        <v>496</v>
      </c>
      <c r="C260" s="40">
        <f t="shared" si="4"/>
        <v>0</v>
      </c>
      <c r="D260" s="30"/>
      <c r="E260" s="30"/>
      <c r="F260" s="30"/>
      <c r="G260" s="30"/>
      <c r="H260" s="30"/>
      <c r="I260" s="30"/>
      <c r="J260" s="30"/>
      <c r="K260" s="30"/>
      <c r="L260" s="24"/>
      <c r="M260" s="24"/>
      <c r="N260" s="24"/>
      <c r="O260" s="24"/>
    </row>
    <row r="261" spans="1:15" ht="15.75" x14ac:dyDescent="0.25">
      <c r="A261" s="61" t="s">
        <v>482</v>
      </c>
      <c r="B261" s="66" t="s">
        <v>483</v>
      </c>
      <c r="C261" s="40">
        <f t="shared" si="4"/>
        <v>0</v>
      </c>
      <c r="D261" s="30"/>
      <c r="E261" s="30"/>
      <c r="F261" s="30"/>
      <c r="G261" s="30"/>
      <c r="H261" s="30"/>
      <c r="I261" s="30"/>
      <c r="J261" s="30"/>
      <c r="K261" s="30"/>
      <c r="L261" s="24"/>
      <c r="M261" s="24"/>
      <c r="N261" s="24"/>
      <c r="O261" s="24"/>
    </row>
    <row r="262" spans="1:15" ht="15.75" x14ac:dyDescent="0.25">
      <c r="A262" s="61" t="s">
        <v>471</v>
      </c>
      <c r="B262" s="66" t="s">
        <v>472</v>
      </c>
      <c r="C262" s="40">
        <f t="shared" si="4"/>
        <v>0</v>
      </c>
      <c r="D262" s="30"/>
      <c r="E262" s="30"/>
      <c r="F262" s="30"/>
      <c r="G262" s="30"/>
      <c r="H262" s="30"/>
      <c r="I262" s="30"/>
      <c r="J262" s="30"/>
      <c r="K262" s="30"/>
      <c r="L262" s="24"/>
      <c r="M262" s="24"/>
      <c r="N262" s="24"/>
      <c r="O262" s="24"/>
    </row>
    <row r="263" spans="1:15" ht="15.75" x14ac:dyDescent="0.25">
      <c r="A263" s="61" t="s">
        <v>530</v>
      </c>
      <c r="B263" s="66" t="s">
        <v>531</v>
      </c>
      <c r="C263" s="40">
        <f t="shared" si="4"/>
        <v>0</v>
      </c>
      <c r="D263" s="30"/>
      <c r="E263" s="30"/>
      <c r="F263" s="30"/>
      <c r="G263" s="30"/>
      <c r="H263" s="30"/>
      <c r="I263" s="30"/>
      <c r="J263" s="30"/>
      <c r="K263" s="30"/>
      <c r="L263" s="24"/>
      <c r="M263" s="24"/>
      <c r="N263" s="24"/>
      <c r="O263" s="24"/>
    </row>
    <row r="264" spans="1:15" ht="15.75" x14ac:dyDescent="0.25">
      <c r="A264" s="61" t="s">
        <v>532</v>
      </c>
      <c r="B264" s="66" t="s">
        <v>533</v>
      </c>
      <c r="C264" s="40">
        <f t="shared" si="4"/>
        <v>0</v>
      </c>
      <c r="D264" s="30"/>
      <c r="E264" s="30"/>
      <c r="F264" s="30"/>
      <c r="G264" s="30"/>
      <c r="H264" s="30"/>
      <c r="I264" s="30"/>
      <c r="J264" s="30"/>
      <c r="K264" s="30"/>
      <c r="L264" s="24"/>
      <c r="M264" s="24"/>
      <c r="N264" s="24"/>
      <c r="O264" s="24"/>
    </row>
    <row r="265" spans="1:15" ht="15.75" x14ac:dyDescent="0.25">
      <c r="A265" s="61" t="s">
        <v>249</v>
      </c>
      <c r="B265" s="55" t="s">
        <v>250</v>
      </c>
      <c r="C265" s="40">
        <f t="shared" si="4"/>
        <v>0</v>
      </c>
      <c r="D265" s="30"/>
      <c r="E265" s="30"/>
      <c r="F265" s="30"/>
      <c r="G265" s="30"/>
      <c r="H265" s="30"/>
      <c r="I265" s="30"/>
      <c r="J265" s="30"/>
      <c r="K265" s="30"/>
      <c r="L265" s="24"/>
      <c r="M265" s="24"/>
      <c r="N265" s="24"/>
      <c r="O265" s="24"/>
    </row>
    <row r="266" spans="1:15" ht="15.75" x14ac:dyDescent="0.25">
      <c r="A266" s="61" t="s">
        <v>520</v>
      </c>
      <c r="B266" s="66" t="s">
        <v>521</v>
      </c>
      <c r="C266" s="40">
        <f t="shared" si="4"/>
        <v>0</v>
      </c>
      <c r="D266" s="30"/>
      <c r="E266" s="30"/>
      <c r="F266" s="30"/>
      <c r="G266" s="30"/>
      <c r="H266" s="30"/>
      <c r="I266" s="30"/>
      <c r="J266" s="30"/>
      <c r="K266" s="30"/>
      <c r="L266" s="24"/>
      <c r="M266" s="24"/>
      <c r="N266" s="24"/>
      <c r="O266" s="24"/>
    </row>
    <row r="267" spans="1:15" ht="15.75" x14ac:dyDescent="0.25">
      <c r="A267" s="61" t="s">
        <v>594</v>
      </c>
      <c r="B267" s="66" t="s">
        <v>595</v>
      </c>
      <c r="C267" s="40">
        <f t="shared" si="4"/>
        <v>2</v>
      </c>
      <c r="D267" s="30">
        <v>2</v>
      </c>
      <c r="E267" s="30"/>
      <c r="F267" s="30"/>
      <c r="G267" s="30"/>
      <c r="H267" s="30"/>
      <c r="I267" s="30"/>
      <c r="J267" s="30"/>
      <c r="K267" s="30"/>
      <c r="L267" s="43"/>
      <c r="M267" s="24"/>
      <c r="N267" s="24"/>
      <c r="O267" s="24"/>
    </row>
    <row r="268" spans="1:15" ht="15.75" x14ac:dyDescent="0.25">
      <c r="A268" s="61" t="s">
        <v>476</v>
      </c>
      <c r="B268" s="55" t="s">
        <v>477</v>
      </c>
      <c r="C268" s="40">
        <f t="shared" si="4"/>
        <v>0</v>
      </c>
      <c r="D268" s="30"/>
      <c r="E268" s="30"/>
      <c r="F268" s="30"/>
      <c r="G268" s="30"/>
      <c r="H268" s="30"/>
      <c r="I268" s="30"/>
      <c r="J268" s="30"/>
      <c r="K268" s="30"/>
      <c r="L268" s="24"/>
      <c r="M268" s="24"/>
      <c r="N268" s="24"/>
      <c r="O268" s="24"/>
    </row>
    <row r="269" spans="1:15" ht="15.75" x14ac:dyDescent="0.25">
      <c r="A269" s="61" t="s">
        <v>194</v>
      </c>
      <c r="B269" s="66" t="s">
        <v>195</v>
      </c>
      <c r="C269" s="40">
        <f t="shared" si="4"/>
        <v>0</v>
      </c>
      <c r="D269" s="40"/>
      <c r="E269" s="40"/>
      <c r="F269" s="40"/>
      <c r="G269" s="40"/>
      <c r="H269" s="40"/>
      <c r="I269" s="40"/>
      <c r="J269" s="40"/>
      <c r="K269" s="40"/>
      <c r="L269" s="24"/>
      <c r="M269" s="24"/>
      <c r="N269" s="24"/>
      <c r="O269" s="24"/>
    </row>
    <row r="270" spans="1:15" ht="15.75" x14ac:dyDescent="0.25">
      <c r="A270" s="61" t="s">
        <v>366</v>
      </c>
      <c r="B270" s="66" t="s">
        <v>367</v>
      </c>
      <c r="C270" s="40">
        <f t="shared" si="4"/>
        <v>0</v>
      </c>
      <c r="D270" s="30"/>
      <c r="E270" s="30"/>
      <c r="F270" s="30"/>
      <c r="G270" s="30"/>
      <c r="H270" s="30"/>
      <c r="I270" s="30"/>
      <c r="J270" s="30"/>
      <c r="K270" s="30"/>
      <c r="L270" s="24"/>
      <c r="M270" s="24"/>
      <c r="N270" s="24"/>
      <c r="O270" s="24"/>
    </row>
    <row r="271" spans="1:15" ht="15.75" x14ac:dyDescent="0.25">
      <c r="A271" s="61" t="s">
        <v>145</v>
      </c>
      <c r="B271" s="66" t="s">
        <v>638</v>
      </c>
      <c r="C271" s="40">
        <f t="shared" si="4"/>
        <v>0</v>
      </c>
      <c r="D271" s="30"/>
      <c r="E271" s="30"/>
      <c r="F271" s="30"/>
      <c r="G271" s="30"/>
      <c r="H271" s="30"/>
      <c r="I271" s="30"/>
      <c r="J271" s="30"/>
      <c r="K271" s="30"/>
      <c r="L271" s="24"/>
      <c r="M271" s="24"/>
      <c r="N271" s="24"/>
      <c r="O271" s="24"/>
    </row>
    <row r="272" spans="1:15" ht="15.75" x14ac:dyDescent="0.25">
      <c r="A272" s="61" t="s">
        <v>146</v>
      </c>
      <c r="B272" s="66" t="s">
        <v>639</v>
      </c>
      <c r="C272" s="40">
        <f t="shared" si="4"/>
        <v>0</v>
      </c>
      <c r="D272" s="30"/>
      <c r="E272" s="30"/>
      <c r="F272" s="30"/>
      <c r="G272" s="30"/>
      <c r="H272" s="30"/>
      <c r="I272" s="30"/>
      <c r="J272" s="30"/>
      <c r="K272" s="30"/>
      <c r="L272" s="24"/>
      <c r="M272" s="24"/>
      <c r="N272" s="24"/>
      <c r="O272" s="24"/>
    </row>
    <row r="273" spans="1:15" ht="15.75" x14ac:dyDescent="0.25">
      <c r="A273" s="61" t="s">
        <v>666</v>
      </c>
      <c r="B273" s="55" t="s">
        <v>667</v>
      </c>
      <c r="C273" s="40">
        <f t="shared" si="4"/>
        <v>2</v>
      </c>
      <c r="D273" s="30">
        <v>2</v>
      </c>
      <c r="E273" s="30"/>
      <c r="F273" s="30"/>
      <c r="G273" s="30"/>
      <c r="H273" s="30"/>
      <c r="I273" s="30"/>
      <c r="J273" s="30"/>
      <c r="K273" s="30"/>
      <c r="L273" s="24"/>
      <c r="M273" s="24"/>
      <c r="N273" s="24"/>
      <c r="O273" s="24"/>
    </row>
    <row r="274" spans="1:15" ht="15.75" x14ac:dyDescent="0.25">
      <c r="A274" s="61" t="s">
        <v>266</v>
      </c>
      <c r="B274" s="66" t="s">
        <v>267</v>
      </c>
      <c r="C274" s="40">
        <f t="shared" si="4"/>
        <v>0</v>
      </c>
      <c r="D274" s="30"/>
      <c r="E274" s="30"/>
      <c r="F274" s="30"/>
      <c r="G274" s="30"/>
      <c r="H274" s="30"/>
      <c r="I274" s="30"/>
      <c r="J274" s="30"/>
      <c r="K274" s="30"/>
      <c r="L274" s="24"/>
      <c r="M274" s="24"/>
      <c r="N274" s="24"/>
      <c r="O274" s="24"/>
    </row>
    <row r="275" spans="1:15" ht="15.75" x14ac:dyDescent="0.25">
      <c r="A275" s="61" t="s">
        <v>147</v>
      </c>
      <c r="B275" s="66" t="s">
        <v>148</v>
      </c>
      <c r="C275" s="40">
        <f t="shared" si="4"/>
        <v>0</v>
      </c>
      <c r="D275" s="30"/>
      <c r="E275" s="30"/>
      <c r="F275" s="30"/>
      <c r="G275" s="30"/>
      <c r="H275" s="30"/>
      <c r="I275" s="30"/>
      <c r="J275" s="30"/>
      <c r="K275" s="30"/>
      <c r="L275" s="24"/>
      <c r="M275" s="24"/>
      <c r="N275" s="24"/>
      <c r="O275" s="24"/>
    </row>
    <row r="276" spans="1:15" ht="15.75" x14ac:dyDescent="0.25">
      <c r="A276" s="61" t="s">
        <v>296</v>
      </c>
      <c r="B276" s="66" t="s">
        <v>297</v>
      </c>
      <c r="C276" s="40">
        <f t="shared" si="4"/>
        <v>0</v>
      </c>
      <c r="D276" s="30"/>
      <c r="E276" s="30"/>
      <c r="F276" s="30"/>
      <c r="G276" s="30"/>
      <c r="H276" s="30"/>
      <c r="I276" s="30"/>
      <c r="J276" s="30"/>
      <c r="K276" s="30"/>
      <c r="L276" s="24"/>
      <c r="M276" s="24"/>
      <c r="N276" s="24"/>
      <c r="O276" s="24"/>
    </row>
    <row r="277" spans="1:15" ht="15.75" x14ac:dyDescent="0.25">
      <c r="A277" s="61" t="s">
        <v>149</v>
      </c>
      <c r="B277" s="56" t="s">
        <v>192</v>
      </c>
      <c r="C277" s="40">
        <f t="shared" si="4"/>
        <v>0</v>
      </c>
      <c r="D277" s="40"/>
      <c r="E277" s="40"/>
      <c r="F277" s="40"/>
      <c r="G277" s="40"/>
      <c r="H277" s="40"/>
      <c r="I277" s="40"/>
      <c r="J277" s="40"/>
      <c r="K277" s="40"/>
      <c r="L277" s="24"/>
      <c r="M277" s="24"/>
      <c r="N277" s="24"/>
      <c r="O277" s="24"/>
    </row>
    <row r="278" spans="1:15" ht="15.75" x14ac:dyDescent="0.25">
      <c r="A278" s="61" t="s">
        <v>647</v>
      </c>
      <c r="B278" s="55" t="s">
        <v>648</v>
      </c>
      <c r="C278" s="40">
        <f t="shared" si="4"/>
        <v>0</v>
      </c>
      <c r="D278" s="40"/>
      <c r="E278" s="40"/>
      <c r="F278" s="40"/>
      <c r="G278" s="40"/>
      <c r="H278" s="40"/>
      <c r="I278" s="40"/>
      <c r="J278" s="40"/>
      <c r="K278" s="40"/>
      <c r="L278" s="24"/>
      <c r="M278" s="24"/>
      <c r="N278" s="24"/>
      <c r="O278" s="24"/>
    </row>
    <row r="279" spans="1:15" ht="15.75" x14ac:dyDescent="0.25">
      <c r="A279" s="61" t="s">
        <v>150</v>
      </c>
      <c r="B279" s="55" t="s">
        <v>649</v>
      </c>
      <c r="C279" s="40">
        <f t="shared" si="4"/>
        <v>0</v>
      </c>
      <c r="D279" s="30"/>
      <c r="E279" s="30"/>
      <c r="F279" s="30"/>
      <c r="G279" s="30"/>
      <c r="H279" s="30"/>
      <c r="I279" s="30"/>
      <c r="J279" s="30"/>
      <c r="K279" s="30"/>
      <c r="L279" s="24"/>
      <c r="M279" s="24"/>
      <c r="N279" s="24"/>
      <c r="O279" s="24"/>
    </row>
    <row r="280" spans="1:15" ht="15.75" x14ac:dyDescent="0.25">
      <c r="A280" s="61" t="s">
        <v>151</v>
      </c>
      <c r="B280" s="55" t="s">
        <v>576</v>
      </c>
      <c r="C280" s="40">
        <f t="shared" si="4"/>
        <v>0</v>
      </c>
      <c r="D280" s="30"/>
      <c r="E280" s="30"/>
      <c r="F280" s="30"/>
      <c r="G280" s="30"/>
      <c r="H280" s="30"/>
      <c r="I280" s="30"/>
      <c r="J280" s="30"/>
      <c r="K280" s="30"/>
      <c r="L280" s="24"/>
      <c r="M280" s="24"/>
      <c r="N280" s="24"/>
      <c r="O280" s="24"/>
    </row>
    <row r="281" spans="1:15" ht="15.75" x14ac:dyDescent="0.25">
      <c r="A281" s="61" t="s">
        <v>152</v>
      </c>
      <c r="B281" s="55" t="s">
        <v>573</v>
      </c>
      <c r="C281" s="40">
        <f t="shared" si="4"/>
        <v>0</v>
      </c>
      <c r="D281" s="30"/>
      <c r="E281" s="30"/>
      <c r="F281" s="30"/>
      <c r="G281" s="30"/>
      <c r="H281" s="30"/>
      <c r="I281" s="30"/>
      <c r="J281" s="30"/>
      <c r="K281" s="30"/>
      <c r="L281" s="24"/>
      <c r="M281" s="24"/>
      <c r="N281" s="24"/>
      <c r="O281" s="24"/>
    </row>
    <row r="282" spans="1:15" ht="15.75" x14ac:dyDescent="0.25">
      <c r="A282" s="61" t="s">
        <v>566</v>
      </c>
      <c r="B282" s="55" t="s">
        <v>567</v>
      </c>
      <c r="C282" s="40">
        <f t="shared" si="4"/>
        <v>0</v>
      </c>
      <c r="D282" s="30"/>
      <c r="E282" s="30"/>
      <c r="F282" s="30"/>
      <c r="G282" s="30"/>
      <c r="H282" s="30"/>
      <c r="I282" s="30"/>
      <c r="J282" s="30"/>
      <c r="K282" s="30"/>
      <c r="L282" s="24"/>
      <c r="M282" s="24"/>
      <c r="N282" s="24"/>
      <c r="O282" s="24"/>
    </row>
    <row r="283" spans="1:15" ht="15.75" x14ac:dyDescent="0.25">
      <c r="A283" s="61" t="s">
        <v>604</v>
      </c>
      <c r="B283" s="55" t="s">
        <v>605</v>
      </c>
      <c r="C283" s="40">
        <f t="shared" si="4"/>
        <v>0</v>
      </c>
      <c r="D283" s="30"/>
      <c r="E283" s="30"/>
      <c r="F283" s="30"/>
      <c r="G283" s="30"/>
      <c r="H283" s="30"/>
      <c r="I283" s="30"/>
      <c r="J283" s="30"/>
      <c r="K283" s="30"/>
      <c r="L283" s="24"/>
      <c r="M283" s="24"/>
      <c r="N283" s="24"/>
      <c r="O283" s="24"/>
    </row>
    <row r="284" spans="1:15" ht="15.75" x14ac:dyDescent="0.25">
      <c r="A284" s="61" t="s">
        <v>0</v>
      </c>
      <c r="B284" s="55" t="s">
        <v>363</v>
      </c>
      <c r="C284" s="40">
        <f t="shared" si="4"/>
        <v>0</v>
      </c>
      <c r="D284" s="30"/>
      <c r="E284" s="30"/>
      <c r="F284" s="30"/>
      <c r="G284" s="30"/>
      <c r="H284" s="30"/>
      <c r="I284" s="30"/>
      <c r="J284" s="30"/>
      <c r="K284" s="30"/>
      <c r="L284" s="24"/>
      <c r="M284" s="24"/>
      <c r="N284" s="24"/>
      <c r="O284" s="24"/>
    </row>
    <row r="285" spans="1:15" ht="15.75" x14ac:dyDescent="0.25">
      <c r="A285" s="61" t="s">
        <v>287</v>
      </c>
      <c r="B285" s="66" t="s">
        <v>288</v>
      </c>
      <c r="C285" s="40">
        <f t="shared" si="4"/>
        <v>0</v>
      </c>
      <c r="D285" s="30"/>
      <c r="E285" s="30"/>
      <c r="F285" s="30"/>
      <c r="G285" s="30"/>
      <c r="H285" s="30"/>
      <c r="I285" s="30"/>
      <c r="J285" s="30"/>
      <c r="K285" s="30"/>
      <c r="L285" s="24"/>
      <c r="M285" s="24"/>
      <c r="N285" s="24"/>
      <c r="O285" s="24"/>
    </row>
    <row r="286" spans="1:15" ht="15.75" x14ac:dyDescent="0.25">
      <c r="A286" s="61" t="s">
        <v>654</v>
      </c>
      <c r="B286" s="55" t="s">
        <v>655</v>
      </c>
      <c r="C286" s="40">
        <f t="shared" si="4"/>
        <v>0</v>
      </c>
      <c r="D286" s="30"/>
      <c r="E286" s="30"/>
      <c r="F286" s="30"/>
      <c r="G286" s="30"/>
      <c r="H286" s="30"/>
      <c r="I286" s="30"/>
      <c r="J286" s="30"/>
      <c r="K286" s="30"/>
      <c r="L286" s="24"/>
      <c r="M286" s="24"/>
      <c r="N286" s="24"/>
      <c r="O286" s="24"/>
    </row>
    <row r="287" spans="1:15" ht="15.75" x14ac:dyDescent="0.25">
      <c r="A287" s="61" t="s">
        <v>243</v>
      </c>
      <c r="B287" s="55" t="s">
        <v>244</v>
      </c>
      <c r="C287" s="40">
        <f t="shared" si="4"/>
        <v>0</v>
      </c>
      <c r="D287" s="30"/>
      <c r="E287" s="30"/>
      <c r="F287" s="30"/>
      <c r="G287" s="30"/>
      <c r="H287" s="30"/>
      <c r="I287" s="30"/>
      <c r="J287" s="30"/>
      <c r="K287" s="30"/>
      <c r="L287" s="24"/>
      <c r="M287" s="24"/>
      <c r="N287" s="24"/>
      <c r="O287" s="24"/>
    </row>
    <row r="288" spans="1:15" ht="15.75" x14ac:dyDescent="0.25">
      <c r="A288" s="61" t="s">
        <v>153</v>
      </c>
      <c r="B288" s="55" t="s">
        <v>615</v>
      </c>
      <c r="C288" s="40">
        <f t="shared" si="4"/>
        <v>0</v>
      </c>
      <c r="D288" s="30"/>
      <c r="E288" s="30"/>
      <c r="F288" s="30"/>
      <c r="G288" s="30"/>
      <c r="H288" s="30"/>
      <c r="I288" s="30"/>
      <c r="J288" s="30"/>
      <c r="K288" s="30"/>
      <c r="L288" s="24"/>
      <c r="M288" s="24"/>
      <c r="N288" s="24"/>
      <c r="O288" s="24"/>
    </row>
    <row r="289" spans="1:15" ht="15.75" x14ac:dyDescent="0.25">
      <c r="A289" s="61" t="s">
        <v>417</v>
      </c>
      <c r="B289" s="55" t="s">
        <v>418</v>
      </c>
      <c r="C289" s="40">
        <f t="shared" si="4"/>
        <v>0</v>
      </c>
      <c r="D289" s="30"/>
      <c r="E289" s="30"/>
      <c r="F289" s="30"/>
      <c r="G289" s="30"/>
      <c r="H289" s="30"/>
      <c r="I289" s="30"/>
      <c r="J289" s="30"/>
      <c r="K289" s="30"/>
      <c r="L289" s="24"/>
      <c r="M289" s="24"/>
      <c r="N289" s="24"/>
      <c r="O289" s="24"/>
    </row>
    <row r="290" spans="1:15" ht="15.75" x14ac:dyDescent="0.25">
      <c r="A290" s="61" t="s">
        <v>384</v>
      </c>
      <c r="B290" s="55" t="s">
        <v>385</v>
      </c>
      <c r="C290" s="40">
        <f t="shared" si="4"/>
        <v>0</v>
      </c>
      <c r="D290" s="30"/>
      <c r="E290" s="30"/>
      <c r="F290" s="30"/>
      <c r="G290" s="30"/>
      <c r="H290" s="30"/>
      <c r="I290" s="30"/>
      <c r="J290" s="30"/>
      <c r="K290" s="30"/>
      <c r="L290" s="24"/>
      <c r="M290" s="24"/>
      <c r="N290" s="24"/>
      <c r="O290" s="24"/>
    </row>
    <row r="291" spans="1:15" ht="15.75" x14ac:dyDescent="0.25">
      <c r="A291" s="61" t="s">
        <v>392</v>
      </c>
      <c r="B291" s="55" t="s">
        <v>393</v>
      </c>
      <c r="C291" s="40">
        <f t="shared" si="4"/>
        <v>0</v>
      </c>
      <c r="D291" s="30"/>
      <c r="E291" s="30"/>
      <c r="F291" s="30"/>
      <c r="G291" s="30"/>
      <c r="H291" s="30"/>
      <c r="I291" s="30"/>
      <c r="J291" s="30"/>
      <c r="K291" s="30"/>
      <c r="L291" s="24"/>
      <c r="M291" s="24"/>
      <c r="N291" s="24"/>
      <c r="O291" s="24"/>
    </row>
    <row r="292" spans="1:15" ht="15.75" x14ac:dyDescent="0.25">
      <c r="A292" s="61" t="s">
        <v>154</v>
      </c>
      <c r="B292" s="66" t="s">
        <v>155</v>
      </c>
      <c r="C292" s="40">
        <f t="shared" si="4"/>
        <v>0</v>
      </c>
      <c r="D292" s="30"/>
      <c r="E292" s="30"/>
      <c r="F292" s="30"/>
      <c r="G292" s="30"/>
      <c r="H292" s="30"/>
      <c r="I292" s="30"/>
      <c r="J292" s="30"/>
      <c r="K292" s="30"/>
      <c r="L292" s="24"/>
      <c r="M292" s="24"/>
      <c r="N292" s="24"/>
      <c r="O292" s="24"/>
    </row>
    <row r="293" spans="1:15" ht="15.75" x14ac:dyDescent="0.25">
      <c r="A293" s="61" t="s">
        <v>419</v>
      </c>
      <c r="B293" s="55" t="s">
        <v>420</v>
      </c>
      <c r="C293" s="40">
        <f t="shared" si="4"/>
        <v>0</v>
      </c>
      <c r="D293" s="30"/>
      <c r="E293" s="30"/>
      <c r="F293" s="30"/>
      <c r="G293" s="30"/>
      <c r="H293" s="30"/>
      <c r="I293" s="30"/>
      <c r="J293" s="30"/>
      <c r="K293" s="30"/>
      <c r="L293" s="24"/>
      <c r="M293" s="24"/>
      <c r="N293" s="24"/>
      <c r="O293" s="24"/>
    </row>
    <row r="294" spans="1:15" ht="15.75" x14ac:dyDescent="0.25">
      <c r="A294" s="61" t="s">
        <v>421</v>
      </c>
      <c r="B294" s="55" t="s">
        <v>422</v>
      </c>
      <c r="C294" s="40">
        <f t="shared" si="4"/>
        <v>0</v>
      </c>
      <c r="D294" s="30"/>
      <c r="E294" s="30"/>
      <c r="F294" s="30"/>
      <c r="G294" s="30"/>
      <c r="H294" s="30"/>
      <c r="I294" s="30"/>
      <c r="J294" s="30"/>
      <c r="K294" s="30"/>
      <c r="L294" s="24"/>
      <c r="M294" s="24"/>
      <c r="N294" s="24"/>
      <c r="O294" s="24"/>
    </row>
    <row r="295" spans="1:15" ht="15.75" x14ac:dyDescent="0.25">
      <c r="A295" s="61" t="s">
        <v>156</v>
      </c>
      <c r="B295" s="55" t="s">
        <v>549</v>
      </c>
      <c r="C295" s="40">
        <f t="shared" si="4"/>
        <v>0</v>
      </c>
      <c r="D295" s="30"/>
      <c r="E295" s="30"/>
      <c r="F295" s="30"/>
      <c r="G295" s="30"/>
      <c r="H295" s="30"/>
      <c r="I295" s="30"/>
      <c r="J295" s="30"/>
      <c r="K295" s="30"/>
      <c r="L295" s="24"/>
      <c r="M295" s="24"/>
      <c r="N295" s="24"/>
      <c r="O295" s="24"/>
    </row>
    <row r="296" spans="1:15" ht="15.75" x14ac:dyDescent="0.25">
      <c r="A296" s="61" t="s">
        <v>157</v>
      </c>
      <c r="B296" s="55" t="s">
        <v>304</v>
      </c>
      <c r="C296" s="40">
        <f t="shared" si="4"/>
        <v>0</v>
      </c>
      <c r="D296" s="30"/>
      <c r="E296" s="30"/>
      <c r="F296" s="30"/>
      <c r="G296" s="30"/>
      <c r="H296" s="30"/>
      <c r="I296" s="30"/>
      <c r="J296" s="30"/>
      <c r="K296" s="30"/>
      <c r="L296" s="24"/>
      <c r="M296" s="24"/>
      <c r="N296" s="24"/>
      <c r="O296" s="24"/>
    </row>
    <row r="297" spans="1:15" ht="15.75" x14ac:dyDescent="0.25">
      <c r="A297" s="61" t="s">
        <v>166</v>
      </c>
      <c r="B297" s="55" t="s">
        <v>631</v>
      </c>
      <c r="C297" s="40">
        <f t="shared" si="4"/>
        <v>0</v>
      </c>
      <c r="D297" s="30"/>
      <c r="E297" s="30"/>
      <c r="F297" s="30"/>
      <c r="G297" s="30"/>
      <c r="H297" s="30"/>
      <c r="I297" s="30"/>
      <c r="J297" s="30"/>
      <c r="K297" s="30"/>
      <c r="L297" s="24"/>
      <c r="M297" s="24"/>
      <c r="N297" s="24"/>
      <c r="O297" s="24"/>
    </row>
    <row r="298" spans="1:15" ht="15.75" x14ac:dyDescent="0.25">
      <c r="A298" s="61" t="s">
        <v>241</v>
      </c>
      <c r="B298" s="55" t="s">
        <v>242</v>
      </c>
      <c r="C298" s="40">
        <f t="shared" si="4"/>
        <v>0</v>
      </c>
      <c r="D298" s="30"/>
      <c r="E298" s="30"/>
      <c r="F298" s="30"/>
      <c r="G298" s="30"/>
      <c r="H298" s="30"/>
      <c r="I298" s="30"/>
      <c r="J298" s="30"/>
      <c r="K298" s="30"/>
      <c r="L298" s="24"/>
      <c r="M298" s="24"/>
      <c r="N298" s="24"/>
      <c r="O298" s="24"/>
    </row>
    <row r="299" spans="1:15" ht="15.75" x14ac:dyDescent="0.25">
      <c r="A299" s="61" t="s">
        <v>158</v>
      </c>
      <c r="B299" s="55" t="s">
        <v>259</v>
      </c>
      <c r="C299" s="40">
        <f t="shared" si="4"/>
        <v>0</v>
      </c>
      <c r="D299" s="30"/>
      <c r="E299" s="30"/>
      <c r="F299" s="30"/>
      <c r="G299" s="30"/>
      <c r="H299" s="30"/>
      <c r="I299" s="30"/>
      <c r="J299" s="30"/>
      <c r="K299" s="30"/>
      <c r="L299" s="24"/>
      <c r="M299" s="24"/>
      <c r="N299" s="24"/>
      <c r="O299" s="24"/>
    </row>
    <row r="300" spans="1:15" s="75" customFormat="1" ht="15.75" x14ac:dyDescent="0.25">
      <c r="A300" s="61" t="s">
        <v>159</v>
      </c>
      <c r="B300" s="66" t="s">
        <v>565</v>
      </c>
      <c r="C300" s="40">
        <f t="shared" si="4"/>
        <v>0</v>
      </c>
      <c r="D300" s="30"/>
      <c r="E300" s="30"/>
      <c r="F300" s="30"/>
      <c r="G300" s="30"/>
      <c r="H300" s="30"/>
      <c r="I300" s="30"/>
      <c r="J300" s="30"/>
      <c r="K300" s="30"/>
      <c r="L300" s="24"/>
      <c r="M300" s="24"/>
      <c r="N300" s="24"/>
      <c r="O300" s="24"/>
    </row>
    <row r="301" spans="1:15" ht="15.75" x14ac:dyDescent="0.25">
      <c r="A301" s="61" t="s">
        <v>160</v>
      </c>
      <c r="B301" s="55" t="s">
        <v>161</v>
      </c>
      <c r="C301" s="40">
        <f t="shared" si="4"/>
        <v>0</v>
      </c>
      <c r="D301" s="40"/>
      <c r="E301" s="40"/>
      <c r="F301" s="40"/>
      <c r="G301" s="40"/>
      <c r="H301" s="40"/>
      <c r="I301" s="40"/>
      <c r="J301" s="40"/>
      <c r="K301" s="40"/>
      <c r="L301" s="24"/>
      <c r="M301" s="24"/>
      <c r="N301" s="24"/>
      <c r="O301" s="24"/>
    </row>
    <row r="302" spans="1:15" ht="15.75" x14ac:dyDescent="0.25">
      <c r="A302" s="61" t="s">
        <v>238</v>
      </c>
      <c r="B302" s="66" t="s">
        <v>239</v>
      </c>
      <c r="C302" s="40">
        <f t="shared" si="4"/>
        <v>0</v>
      </c>
      <c r="D302" s="30"/>
      <c r="E302" s="30"/>
      <c r="F302" s="30"/>
      <c r="G302" s="30"/>
      <c r="H302" s="30"/>
      <c r="I302" s="30"/>
      <c r="J302" s="30"/>
      <c r="K302" s="30"/>
      <c r="L302" s="24"/>
      <c r="M302" s="24"/>
      <c r="N302" s="24"/>
      <c r="O302" s="24"/>
    </row>
    <row r="303" spans="1:15" ht="15.75" x14ac:dyDescent="0.25">
      <c r="A303" s="61" t="s">
        <v>468</v>
      </c>
      <c r="B303" s="55" t="s">
        <v>469</v>
      </c>
      <c r="C303" s="40">
        <f t="shared" si="4"/>
        <v>0</v>
      </c>
      <c r="D303" s="30"/>
      <c r="E303" s="30"/>
      <c r="F303" s="30"/>
      <c r="G303" s="30"/>
      <c r="H303" s="30"/>
      <c r="I303" s="30"/>
      <c r="J303" s="30"/>
      <c r="K303" s="30"/>
      <c r="L303" s="24"/>
      <c r="M303" s="24"/>
      <c r="N303" s="24"/>
      <c r="O303" s="24"/>
    </row>
    <row r="304" spans="1:15" ht="15.75" x14ac:dyDescent="0.25">
      <c r="A304" s="61" t="s">
        <v>162</v>
      </c>
      <c r="B304" s="55" t="s">
        <v>353</v>
      </c>
      <c r="C304" s="40">
        <f t="shared" si="4"/>
        <v>0</v>
      </c>
      <c r="D304" s="30"/>
      <c r="E304" s="30"/>
      <c r="F304" s="30"/>
      <c r="G304" s="30"/>
      <c r="H304" s="30"/>
      <c r="I304" s="30"/>
      <c r="J304" s="30"/>
      <c r="K304" s="30"/>
      <c r="L304" s="24"/>
      <c r="M304" s="24"/>
      <c r="N304" s="24"/>
      <c r="O304" s="24"/>
    </row>
    <row r="305" spans="1:15" ht="15.75" x14ac:dyDescent="0.25">
      <c r="A305" s="61" t="s">
        <v>585</v>
      </c>
      <c r="B305" s="55" t="s">
        <v>586</v>
      </c>
      <c r="C305" s="40">
        <f t="shared" si="4"/>
        <v>0</v>
      </c>
      <c r="D305" s="30"/>
      <c r="E305" s="30"/>
      <c r="F305" s="30"/>
      <c r="G305" s="30"/>
      <c r="H305" s="30"/>
      <c r="I305" s="30"/>
      <c r="J305" s="30"/>
      <c r="K305" s="30"/>
      <c r="L305" s="24"/>
      <c r="M305" s="24"/>
      <c r="N305" s="24"/>
      <c r="O305" s="24"/>
    </row>
    <row r="306" spans="1:15" ht="15.75" x14ac:dyDescent="0.25">
      <c r="A306" s="61" t="s">
        <v>500</v>
      </c>
      <c r="B306" s="55" t="s">
        <v>501</v>
      </c>
      <c r="C306" s="40">
        <f t="shared" si="4"/>
        <v>0</v>
      </c>
      <c r="D306" s="30"/>
      <c r="E306" s="30"/>
      <c r="F306" s="30"/>
      <c r="G306" s="30"/>
      <c r="H306" s="30"/>
      <c r="I306" s="30"/>
      <c r="J306" s="30"/>
      <c r="K306" s="30"/>
      <c r="L306" s="24"/>
      <c r="M306" s="24"/>
      <c r="N306" s="24"/>
      <c r="O306" s="24"/>
    </row>
    <row r="307" spans="1:15" ht="15.75" x14ac:dyDescent="0.25">
      <c r="A307" s="61" t="s">
        <v>245</v>
      </c>
      <c r="B307" s="55" t="s">
        <v>246</v>
      </c>
      <c r="C307" s="40">
        <f t="shared" si="4"/>
        <v>0</v>
      </c>
      <c r="D307" s="30"/>
      <c r="E307" s="30"/>
      <c r="F307" s="30"/>
      <c r="G307" s="30"/>
      <c r="H307" s="30"/>
      <c r="I307" s="30"/>
      <c r="J307" s="30"/>
      <c r="K307" s="30"/>
      <c r="L307" s="24"/>
      <c r="M307" s="24"/>
      <c r="N307" s="24"/>
      <c r="O307" s="24"/>
    </row>
    <row r="308" spans="1:15" ht="15.75" x14ac:dyDescent="0.25">
      <c r="A308" s="61" t="s">
        <v>484</v>
      </c>
      <c r="B308" s="55" t="s">
        <v>485</v>
      </c>
      <c r="C308" s="40">
        <f t="shared" si="4"/>
        <v>0</v>
      </c>
      <c r="D308" s="30"/>
      <c r="E308" s="30"/>
      <c r="F308" s="30"/>
      <c r="G308" s="30"/>
      <c r="H308" s="30"/>
      <c r="I308" s="30"/>
      <c r="J308" s="30"/>
      <c r="K308" s="30"/>
      <c r="L308" s="24"/>
      <c r="M308" s="24"/>
      <c r="N308" s="24"/>
      <c r="O308" s="24"/>
    </row>
    <row r="309" spans="1:15" ht="15.75" x14ac:dyDescent="0.25">
      <c r="A309" s="61" t="s">
        <v>486</v>
      </c>
      <c r="B309" s="55" t="s">
        <v>487</v>
      </c>
      <c r="C309" s="40">
        <f t="shared" si="4"/>
        <v>0</v>
      </c>
      <c r="D309" s="30"/>
      <c r="E309" s="30"/>
      <c r="F309" s="30"/>
      <c r="G309" s="30"/>
      <c r="H309" s="30"/>
      <c r="I309" s="30"/>
      <c r="J309" s="30"/>
      <c r="K309" s="30"/>
      <c r="L309" s="24"/>
      <c r="M309" s="24"/>
      <c r="N309" s="24"/>
      <c r="O309" s="24"/>
    </row>
    <row r="310" spans="1:15" ht="15.75" x14ac:dyDescent="0.25">
      <c r="A310" s="61" t="s">
        <v>163</v>
      </c>
      <c r="B310" s="55" t="s">
        <v>196</v>
      </c>
      <c r="C310" s="40">
        <f t="shared" si="4"/>
        <v>0</v>
      </c>
      <c r="D310" s="40"/>
      <c r="E310" s="40"/>
      <c r="F310" s="40"/>
      <c r="G310" s="40"/>
      <c r="H310" s="40"/>
      <c r="I310" s="40"/>
      <c r="J310" s="40"/>
      <c r="K310" s="40"/>
      <c r="L310" s="24"/>
      <c r="M310" s="24"/>
      <c r="N310" s="24"/>
      <c r="O310" s="24"/>
    </row>
    <row r="311" spans="1:15" ht="15.75" x14ac:dyDescent="0.25">
      <c r="A311" s="61" t="s">
        <v>22</v>
      </c>
      <c r="B311" s="66" t="s">
        <v>178</v>
      </c>
      <c r="C311" s="40">
        <f t="shared" si="4"/>
        <v>0</v>
      </c>
      <c r="D311" s="52"/>
      <c r="E311" s="40"/>
      <c r="F311" s="40"/>
      <c r="G311" s="40"/>
      <c r="H311" s="40"/>
      <c r="I311" s="40"/>
      <c r="J311" s="40"/>
      <c r="K311" s="40"/>
      <c r="L311" s="24"/>
      <c r="M311" s="24"/>
      <c r="N311" s="24"/>
      <c r="O311" s="24"/>
    </row>
    <row r="312" spans="1:15" x14ac:dyDescent="0.25">
      <c r="A312" s="69" t="s">
        <v>168</v>
      </c>
      <c r="B312" s="70" t="s">
        <v>688</v>
      </c>
      <c r="C312" s="40">
        <f t="shared" si="4"/>
        <v>0</v>
      </c>
      <c r="D312" s="30"/>
      <c r="E312" s="30"/>
      <c r="F312" s="30"/>
      <c r="G312" s="30"/>
      <c r="H312" s="30"/>
      <c r="I312" s="30"/>
      <c r="J312" s="30"/>
      <c r="K312" s="30"/>
      <c r="L312" s="24"/>
      <c r="M312" s="24"/>
      <c r="N312" s="24"/>
      <c r="O312" s="24"/>
    </row>
    <row r="313" spans="1:15" ht="15.75" x14ac:dyDescent="0.25">
      <c r="A313" s="115" t="s">
        <v>880</v>
      </c>
      <c r="B313" s="54" t="s">
        <v>881</v>
      </c>
      <c r="C313" s="40">
        <f t="shared" si="4"/>
        <v>0</v>
      </c>
      <c r="D313" s="30"/>
      <c r="E313" s="30"/>
      <c r="F313" s="30"/>
      <c r="G313" s="30"/>
      <c r="H313" s="30"/>
      <c r="I313" s="30"/>
      <c r="J313" s="30"/>
      <c r="K313" s="30"/>
      <c r="L313" s="24"/>
      <c r="M313" s="24"/>
      <c r="N313" s="24"/>
      <c r="O313" s="24"/>
    </row>
    <row r="314" spans="1:15" ht="15.75" x14ac:dyDescent="0.25">
      <c r="A314" s="115" t="s">
        <v>882</v>
      </c>
      <c r="B314" s="54" t="s">
        <v>883</v>
      </c>
      <c r="C314" s="40">
        <f t="shared" si="4"/>
        <v>0</v>
      </c>
      <c r="D314" s="30"/>
      <c r="E314" s="30"/>
      <c r="F314" s="30"/>
      <c r="G314" s="30"/>
      <c r="H314" s="30"/>
      <c r="I314" s="30"/>
      <c r="J314" s="30"/>
      <c r="K314" s="30"/>
      <c r="L314" s="24"/>
      <c r="M314" s="24"/>
      <c r="N314" s="24"/>
      <c r="O314" s="24"/>
    </row>
    <row r="315" spans="1:15" ht="15.75" x14ac:dyDescent="0.25">
      <c r="A315" s="115" t="s">
        <v>884</v>
      </c>
      <c r="B315" s="54" t="s">
        <v>885</v>
      </c>
      <c r="C315" s="40">
        <f t="shared" si="4"/>
        <v>10</v>
      </c>
      <c r="D315" s="30">
        <v>10</v>
      </c>
      <c r="E315" s="30"/>
      <c r="F315" s="30"/>
      <c r="G315" s="30"/>
      <c r="H315" s="30"/>
      <c r="I315" s="30"/>
      <c r="J315" s="30"/>
      <c r="K315" s="30"/>
      <c r="L315" s="24"/>
      <c r="M315" s="24"/>
      <c r="N315" s="24"/>
      <c r="O315" s="24"/>
    </row>
    <row r="316" spans="1:15" ht="15.75" x14ac:dyDescent="0.25">
      <c r="A316" s="115" t="s">
        <v>886</v>
      </c>
      <c r="B316" s="54" t="s">
        <v>887</v>
      </c>
      <c r="C316" s="40">
        <f t="shared" si="4"/>
        <v>0</v>
      </c>
      <c r="D316" s="30"/>
      <c r="E316" s="30"/>
      <c r="F316" s="30"/>
      <c r="G316" s="30"/>
      <c r="H316" s="30"/>
      <c r="I316" s="30"/>
      <c r="J316" s="30"/>
      <c r="K316" s="30"/>
      <c r="L316" s="24"/>
      <c r="M316" s="24"/>
      <c r="N316" s="24"/>
      <c r="O316" s="24"/>
    </row>
    <row r="317" spans="1:15" ht="15.75" x14ac:dyDescent="0.25">
      <c r="A317" s="115" t="s">
        <v>888</v>
      </c>
      <c r="B317" s="54" t="s">
        <v>767</v>
      </c>
      <c r="C317" s="40">
        <f t="shared" si="4"/>
        <v>0</v>
      </c>
      <c r="D317" s="30"/>
      <c r="E317" s="30"/>
      <c r="F317" s="30"/>
      <c r="G317" s="30"/>
      <c r="H317" s="30"/>
      <c r="I317" s="30"/>
      <c r="J317" s="30"/>
      <c r="K317" s="30"/>
      <c r="L317" s="24"/>
      <c r="M317" s="24"/>
      <c r="N317" s="24"/>
      <c r="O317" s="24"/>
    </row>
    <row r="318" spans="1:15" ht="15.75" x14ac:dyDescent="0.25">
      <c r="A318" s="115" t="s">
        <v>889</v>
      </c>
      <c r="B318" s="54" t="s">
        <v>890</v>
      </c>
      <c r="C318" s="40">
        <f t="shared" si="4"/>
        <v>0</v>
      </c>
      <c r="D318" s="30"/>
      <c r="E318" s="30"/>
      <c r="F318" s="30"/>
      <c r="G318" s="30"/>
      <c r="H318" s="30"/>
      <c r="I318" s="30"/>
      <c r="J318" s="30"/>
      <c r="K318" s="30"/>
      <c r="L318" s="24"/>
      <c r="M318" s="24"/>
      <c r="N318" s="24"/>
      <c r="O318" s="24"/>
    </row>
    <row r="319" spans="1:15" ht="15.75" x14ac:dyDescent="0.25">
      <c r="A319" s="115" t="s">
        <v>891</v>
      </c>
      <c r="B319" s="54" t="s">
        <v>892</v>
      </c>
      <c r="C319" s="40">
        <f t="shared" si="4"/>
        <v>0</v>
      </c>
      <c r="D319" s="30"/>
      <c r="E319" s="30"/>
      <c r="F319" s="30"/>
      <c r="G319" s="30"/>
      <c r="H319" s="30"/>
      <c r="I319" s="30"/>
      <c r="J319" s="30"/>
      <c r="K319" s="30"/>
      <c r="L319" s="24"/>
      <c r="M319" s="24"/>
      <c r="N319" s="24"/>
      <c r="O319" s="24"/>
    </row>
    <row r="320" spans="1:15" ht="15.75" x14ac:dyDescent="0.25">
      <c r="A320" s="115" t="s">
        <v>893</v>
      </c>
      <c r="B320" s="54" t="s">
        <v>894</v>
      </c>
      <c r="C320" s="40">
        <f t="shared" si="4"/>
        <v>0</v>
      </c>
      <c r="D320" s="30"/>
      <c r="E320" s="30"/>
      <c r="F320" s="30"/>
      <c r="G320" s="30"/>
      <c r="H320" s="30"/>
      <c r="I320" s="30"/>
      <c r="J320" s="30"/>
      <c r="K320" s="30"/>
      <c r="L320" s="24"/>
      <c r="M320" s="24"/>
      <c r="N320" s="24"/>
      <c r="O320" s="24"/>
    </row>
    <row r="321" spans="1:15" ht="15.75" x14ac:dyDescent="0.25">
      <c r="A321" s="115" t="s">
        <v>895</v>
      </c>
      <c r="B321" s="54" t="s">
        <v>896</v>
      </c>
      <c r="C321" s="40">
        <f t="shared" si="4"/>
        <v>0</v>
      </c>
      <c r="D321" s="30"/>
      <c r="E321" s="30"/>
      <c r="F321" s="30"/>
      <c r="G321" s="30"/>
      <c r="H321" s="30"/>
      <c r="I321" s="30"/>
      <c r="J321" s="30"/>
      <c r="K321" s="30"/>
      <c r="L321" s="24"/>
      <c r="M321" s="24"/>
      <c r="N321" s="24"/>
      <c r="O321" s="24"/>
    </row>
    <row r="322" spans="1:15" ht="15.75" x14ac:dyDescent="0.25">
      <c r="A322" s="115" t="s">
        <v>897</v>
      </c>
      <c r="B322" s="54" t="s">
        <v>898</v>
      </c>
      <c r="C322" s="40">
        <f t="shared" ref="C322:C385" si="5">SUM(D322:L322)</f>
        <v>0</v>
      </c>
      <c r="D322" s="30"/>
      <c r="E322" s="30"/>
      <c r="F322" s="30"/>
      <c r="G322" s="30"/>
      <c r="H322" s="30"/>
      <c r="I322" s="30"/>
      <c r="J322" s="30"/>
      <c r="K322" s="30"/>
      <c r="L322" s="24"/>
      <c r="M322" s="24"/>
      <c r="N322" s="24"/>
      <c r="O322" s="24"/>
    </row>
    <row r="323" spans="1:15" x14ac:dyDescent="0.25">
      <c r="A323" s="71" t="s">
        <v>169</v>
      </c>
      <c r="B323" s="70" t="s">
        <v>689</v>
      </c>
      <c r="C323" s="40">
        <f t="shared" si="5"/>
        <v>0</v>
      </c>
      <c r="D323" s="30"/>
      <c r="E323" s="30"/>
      <c r="F323" s="30"/>
      <c r="G323" s="30"/>
      <c r="H323" s="30"/>
      <c r="I323" s="30"/>
      <c r="J323" s="30"/>
      <c r="K323" s="30"/>
      <c r="L323" s="24"/>
      <c r="M323" s="24"/>
      <c r="N323" s="24"/>
      <c r="O323" s="24"/>
    </row>
    <row r="324" spans="1:15" ht="15.75" x14ac:dyDescent="0.25">
      <c r="A324" s="115" t="s">
        <v>899</v>
      </c>
      <c r="B324" s="54" t="s">
        <v>900</v>
      </c>
      <c r="C324" s="40">
        <f t="shared" si="5"/>
        <v>0</v>
      </c>
      <c r="D324" s="30"/>
      <c r="E324" s="30"/>
      <c r="F324" s="30"/>
      <c r="G324" s="30"/>
      <c r="H324" s="30"/>
      <c r="I324" s="30"/>
      <c r="J324" s="30"/>
      <c r="K324" s="30"/>
      <c r="L324" s="24"/>
      <c r="M324" s="24"/>
      <c r="N324" s="24"/>
      <c r="O324" s="24"/>
    </row>
    <row r="325" spans="1:15" ht="15.75" x14ac:dyDescent="0.25">
      <c r="A325" s="115" t="s">
        <v>901</v>
      </c>
      <c r="B325" s="54" t="s">
        <v>902</v>
      </c>
      <c r="C325" s="40">
        <f t="shared" si="5"/>
        <v>0</v>
      </c>
      <c r="D325" s="30"/>
      <c r="E325" s="30"/>
      <c r="F325" s="30"/>
      <c r="G325" s="30"/>
      <c r="H325" s="30"/>
      <c r="I325" s="30"/>
      <c r="J325" s="30"/>
      <c r="K325" s="30"/>
      <c r="L325" s="24"/>
      <c r="M325" s="24"/>
      <c r="N325" s="24"/>
      <c r="O325" s="24"/>
    </row>
    <row r="326" spans="1:15" ht="15.75" x14ac:dyDescent="0.25">
      <c r="A326" s="115" t="s">
        <v>903</v>
      </c>
      <c r="B326" s="54" t="s">
        <v>904</v>
      </c>
      <c r="C326" s="40">
        <f t="shared" si="5"/>
        <v>0</v>
      </c>
      <c r="D326" s="30"/>
      <c r="E326" s="30"/>
      <c r="F326" s="30"/>
      <c r="G326" s="30"/>
      <c r="H326" s="30"/>
      <c r="I326" s="30"/>
      <c r="J326" s="30"/>
      <c r="K326" s="30"/>
      <c r="L326" s="24"/>
      <c r="M326" s="24"/>
      <c r="N326" s="24"/>
      <c r="O326" s="24"/>
    </row>
    <row r="327" spans="1:15" ht="15.75" x14ac:dyDescent="0.25">
      <c r="A327" s="115" t="s">
        <v>905</v>
      </c>
      <c r="B327" s="54" t="s">
        <v>906</v>
      </c>
      <c r="C327" s="40">
        <f t="shared" si="5"/>
        <v>0</v>
      </c>
      <c r="D327" s="30"/>
      <c r="E327" s="30"/>
      <c r="F327" s="30"/>
      <c r="G327" s="30"/>
      <c r="H327" s="30"/>
      <c r="I327" s="30"/>
      <c r="J327" s="30"/>
      <c r="K327" s="30"/>
      <c r="L327" s="24"/>
      <c r="M327" s="24"/>
      <c r="N327" s="24"/>
      <c r="O327" s="24"/>
    </row>
    <row r="328" spans="1:15" ht="15.75" x14ac:dyDescent="0.25">
      <c r="A328" s="115" t="s">
        <v>907</v>
      </c>
      <c r="B328" s="54" t="s">
        <v>908</v>
      </c>
      <c r="C328" s="40">
        <f t="shared" si="5"/>
        <v>0</v>
      </c>
      <c r="D328" s="30"/>
      <c r="E328" s="30"/>
      <c r="F328" s="30"/>
      <c r="G328" s="30"/>
      <c r="H328" s="30"/>
      <c r="I328" s="30"/>
      <c r="J328" s="30"/>
      <c r="K328" s="30"/>
      <c r="L328" s="24"/>
      <c r="M328" s="24"/>
      <c r="N328" s="24"/>
      <c r="O328" s="24"/>
    </row>
    <row r="329" spans="1:15" ht="15.75" x14ac:dyDescent="0.25">
      <c r="A329" s="115" t="s">
        <v>909</v>
      </c>
      <c r="B329" s="54" t="s">
        <v>910</v>
      </c>
      <c r="C329" s="40">
        <f t="shared" si="5"/>
        <v>0</v>
      </c>
      <c r="D329" s="30"/>
      <c r="E329" s="30"/>
      <c r="F329" s="30"/>
      <c r="G329" s="30"/>
      <c r="H329" s="30"/>
      <c r="I329" s="30"/>
      <c r="J329" s="30"/>
      <c r="K329" s="30"/>
      <c r="L329" s="24"/>
      <c r="M329" s="24"/>
      <c r="N329" s="24"/>
      <c r="O329" s="24"/>
    </row>
    <row r="330" spans="1:15" ht="15.75" x14ac:dyDescent="0.25">
      <c r="A330" s="115" t="s">
        <v>911</v>
      </c>
      <c r="B330" s="54" t="s">
        <v>912</v>
      </c>
      <c r="C330" s="40">
        <f t="shared" si="5"/>
        <v>0</v>
      </c>
      <c r="D330" s="30"/>
      <c r="E330" s="30"/>
      <c r="F330" s="30"/>
      <c r="G330" s="30"/>
      <c r="H330" s="30"/>
      <c r="I330" s="30"/>
      <c r="J330" s="30"/>
      <c r="K330" s="30"/>
      <c r="L330" s="24"/>
      <c r="M330" s="24"/>
      <c r="N330" s="24"/>
      <c r="O330" s="24"/>
    </row>
    <row r="331" spans="1:15" ht="15.75" x14ac:dyDescent="0.25">
      <c r="A331" s="115" t="s">
        <v>913</v>
      </c>
      <c r="B331" s="54" t="s">
        <v>914</v>
      </c>
      <c r="C331" s="40">
        <f t="shared" si="5"/>
        <v>0</v>
      </c>
      <c r="D331" s="30"/>
      <c r="E331" s="30"/>
      <c r="F331" s="30"/>
      <c r="G331" s="30"/>
      <c r="H331" s="30"/>
      <c r="I331" s="30"/>
      <c r="J331" s="30"/>
      <c r="K331" s="30"/>
      <c r="L331" s="24"/>
      <c r="M331" s="24"/>
      <c r="N331" s="24"/>
      <c r="O331" s="24"/>
    </row>
    <row r="332" spans="1:15" ht="15.75" x14ac:dyDescent="0.25">
      <c r="A332" s="115" t="s">
        <v>915</v>
      </c>
      <c r="B332" s="54" t="s">
        <v>916</v>
      </c>
      <c r="C332" s="40">
        <f t="shared" si="5"/>
        <v>0</v>
      </c>
      <c r="D332" s="30"/>
      <c r="E332" s="30"/>
      <c r="F332" s="30"/>
      <c r="G332" s="30"/>
      <c r="H332" s="30"/>
      <c r="I332" s="30"/>
      <c r="J332" s="30"/>
      <c r="K332" s="30"/>
      <c r="L332" s="24"/>
      <c r="M332" s="24"/>
      <c r="N332" s="24"/>
      <c r="O332" s="24"/>
    </row>
    <row r="333" spans="1:15" ht="15.75" x14ac:dyDescent="0.25">
      <c r="A333" s="115" t="s">
        <v>917</v>
      </c>
      <c r="B333" s="54" t="s">
        <v>918</v>
      </c>
      <c r="C333" s="40">
        <f t="shared" si="5"/>
        <v>2</v>
      </c>
      <c r="D333" s="30">
        <v>2</v>
      </c>
      <c r="E333" s="30"/>
      <c r="F333" s="30"/>
      <c r="G333" s="30"/>
      <c r="H333" s="30"/>
      <c r="I333" s="30"/>
      <c r="J333" s="30"/>
      <c r="K333" s="30"/>
      <c r="L333" s="24"/>
      <c r="M333" s="24"/>
      <c r="N333" s="24"/>
      <c r="O333" s="24"/>
    </row>
    <row r="334" spans="1:15" x14ac:dyDescent="0.25">
      <c r="A334" s="69" t="s">
        <v>170</v>
      </c>
      <c r="B334" s="72" t="s">
        <v>690</v>
      </c>
      <c r="C334" s="40">
        <f t="shared" si="5"/>
        <v>9</v>
      </c>
      <c r="D334" s="30">
        <v>9</v>
      </c>
      <c r="E334" s="30"/>
      <c r="F334" s="30"/>
      <c r="G334" s="30"/>
      <c r="H334" s="30"/>
      <c r="I334" s="30"/>
      <c r="J334" s="30"/>
      <c r="K334" s="30"/>
      <c r="L334" s="24"/>
      <c r="M334" s="24"/>
      <c r="N334" s="24"/>
      <c r="O334" s="24"/>
    </row>
    <row r="335" spans="1:15" ht="15.75" x14ac:dyDescent="0.25">
      <c r="A335" s="115" t="s">
        <v>919</v>
      </c>
      <c r="B335" s="54" t="s">
        <v>920</v>
      </c>
      <c r="C335" s="40">
        <f t="shared" si="5"/>
        <v>0</v>
      </c>
      <c r="D335" s="40"/>
      <c r="E335" s="40"/>
      <c r="F335" s="40"/>
      <c r="G335" s="40"/>
      <c r="H335" s="40"/>
      <c r="I335" s="40"/>
      <c r="J335" s="40"/>
      <c r="K335" s="40"/>
      <c r="L335" s="24"/>
      <c r="M335" s="24"/>
      <c r="N335" s="24"/>
      <c r="O335" s="24"/>
    </row>
    <row r="336" spans="1:15" ht="15.75" x14ac:dyDescent="0.25">
      <c r="A336" s="115" t="s">
        <v>921</v>
      </c>
      <c r="B336" s="54" t="s">
        <v>922</v>
      </c>
      <c r="C336" s="40">
        <f t="shared" si="5"/>
        <v>0</v>
      </c>
      <c r="D336" s="40"/>
      <c r="E336" s="40"/>
      <c r="F336" s="40"/>
      <c r="G336" s="40"/>
      <c r="H336" s="40"/>
      <c r="I336" s="40"/>
      <c r="J336" s="40"/>
      <c r="K336" s="40"/>
      <c r="L336" s="24"/>
      <c r="M336" s="24"/>
      <c r="N336" s="24"/>
      <c r="O336" s="24"/>
    </row>
    <row r="337" spans="1:15" ht="15.75" x14ac:dyDescent="0.25">
      <c r="A337" s="115" t="s">
        <v>923</v>
      </c>
      <c r="B337" s="54" t="s">
        <v>924</v>
      </c>
      <c r="C337" s="40">
        <f t="shared" si="5"/>
        <v>0</v>
      </c>
      <c r="D337" s="30"/>
      <c r="E337" s="30"/>
      <c r="F337" s="30"/>
      <c r="G337" s="30"/>
      <c r="H337" s="30"/>
      <c r="I337" s="30"/>
      <c r="J337" s="30"/>
      <c r="K337" s="30"/>
      <c r="L337" s="24"/>
      <c r="M337" s="24"/>
      <c r="N337" s="24"/>
      <c r="O337" s="24"/>
    </row>
    <row r="338" spans="1:15" ht="15.75" x14ac:dyDescent="0.25">
      <c r="A338" s="115" t="s">
        <v>925</v>
      </c>
      <c r="B338" s="54" t="s">
        <v>926</v>
      </c>
      <c r="C338" s="40">
        <f t="shared" si="5"/>
        <v>5</v>
      </c>
      <c r="D338" s="30">
        <v>5</v>
      </c>
      <c r="E338" s="30"/>
      <c r="F338" s="30"/>
      <c r="G338" s="30"/>
      <c r="H338" s="30"/>
      <c r="I338" s="30"/>
      <c r="J338" s="30"/>
      <c r="K338" s="30"/>
      <c r="L338" s="24"/>
      <c r="M338" s="24"/>
      <c r="N338" s="24"/>
      <c r="O338" s="24"/>
    </row>
    <row r="339" spans="1:15" ht="15.75" x14ac:dyDescent="0.25">
      <c r="A339" s="115" t="s">
        <v>927</v>
      </c>
      <c r="B339" s="54" t="s">
        <v>928</v>
      </c>
      <c r="C339" s="40">
        <f t="shared" si="5"/>
        <v>3</v>
      </c>
      <c r="D339" s="30">
        <v>3</v>
      </c>
      <c r="E339" s="30"/>
      <c r="F339" s="30"/>
      <c r="G339" s="30"/>
      <c r="H339" s="30"/>
      <c r="I339" s="30"/>
      <c r="J339" s="30"/>
      <c r="K339" s="30"/>
      <c r="L339" s="24"/>
      <c r="M339" s="24"/>
      <c r="N339" s="24"/>
      <c r="O339" s="24"/>
    </row>
    <row r="340" spans="1:15" ht="15.75" x14ac:dyDescent="0.25">
      <c r="A340" s="115" t="s">
        <v>929</v>
      </c>
      <c r="B340" s="54" t="s">
        <v>930</v>
      </c>
      <c r="C340" s="40">
        <f t="shared" si="5"/>
        <v>0</v>
      </c>
      <c r="D340" s="30"/>
      <c r="E340" s="30"/>
      <c r="F340" s="30"/>
      <c r="G340" s="30"/>
      <c r="H340" s="30"/>
      <c r="I340" s="30"/>
      <c r="J340" s="30"/>
      <c r="K340" s="30"/>
      <c r="L340" s="24"/>
      <c r="M340" s="24"/>
      <c r="N340" s="24"/>
      <c r="O340" s="24"/>
    </row>
    <row r="341" spans="1:15" ht="15.75" x14ac:dyDescent="0.25">
      <c r="A341" s="115" t="s">
        <v>931</v>
      </c>
      <c r="B341" s="54" t="s">
        <v>932</v>
      </c>
      <c r="C341" s="40">
        <f t="shared" si="5"/>
        <v>0</v>
      </c>
      <c r="D341" s="30"/>
      <c r="E341" s="30"/>
      <c r="F341" s="30"/>
      <c r="G341" s="30"/>
      <c r="H341" s="30"/>
      <c r="I341" s="30"/>
      <c r="J341" s="30"/>
      <c r="K341" s="30"/>
      <c r="L341" s="24"/>
      <c r="M341" s="24"/>
      <c r="N341" s="24"/>
      <c r="O341" s="24"/>
    </row>
    <row r="342" spans="1:15" ht="15.75" x14ac:dyDescent="0.25">
      <c r="A342" s="115" t="s">
        <v>933</v>
      </c>
      <c r="B342" s="54" t="s">
        <v>934</v>
      </c>
      <c r="C342" s="40">
        <f t="shared" si="5"/>
        <v>2</v>
      </c>
      <c r="D342" s="30">
        <v>2</v>
      </c>
      <c r="E342" s="30"/>
      <c r="F342" s="30"/>
      <c r="G342" s="30"/>
      <c r="H342" s="30"/>
      <c r="I342" s="30"/>
      <c r="J342" s="30"/>
      <c r="K342" s="30"/>
      <c r="L342" s="24"/>
      <c r="M342" s="24"/>
      <c r="N342" s="24"/>
      <c r="O342" s="24"/>
    </row>
    <row r="343" spans="1:15" ht="15.75" x14ac:dyDescent="0.25">
      <c r="A343" s="115" t="s">
        <v>935</v>
      </c>
      <c r="B343" s="54" t="s">
        <v>936</v>
      </c>
      <c r="C343" s="40">
        <f t="shared" si="5"/>
        <v>0</v>
      </c>
      <c r="D343" s="40"/>
      <c r="E343" s="40"/>
      <c r="F343" s="40"/>
      <c r="G343" s="40"/>
      <c r="H343" s="40"/>
      <c r="I343" s="40"/>
      <c r="J343" s="40"/>
      <c r="K343" s="40"/>
      <c r="L343" s="24"/>
      <c r="M343" s="24"/>
      <c r="N343" s="24"/>
      <c r="O343" s="24"/>
    </row>
    <row r="344" spans="1:15" ht="15.75" x14ac:dyDescent="0.25">
      <c r="A344" s="115" t="s">
        <v>937</v>
      </c>
      <c r="B344" s="54" t="s">
        <v>938</v>
      </c>
      <c r="C344" s="40">
        <f t="shared" si="5"/>
        <v>0</v>
      </c>
      <c r="D344" s="30"/>
      <c r="E344" s="30"/>
      <c r="F344" s="30"/>
      <c r="G344" s="30"/>
      <c r="H344" s="30"/>
      <c r="I344" s="30"/>
      <c r="J344" s="30"/>
      <c r="K344" s="30"/>
      <c r="L344" s="24"/>
      <c r="M344" s="24"/>
      <c r="N344" s="24"/>
      <c r="O344" s="24"/>
    </row>
    <row r="345" spans="1:15" x14ac:dyDescent="0.25">
      <c r="A345" s="69" t="s">
        <v>691</v>
      </c>
      <c r="B345" s="153" t="s">
        <v>692</v>
      </c>
      <c r="C345" s="40">
        <f t="shared" si="5"/>
        <v>80</v>
      </c>
      <c r="D345" s="45"/>
      <c r="E345" s="45"/>
      <c r="F345" s="45">
        <v>80</v>
      </c>
      <c r="G345" s="30"/>
      <c r="H345" s="30"/>
      <c r="I345" s="30"/>
      <c r="J345" s="30"/>
      <c r="K345" s="30"/>
      <c r="L345" s="24"/>
      <c r="M345" s="24"/>
      <c r="N345" s="24"/>
      <c r="O345" s="24"/>
    </row>
    <row r="346" spans="1:15" ht="31.5" x14ac:dyDescent="0.25">
      <c r="A346" s="127" t="s">
        <v>940</v>
      </c>
      <c r="B346" s="97" t="s">
        <v>959</v>
      </c>
      <c r="C346" s="40">
        <f t="shared" si="5"/>
        <v>1</v>
      </c>
      <c r="D346" s="154"/>
      <c r="E346" s="154">
        <v>1</v>
      </c>
      <c r="F346" s="154"/>
      <c r="G346" s="128"/>
      <c r="H346" s="128"/>
      <c r="I346" s="128"/>
      <c r="J346" s="128"/>
      <c r="K346" s="128"/>
      <c r="L346" s="129"/>
      <c r="M346" s="129"/>
      <c r="N346" s="129"/>
      <c r="O346" s="129"/>
    </row>
    <row r="347" spans="1:15" ht="31.5" x14ac:dyDescent="0.25">
      <c r="A347" s="127" t="s">
        <v>941</v>
      </c>
      <c r="B347" s="97" t="s">
        <v>960</v>
      </c>
      <c r="C347" s="40">
        <f t="shared" si="5"/>
        <v>1</v>
      </c>
      <c r="D347" s="152"/>
      <c r="E347" s="152">
        <v>1</v>
      </c>
      <c r="F347" s="152"/>
      <c r="G347" s="39"/>
      <c r="H347" s="39"/>
      <c r="I347" s="39"/>
      <c r="J347" s="39"/>
      <c r="K347" s="39"/>
      <c r="L347" s="131"/>
      <c r="M347" s="131"/>
      <c r="N347" s="131"/>
      <c r="O347" s="131"/>
    </row>
    <row r="348" spans="1:15" ht="31.5" x14ac:dyDescent="0.25">
      <c r="A348" s="127" t="s">
        <v>942</v>
      </c>
      <c r="B348" s="97" t="s">
        <v>961</v>
      </c>
      <c r="C348" s="40">
        <f t="shared" si="5"/>
        <v>1</v>
      </c>
      <c r="D348" s="152"/>
      <c r="E348" s="152">
        <v>1</v>
      </c>
      <c r="F348" s="152"/>
      <c r="G348" s="39"/>
      <c r="H348" s="39"/>
      <c r="I348" s="39"/>
      <c r="J348" s="39"/>
      <c r="K348" s="39"/>
      <c r="L348" s="131"/>
      <c r="M348" s="131"/>
      <c r="N348" s="131"/>
      <c r="O348" s="131"/>
    </row>
    <row r="349" spans="1:15" ht="31.5" x14ac:dyDescent="0.25">
      <c r="A349" s="127" t="s">
        <v>943</v>
      </c>
      <c r="B349" s="97" t="s">
        <v>962</v>
      </c>
      <c r="C349" s="40">
        <f t="shared" si="5"/>
        <v>1</v>
      </c>
      <c r="D349" s="152"/>
      <c r="E349" s="152">
        <v>1</v>
      </c>
      <c r="F349" s="152"/>
      <c r="G349" s="39"/>
      <c r="H349" s="39"/>
      <c r="I349" s="39"/>
      <c r="J349" s="39"/>
      <c r="K349" s="39"/>
      <c r="L349" s="131"/>
      <c r="M349" s="131"/>
      <c r="N349" s="131"/>
      <c r="O349" s="131"/>
    </row>
    <row r="350" spans="1:15" ht="31.5" x14ac:dyDescent="0.25">
      <c r="A350" s="127" t="s">
        <v>944</v>
      </c>
      <c r="B350" s="97" t="s">
        <v>963</v>
      </c>
      <c r="C350" s="40">
        <f t="shared" si="5"/>
        <v>1</v>
      </c>
      <c r="D350" s="152"/>
      <c r="E350" s="152">
        <v>1</v>
      </c>
      <c r="F350" s="152"/>
      <c r="G350" s="39"/>
      <c r="H350" s="39"/>
      <c r="I350" s="39"/>
      <c r="J350" s="39"/>
      <c r="K350" s="39"/>
      <c r="L350" s="131"/>
      <c r="M350" s="131"/>
      <c r="N350" s="131"/>
      <c r="O350" s="131"/>
    </row>
    <row r="351" spans="1:15" ht="31.5" x14ac:dyDescent="0.25">
      <c r="A351" s="127" t="s">
        <v>945</v>
      </c>
      <c r="B351" s="97" t="s">
        <v>964</v>
      </c>
      <c r="C351" s="40">
        <f t="shared" si="5"/>
        <v>1</v>
      </c>
      <c r="D351" s="154"/>
      <c r="E351" s="154">
        <v>1</v>
      </c>
      <c r="F351" s="154"/>
      <c r="G351" s="128"/>
      <c r="H351" s="128"/>
      <c r="I351" s="128"/>
      <c r="J351" s="128"/>
      <c r="K351" s="128"/>
      <c r="L351" s="129"/>
      <c r="M351" s="129"/>
      <c r="N351" s="129"/>
      <c r="O351" s="129"/>
    </row>
    <row r="352" spans="1:15" ht="31.5" x14ac:dyDescent="0.25">
      <c r="A352" s="133" t="s">
        <v>946</v>
      </c>
      <c r="B352" s="96" t="s">
        <v>965</v>
      </c>
      <c r="C352" s="40">
        <f t="shared" si="5"/>
        <v>1</v>
      </c>
      <c r="D352" s="45"/>
      <c r="E352" s="45">
        <v>1</v>
      </c>
      <c r="F352" s="45"/>
      <c r="G352" s="30"/>
      <c r="H352" s="30"/>
      <c r="I352" s="30"/>
      <c r="J352" s="30"/>
      <c r="K352" s="30"/>
      <c r="L352" s="124"/>
      <c r="M352" s="124"/>
      <c r="N352" s="124"/>
      <c r="O352" s="124"/>
    </row>
    <row r="353" spans="1:15" ht="15.75" x14ac:dyDescent="0.25">
      <c r="A353" s="133" t="s">
        <v>947</v>
      </c>
      <c r="B353" s="136" t="s">
        <v>966</v>
      </c>
      <c r="C353" s="40">
        <f t="shared" si="5"/>
        <v>1</v>
      </c>
      <c r="D353" s="45"/>
      <c r="E353" s="45">
        <v>1</v>
      </c>
      <c r="F353" s="45"/>
      <c r="G353" s="30"/>
      <c r="H353" s="30"/>
      <c r="I353" s="30"/>
      <c r="J353" s="30"/>
      <c r="K353" s="30"/>
      <c r="L353" s="124"/>
      <c r="M353" s="124"/>
      <c r="N353" s="124"/>
      <c r="O353" s="124"/>
    </row>
    <row r="354" spans="1:15" ht="15.75" x14ac:dyDescent="0.25">
      <c r="A354" s="133" t="s">
        <v>948</v>
      </c>
      <c r="B354" s="134" t="s">
        <v>967</v>
      </c>
      <c r="C354" s="40">
        <f t="shared" si="5"/>
        <v>2</v>
      </c>
      <c r="D354" s="45"/>
      <c r="E354" s="45">
        <v>2</v>
      </c>
      <c r="F354" s="45"/>
      <c r="G354" s="30"/>
      <c r="H354" s="30"/>
      <c r="I354" s="30"/>
      <c r="J354" s="30"/>
      <c r="K354" s="30"/>
      <c r="L354" s="124"/>
      <c r="M354" s="124"/>
      <c r="N354" s="124"/>
      <c r="O354" s="124"/>
    </row>
    <row r="355" spans="1:15" ht="15.75" x14ac:dyDescent="0.25">
      <c r="A355" s="133" t="s">
        <v>949</v>
      </c>
      <c r="B355" s="134" t="s">
        <v>968</v>
      </c>
      <c r="C355" s="40">
        <f t="shared" si="5"/>
        <v>20</v>
      </c>
      <c r="D355" s="45"/>
      <c r="E355" s="45">
        <v>20</v>
      </c>
      <c r="F355" s="45"/>
      <c r="G355" s="30"/>
      <c r="H355" s="30"/>
      <c r="I355" s="30"/>
      <c r="J355" s="30"/>
      <c r="K355" s="30"/>
      <c r="L355" s="125"/>
      <c r="M355" s="124"/>
      <c r="N355" s="124"/>
      <c r="O355" s="124"/>
    </row>
    <row r="356" spans="1:15" x14ac:dyDescent="0.25">
      <c r="A356" s="120" t="s">
        <v>693</v>
      </c>
      <c r="B356" s="123" t="s">
        <v>694</v>
      </c>
      <c r="C356" s="40">
        <f t="shared" si="5"/>
        <v>0</v>
      </c>
      <c r="D356" s="30"/>
      <c r="E356" s="30"/>
      <c r="F356" s="30"/>
      <c r="G356" s="30"/>
      <c r="H356" s="30"/>
      <c r="I356" s="30"/>
      <c r="J356" s="30"/>
      <c r="K356" s="30"/>
      <c r="L356" s="24"/>
      <c r="M356" s="24"/>
      <c r="N356" s="24"/>
      <c r="O356" s="24"/>
    </row>
    <row r="357" spans="1:15" ht="15.75" x14ac:dyDescent="0.25">
      <c r="A357" s="133" t="s">
        <v>950</v>
      </c>
      <c r="B357" s="134" t="s">
        <v>969</v>
      </c>
      <c r="C357" s="40">
        <f t="shared" si="5"/>
        <v>20</v>
      </c>
      <c r="D357" s="45"/>
      <c r="E357" s="45">
        <v>20</v>
      </c>
      <c r="F357" s="45"/>
      <c r="G357" s="30"/>
      <c r="H357" s="30"/>
      <c r="I357" s="30"/>
      <c r="J357" s="30"/>
      <c r="K357" s="30"/>
      <c r="L357" s="124"/>
      <c r="M357" s="124"/>
      <c r="N357" s="124"/>
      <c r="O357" s="124"/>
    </row>
    <row r="358" spans="1:15" ht="15.75" x14ac:dyDescent="0.25">
      <c r="A358" s="133" t="s">
        <v>951</v>
      </c>
      <c r="B358" s="134" t="s">
        <v>970</v>
      </c>
      <c r="C358" s="40">
        <f t="shared" si="5"/>
        <v>2</v>
      </c>
      <c r="D358" s="45"/>
      <c r="E358" s="45">
        <v>2</v>
      </c>
      <c r="F358" s="45"/>
      <c r="G358" s="30"/>
      <c r="H358" s="30"/>
      <c r="I358" s="30"/>
      <c r="J358" s="30"/>
      <c r="K358" s="30"/>
      <c r="L358" s="124"/>
      <c r="M358" s="124"/>
      <c r="N358" s="124"/>
      <c r="O358" s="124"/>
    </row>
    <row r="359" spans="1:15" ht="15.75" x14ac:dyDescent="0.25">
      <c r="A359" s="133" t="s">
        <v>952</v>
      </c>
      <c r="B359" s="134" t="s">
        <v>971</v>
      </c>
      <c r="C359" s="40">
        <f t="shared" si="5"/>
        <v>2</v>
      </c>
      <c r="D359" s="45"/>
      <c r="E359" s="45">
        <v>2</v>
      </c>
      <c r="F359" s="45"/>
      <c r="G359" s="30"/>
      <c r="H359" s="30"/>
      <c r="I359" s="30"/>
      <c r="J359" s="30"/>
      <c r="K359" s="30"/>
      <c r="L359" s="125"/>
      <c r="M359" s="124"/>
      <c r="N359" s="124"/>
      <c r="O359" s="124"/>
    </row>
    <row r="360" spans="1:15" ht="15.75" x14ac:dyDescent="0.25">
      <c r="A360" s="133" t="s">
        <v>953</v>
      </c>
      <c r="B360" s="136" t="s">
        <v>972</v>
      </c>
      <c r="C360" s="40">
        <f t="shared" si="5"/>
        <v>203</v>
      </c>
      <c r="D360" s="45"/>
      <c r="E360" s="45">
        <v>3</v>
      </c>
      <c r="F360" s="45">
        <v>200</v>
      </c>
      <c r="G360" s="30"/>
      <c r="H360" s="30"/>
      <c r="I360" s="30"/>
      <c r="J360" s="30"/>
      <c r="K360" s="30"/>
      <c r="L360" s="124"/>
      <c r="M360" s="124"/>
      <c r="N360" s="124"/>
      <c r="O360" s="124"/>
    </row>
    <row r="361" spans="1:15" ht="15.75" x14ac:dyDescent="0.25">
      <c r="A361" s="133" t="s">
        <v>954</v>
      </c>
      <c r="B361" s="136" t="s">
        <v>973</v>
      </c>
      <c r="C361" s="40">
        <f t="shared" si="5"/>
        <v>8</v>
      </c>
      <c r="D361" s="45"/>
      <c r="E361" s="45"/>
      <c r="F361" s="45">
        <v>8</v>
      </c>
      <c r="G361" s="30"/>
      <c r="H361" s="30"/>
      <c r="I361" s="30"/>
      <c r="J361" s="30"/>
      <c r="K361" s="30"/>
      <c r="L361" s="124"/>
      <c r="M361" s="124"/>
      <c r="N361" s="124"/>
      <c r="O361" s="124"/>
    </row>
    <row r="362" spans="1:15" x14ac:dyDescent="0.25">
      <c r="A362" s="149" t="s">
        <v>955</v>
      </c>
      <c r="B362" s="150" t="s">
        <v>974</v>
      </c>
      <c r="C362" s="40">
        <f t="shared" si="5"/>
        <v>10</v>
      </c>
      <c r="D362" s="45"/>
      <c r="E362" s="45">
        <v>10</v>
      </c>
      <c r="F362" s="45"/>
      <c r="G362" s="30"/>
      <c r="H362" s="30"/>
      <c r="I362" s="30"/>
      <c r="J362" s="30"/>
      <c r="K362" s="30"/>
      <c r="L362" s="124"/>
      <c r="M362" s="124"/>
      <c r="N362" s="124"/>
      <c r="O362" s="124"/>
    </row>
    <row r="363" spans="1:15" x14ac:dyDescent="0.25">
      <c r="A363" s="149" t="s">
        <v>956</v>
      </c>
      <c r="B363" s="150" t="s">
        <v>975</v>
      </c>
      <c r="C363" s="40">
        <f t="shared" si="5"/>
        <v>20</v>
      </c>
      <c r="D363" s="45"/>
      <c r="E363" s="45">
        <v>20</v>
      </c>
      <c r="F363" s="45"/>
      <c r="G363" s="30"/>
      <c r="H363" s="30"/>
      <c r="I363" s="30"/>
      <c r="J363" s="30"/>
      <c r="K363" s="30"/>
      <c r="L363" s="124"/>
      <c r="M363" s="124"/>
      <c r="N363" s="124"/>
      <c r="O363" s="124"/>
    </row>
    <row r="364" spans="1:15" x14ac:dyDescent="0.25">
      <c r="A364" s="149" t="s">
        <v>957</v>
      </c>
      <c r="B364" s="150" t="s">
        <v>976</v>
      </c>
      <c r="C364" s="40">
        <f t="shared" si="5"/>
        <v>50</v>
      </c>
      <c r="D364" s="45"/>
      <c r="E364" s="45">
        <v>50</v>
      </c>
      <c r="F364" s="45"/>
      <c r="G364" s="30"/>
      <c r="H364" s="30"/>
      <c r="I364" s="30"/>
      <c r="J364" s="30"/>
      <c r="K364" s="30"/>
      <c r="L364" s="124"/>
      <c r="M364" s="124"/>
      <c r="N364" s="124"/>
      <c r="O364" s="124"/>
    </row>
    <row r="365" spans="1:15" ht="15.75" x14ac:dyDescent="0.25">
      <c r="A365" s="133" t="s">
        <v>958</v>
      </c>
      <c r="B365" s="150" t="s">
        <v>977</v>
      </c>
      <c r="C365" s="40">
        <f t="shared" si="5"/>
        <v>100</v>
      </c>
      <c r="D365" s="45"/>
      <c r="E365" s="45">
        <v>100</v>
      </c>
      <c r="F365" s="45"/>
      <c r="G365" s="30"/>
      <c r="H365" s="30"/>
      <c r="I365" s="30"/>
      <c r="J365" s="30"/>
      <c r="K365" s="30"/>
      <c r="L365" s="124"/>
      <c r="M365" s="124"/>
      <c r="N365" s="124"/>
      <c r="O365" s="124"/>
    </row>
    <row r="366" spans="1:15" ht="15.75" x14ac:dyDescent="0.25">
      <c r="A366" s="133" t="s">
        <v>983</v>
      </c>
      <c r="B366" s="134" t="s">
        <v>984</v>
      </c>
      <c r="C366" s="40">
        <f t="shared" si="5"/>
        <v>200</v>
      </c>
      <c r="D366" s="45"/>
      <c r="E366" s="45"/>
      <c r="F366" s="45">
        <v>200</v>
      </c>
      <c r="G366" s="30"/>
      <c r="H366" s="30"/>
      <c r="I366" s="30"/>
      <c r="J366" s="30"/>
      <c r="K366" s="30"/>
      <c r="L366" s="124"/>
      <c r="M366" s="124"/>
      <c r="N366" s="124"/>
      <c r="O366" s="124"/>
    </row>
    <row r="367" spans="1:15" x14ac:dyDescent="0.25">
      <c r="A367" s="100" t="s">
        <v>695</v>
      </c>
      <c r="B367" s="123" t="s">
        <v>696</v>
      </c>
      <c r="C367" s="40">
        <f t="shared" si="5"/>
        <v>0</v>
      </c>
      <c r="D367" s="30"/>
      <c r="E367" s="30"/>
      <c r="F367" s="30"/>
      <c r="G367" s="30"/>
      <c r="H367" s="30"/>
      <c r="I367" s="30"/>
      <c r="J367" s="30"/>
      <c r="K367" s="30"/>
      <c r="L367" s="24"/>
      <c r="M367" s="24"/>
      <c r="N367" s="24"/>
      <c r="O367" s="24"/>
    </row>
    <row r="368" spans="1:15" ht="15.75" x14ac:dyDescent="0.25">
      <c r="A368" s="133" t="s">
        <v>985</v>
      </c>
      <c r="B368" s="134" t="s">
        <v>986</v>
      </c>
      <c r="C368" s="40">
        <f t="shared" si="5"/>
        <v>25</v>
      </c>
      <c r="D368" s="45"/>
      <c r="E368" s="45"/>
      <c r="F368" s="45">
        <v>25</v>
      </c>
      <c r="G368" s="30"/>
      <c r="H368" s="30"/>
      <c r="I368" s="30"/>
      <c r="J368" s="30"/>
      <c r="K368" s="30"/>
      <c r="L368" s="124"/>
      <c r="M368" s="124"/>
      <c r="N368" s="124"/>
      <c r="O368" s="124"/>
    </row>
    <row r="369" spans="1:15" ht="15.75" x14ac:dyDescent="0.25">
      <c r="A369" s="133" t="s">
        <v>987</v>
      </c>
      <c r="B369" s="136" t="s">
        <v>988</v>
      </c>
      <c r="C369" s="40">
        <f t="shared" si="5"/>
        <v>25</v>
      </c>
      <c r="D369" s="45"/>
      <c r="E369" s="45"/>
      <c r="F369" s="45">
        <v>25</v>
      </c>
      <c r="G369" s="30"/>
      <c r="H369" s="30"/>
      <c r="I369" s="30"/>
      <c r="J369" s="30"/>
      <c r="K369" s="30"/>
      <c r="L369" s="124"/>
      <c r="M369" s="124"/>
      <c r="N369" s="124"/>
      <c r="O369" s="124"/>
    </row>
    <row r="370" spans="1:15" ht="15.75" x14ac:dyDescent="0.25">
      <c r="A370" s="133" t="s">
        <v>989</v>
      </c>
      <c r="B370" s="134" t="s">
        <v>990</v>
      </c>
      <c r="C370" s="40">
        <f t="shared" si="5"/>
        <v>200</v>
      </c>
      <c r="D370" s="45"/>
      <c r="E370" s="45"/>
      <c r="F370" s="45">
        <v>200</v>
      </c>
      <c r="G370" s="30"/>
      <c r="H370" s="30"/>
      <c r="I370" s="30"/>
      <c r="J370" s="30"/>
      <c r="K370" s="30"/>
      <c r="L370" s="124"/>
      <c r="M370" s="124"/>
      <c r="N370" s="124"/>
      <c r="O370" s="124"/>
    </row>
    <row r="371" spans="1:15" ht="15.75" x14ac:dyDescent="0.25">
      <c r="A371" s="133" t="s">
        <v>991</v>
      </c>
      <c r="B371" s="134" t="s">
        <v>992</v>
      </c>
      <c r="C371" s="40">
        <f t="shared" si="5"/>
        <v>30</v>
      </c>
      <c r="D371" s="45"/>
      <c r="E371" s="45"/>
      <c r="F371" s="45">
        <v>30</v>
      </c>
      <c r="G371" s="30"/>
      <c r="H371" s="30"/>
      <c r="I371" s="30"/>
      <c r="J371" s="30"/>
      <c r="K371" s="30"/>
      <c r="L371" s="124"/>
      <c r="M371" s="124"/>
      <c r="N371" s="124"/>
      <c r="O371" s="124"/>
    </row>
    <row r="372" spans="1:15" ht="15.75" x14ac:dyDescent="0.25">
      <c r="A372" s="133" t="s">
        <v>993</v>
      </c>
      <c r="B372" s="134" t="s">
        <v>1003</v>
      </c>
      <c r="C372" s="40">
        <f t="shared" si="5"/>
        <v>30</v>
      </c>
      <c r="D372" s="45"/>
      <c r="E372" s="45"/>
      <c r="F372" s="45">
        <v>30</v>
      </c>
      <c r="G372" s="30"/>
      <c r="H372" s="30"/>
      <c r="I372" s="30"/>
      <c r="J372" s="30"/>
      <c r="K372" s="30"/>
      <c r="L372" s="124"/>
      <c r="M372" s="124"/>
      <c r="N372" s="124"/>
      <c r="O372" s="124"/>
    </row>
    <row r="373" spans="1:15" ht="15.75" x14ac:dyDescent="0.25">
      <c r="A373" s="155" t="s">
        <v>994</v>
      </c>
      <c r="B373" s="96" t="s">
        <v>1004</v>
      </c>
      <c r="C373" s="40">
        <f t="shared" si="5"/>
        <v>25</v>
      </c>
      <c r="D373" s="154"/>
      <c r="E373" s="154"/>
      <c r="F373" s="154">
        <v>25</v>
      </c>
      <c r="G373" s="128"/>
      <c r="H373" s="128"/>
      <c r="I373" s="128"/>
      <c r="J373" s="128"/>
      <c r="K373" s="128"/>
      <c r="L373" s="129"/>
      <c r="M373" s="129"/>
      <c r="N373" s="129"/>
      <c r="O373" s="129"/>
    </row>
    <row r="374" spans="1:15" ht="15.75" x14ac:dyDescent="0.25">
      <c r="A374" s="133" t="s">
        <v>995</v>
      </c>
      <c r="B374" s="134" t="s">
        <v>1005</v>
      </c>
      <c r="C374" s="40">
        <f t="shared" si="5"/>
        <v>50</v>
      </c>
      <c r="D374" s="45"/>
      <c r="E374" s="45"/>
      <c r="F374" s="45">
        <v>50</v>
      </c>
      <c r="G374" s="30"/>
      <c r="H374" s="30"/>
      <c r="I374" s="30"/>
      <c r="J374" s="30"/>
      <c r="K374" s="30"/>
      <c r="L374" s="124"/>
      <c r="M374" s="124"/>
      <c r="N374" s="124"/>
      <c r="O374" s="124"/>
    </row>
    <row r="375" spans="1:15" ht="15.75" x14ac:dyDescent="0.25">
      <c r="A375" s="133" t="s">
        <v>996</v>
      </c>
      <c r="B375" s="134" t="s">
        <v>1006</v>
      </c>
      <c r="C375" s="40">
        <f t="shared" si="5"/>
        <v>100</v>
      </c>
      <c r="D375" s="45"/>
      <c r="E375" s="45"/>
      <c r="F375" s="45">
        <v>100</v>
      </c>
      <c r="G375" s="30"/>
      <c r="H375" s="30"/>
      <c r="I375" s="30"/>
      <c r="J375" s="30"/>
      <c r="K375" s="30"/>
      <c r="L375" s="124"/>
      <c r="M375" s="124"/>
      <c r="N375" s="124"/>
      <c r="O375" s="124"/>
    </row>
    <row r="376" spans="1:15" ht="15.75" x14ac:dyDescent="0.25">
      <c r="A376" s="109" t="s">
        <v>997</v>
      </c>
      <c r="B376" s="58" t="s">
        <v>1007</v>
      </c>
      <c r="C376" s="40">
        <f t="shared" si="5"/>
        <v>100</v>
      </c>
      <c r="D376" s="45"/>
      <c r="E376" s="45"/>
      <c r="F376" s="45">
        <v>100</v>
      </c>
      <c r="G376" s="30"/>
      <c r="H376" s="30"/>
      <c r="I376" s="30"/>
      <c r="J376" s="30"/>
      <c r="K376" s="30"/>
      <c r="L376" s="124"/>
      <c r="M376" s="124"/>
      <c r="N376" s="124"/>
      <c r="O376" s="124"/>
    </row>
    <row r="377" spans="1:15" ht="15.75" x14ac:dyDescent="0.25">
      <c r="A377" s="133" t="s">
        <v>998</v>
      </c>
      <c r="B377" s="134" t="s">
        <v>1008</v>
      </c>
      <c r="C377" s="40">
        <f t="shared" si="5"/>
        <v>2</v>
      </c>
      <c r="D377" s="45"/>
      <c r="E377" s="45"/>
      <c r="F377" s="45">
        <v>2</v>
      </c>
      <c r="G377" s="30"/>
      <c r="H377" s="30"/>
      <c r="I377" s="30"/>
      <c r="J377" s="30"/>
      <c r="K377" s="30"/>
      <c r="L377" s="124"/>
      <c r="M377" s="124"/>
      <c r="N377" s="124"/>
      <c r="O377" s="124"/>
    </row>
    <row r="378" spans="1:15" x14ac:dyDescent="0.25">
      <c r="A378" s="100" t="s">
        <v>697</v>
      </c>
      <c r="B378" s="123" t="s">
        <v>698</v>
      </c>
      <c r="C378" s="40">
        <f t="shared" si="5"/>
        <v>0</v>
      </c>
      <c r="D378" s="30"/>
      <c r="E378" s="30"/>
      <c r="F378" s="30"/>
      <c r="G378" s="30"/>
      <c r="H378" s="30"/>
      <c r="I378" s="30"/>
      <c r="J378" s="30"/>
      <c r="K378" s="30"/>
      <c r="L378" s="24"/>
      <c r="M378" s="24"/>
      <c r="N378" s="24"/>
      <c r="O378" s="24"/>
    </row>
    <row r="379" spans="1:15" ht="15.75" x14ac:dyDescent="0.25">
      <c r="A379" s="133" t="s">
        <v>999</v>
      </c>
      <c r="B379" s="134" t="s">
        <v>1009</v>
      </c>
      <c r="C379" s="40">
        <f t="shared" si="5"/>
        <v>50</v>
      </c>
      <c r="D379" s="45"/>
      <c r="E379" s="45"/>
      <c r="F379" s="45">
        <v>50</v>
      </c>
      <c r="G379" s="30"/>
      <c r="H379" s="30"/>
      <c r="I379" s="30"/>
      <c r="J379" s="30"/>
      <c r="K379" s="30"/>
      <c r="L379" s="124"/>
      <c r="M379" s="124"/>
      <c r="N379" s="124"/>
      <c r="O379" s="124"/>
    </row>
    <row r="380" spans="1:15" ht="15.75" x14ac:dyDescent="0.25">
      <c r="A380" s="133" t="s">
        <v>1000</v>
      </c>
      <c r="B380" s="134" t="s">
        <v>1010</v>
      </c>
      <c r="C380" s="40">
        <f t="shared" si="5"/>
        <v>5</v>
      </c>
      <c r="D380" s="45"/>
      <c r="E380" s="45"/>
      <c r="F380" s="45">
        <v>5</v>
      </c>
      <c r="G380" s="30"/>
      <c r="H380" s="30"/>
      <c r="I380" s="30"/>
      <c r="J380" s="30"/>
      <c r="K380" s="30"/>
      <c r="L380" s="124"/>
      <c r="M380" s="124"/>
      <c r="N380" s="124"/>
      <c r="O380" s="124"/>
    </row>
    <row r="381" spans="1:15" ht="15.75" x14ac:dyDescent="0.25">
      <c r="A381" s="133" t="s">
        <v>1001</v>
      </c>
      <c r="B381" s="134" t="s">
        <v>1011</v>
      </c>
      <c r="C381" s="40">
        <f t="shared" si="5"/>
        <v>5</v>
      </c>
      <c r="D381" s="45"/>
      <c r="E381" s="45"/>
      <c r="F381" s="45">
        <v>5</v>
      </c>
      <c r="G381" s="30"/>
      <c r="H381" s="30"/>
      <c r="I381" s="30"/>
      <c r="J381" s="30"/>
      <c r="K381" s="30"/>
      <c r="L381" s="124"/>
      <c r="M381" s="124"/>
      <c r="N381" s="124"/>
      <c r="O381" s="124"/>
    </row>
    <row r="382" spans="1:15" ht="15.75" x14ac:dyDescent="0.25">
      <c r="A382" s="94" t="s">
        <v>1002</v>
      </c>
      <c r="B382" s="121" t="s">
        <v>815</v>
      </c>
      <c r="C382" s="40">
        <f t="shared" si="5"/>
        <v>0</v>
      </c>
      <c r="D382" s="30"/>
      <c r="E382" s="30"/>
      <c r="F382" s="30"/>
      <c r="G382" s="30"/>
      <c r="H382" s="30"/>
      <c r="I382" s="30"/>
      <c r="J382" s="30"/>
      <c r="K382" s="30"/>
      <c r="L382" s="24"/>
      <c r="M382" s="24"/>
      <c r="N382" s="24"/>
      <c r="O382" s="24"/>
    </row>
    <row r="383" spans="1:15" x14ac:dyDescent="0.25">
      <c r="A383" s="120" t="s">
        <v>699</v>
      </c>
      <c r="B383" s="123" t="s">
        <v>700</v>
      </c>
      <c r="C383" s="40">
        <f t="shared" si="5"/>
        <v>0</v>
      </c>
      <c r="D383" s="30"/>
      <c r="E383" s="30"/>
      <c r="F383" s="30"/>
      <c r="G383" s="30"/>
      <c r="H383" s="30"/>
      <c r="I383" s="30"/>
      <c r="J383" s="30"/>
      <c r="K383" s="30"/>
      <c r="L383" s="24"/>
      <c r="M383" s="24"/>
      <c r="N383" s="24"/>
      <c r="O383" s="24"/>
    </row>
    <row r="384" spans="1:15" x14ac:dyDescent="0.25">
      <c r="A384" s="100" t="s">
        <v>701</v>
      </c>
      <c r="B384" s="123" t="s">
        <v>702</v>
      </c>
      <c r="C384" s="40">
        <f t="shared" si="5"/>
        <v>0</v>
      </c>
      <c r="D384" s="30"/>
      <c r="E384" s="30"/>
      <c r="F384" s="30"/>
      <c r="G384" s="30"/>
      <c r="H384" s="30"/>
      <c r="I384" s="30"/>
      <c r="J384" s="30"/>
      <c r="K384" s="30"/>
      <c r="L384" s="24"/>
      <c r="M384" s="24"/>
      <c r="N384" s="24"/>
      <c r="O384" s="24"/>
    </row>
    <row r="385" spans="1:15" x14ac:dyDescent="0.25">
      <c r="A385" s="100" t="s">
        <v>703</v>
      </c>
      <c r="B385" s="123" t="s">
        <v>704</v>
      </c>
      <c r="C385" s="40">
        <f t="shared" si="5"/>
        <v>0</v>
      </c>
      <c r="D385" s="30"/>
      <c r="E385" s="30"/>
      <c r="F385" s="30"/>
      <c r="G385" s="30"/>
      <c r="H385" s="30"/>
      <c r="I385" s="30"/>
      <c r="J385" s="30"/>
      <c r="K385" s="30"/>
      <c r="L385" s="24"/>
      <c r="M385" s="24"/>
      <c r="N385" s="24"/>
      <c r="O385" s="24"/>
    </row>
    <row r="386" spans="1:15" ht="15.75" x14ac:dyDescent="0.25">
      <c r="A386" s="101" t="s">
        <v>23</v>
      </c>
      <c r="B386" s="105" t="s">
        <v>181</v>
      </c>
      <c r="C386" s="40">
        <f t="shared" ref="C386:C449" si="6">SUM(D386:L386)</f>
        <v>0</v>
      </c>
      <c r="D386" s="40"/>
      <c r="E386" s="40"/>
      <c r="F386" s="40"/>
      <c r="G386" s="40"/>
      <c r="H386" s="40"/>
      <c r="I386" s="40"/>
      <c r="J386" s="40"/>
      <c r="K386" s="40"/>
      <c r="L386" s="24"/>
      <c r="M386" s="24"/>
      <c r="N386" s="24"/>
      <c r="O386" s="24"/>
    </row>
    <row r="387" spans="1:15" x14ac:dyDescent="0.25">
      <c r="A387" s="120" t="s">
        <v>705</v>
      </c>
      <c r="B387" s="135" t="s">
        <v>706</v>
      </c>
      <c r="C387" s="40">
        <f t="shared" si="6"/>
        <v>0</v>
      </c>
      <c r="D387" s="30"/>
      <c r="E387" s="30"/>
      <c r="F387" s="30"/>
      <c r="G387" s="30"/>
      <c r="H387" s="30"/>
      <c r="I387" s="30"/>
      <c r="J387" s="30"/>
      <c r="K387" s="30"/>
      <c r="L387" s="24"/>
      <c r="M387" s="24"/>
      <c r="N387" s="24"/>
      <c r="O387" s="24"/>
    </row>
    <row r="388" spans="1:15" x14ac:dyDescent="0.25">
      <c r="A388" s="100" t="s">
        <v>707</v>
      </c>
      <c r="B388" s="123" t="s">
        <v>708</v>
      </c>
      <c r="C388" s="40">
        <f t="shared" si="6"/>
        <v>2</v>
      </c>
      <c r="D388" s="30">
        <v>2</v>
      </c>
      <c r="E388" s="30"/>
      <c r="F388" s="30"/>
      <c r="G388" s="30"/>
      <c r="H388" s="30"/>
      <c r="I388" s="30"/>
      <c r="J388" s="30"/>
      <c r="K388" s="30"/>
      <c r="L388" s="24"/>
      <c r="M388" s="24"/>
      <c r="N388" s="24"/>
      <c r="O388" s="24"/>
    </row>
    <row r="389" spans="1:15" x14ac:dyDescent="0.25">
      <c r="A389" s="100" t="s">
        <v>709</v>
      </c>
      <c r="B389" s="123" t="s">
        <v>710</v>
      </c>
      <c r="C389" s="40">
        <f t="shared" si="6"/>
        <v>0</v>
      </c>
      <c r="D389" s="30"/>
      <c r="E389" s="30"/>
      <c r="F389" s="30"/>
      <c r="G389" s="30"/>
      <c r="H389" s="30"/>
      <c r="I389" s="30"/>
      <c r="J389" s="30"/>
      <c r="K389" s="30"/>
      <c r="L389" s="24"/>
      <c r="M389" s="24"/>
      <c r="N389" s="24"/>
      <c r="O389" s="24"/>
    </row>
    <row r="390" spans="1:15" x14ac:dyDescent="0.25">
      <c r="A390" s="120" t="s">
        <v>711</v>
      </c>
      <c r="B390" s="123" t="s">
        <v>712</v>
      </c>
      <c r="C390" s="40">
        <f t="shared" si="6"/>
        <v>0</v>
      </c>
      <c r="D390" s="30"/>
      <c r="E390" s="30"/>
      <c r="F390" s="30"/>
      <c r="G390" s="30"/>
      <c r="H390" s="30"/>
      <c r="I390" s="30"/>
      <c r="J390" s="30"/>
      <c r="K390" s="30"/>
      <c r="L390" s="24"/>
      <c r="M390" s="24"/>
      <c r="N390" s="24"/>
      <c r="O390" s="24"/>
    </row>
    <row r="391" spans="1:15" x14ac:dyDescent="0.25">
      <c r="A391" s="100" t="s">
        <v>713</v>
      </c>
      <c r="B391" s="123" t="s">
        <v>714</v>
      </c>
      <c r="C391" s="40">
        <f t="shared" si="6"/>
        <v>0</v>
      </c>
      <c r="D391" s="30"/>
      <c r="E391" s="30"/>
      <c r="F391" s="30"/>
      <c r="G391" s="30"/>
      <c r="H391" s="30"/>
      <c r="I391" s="30"/>
      <c r="J391" s="30"/>
      <c r="K391" s="30"/>
      <c r="L391" s="24"/>
      <c r="M391" s="24"/>
      <c r="N391" s="24"/>
      <c r="O391" s="24"/>
    </row>
    <row r="392" spans="1:15" x14ac:dyDescent="0.25">
      <c r="A392" s="100" t="s">
        <v>715</v>
      </c>
      <c r="B392" s="123" t="s">
        <v>716</v>
      </c>
      <c r="C392" s="40">
        <f t="shared" si="6"/>
        <v>2</v>
      </c>
      <c r="D392" s="30">
        <v>2</v>
      </c>
      <c r="E392" s="30"/>
      <c r="F392" s="30"/>
      <c r="G392" s="30"/>
      <c r="H392" s="30"/>
      <c r="I392" s="30"/>
      <c r="J392" s="30"/>
      <c r="K392" s="30"/>
      <c r="L392" s="24"/>
      <c r="M392" s="24"/>
      <c r="N392" s="24"/>
      <c r="O392" s="24"/>
    </row>
    <row r="393" spans="1:15" ht="15.75" x14ac:dyDescent="0.25">
      <c r="A393" s="119" t="s">
        <v>721</v>
      </c>
      <c r="B393" s="105" t="s">
        <v>739</v>
      </c>
      <c r="C393" s="40">
        <f t="shared" si="6"/>
        <v>0</v>
      </c>
      <c r="D393" s="30"/>
      <c r="E393" s="30"/>
      <c r="F393" s="30"/>
      <c r="G393" s="30"/>
      <c r="H393" s="30"/>
      <c r="I393" s="30"/>
      <c r="J393" s="30"/>
      <c r="K393" s="30"/>
      <c r="L393" s="24"/>
      <c r="M393" s="24"/>
      <c r="N393" s="24"/>
      <c r="O393" s="24"/>
    </row>
    <row r="394" spans="1:15" ht="15.75" x14ac:dyDescent="0.25">
      <c r="A394" s="119" t="s">
        <v>722</v>
      </c>
      <c r="B394" s="105" t="s">
        <v>740</v>
      </c>
      <c r="C394" s="40">
        <f t="shared" si="6"/>
        <v>0</v>
      </c>
      <c r="D394" s="30"/>
      <c r="E394" s="30"/>
      <c r="F394" s="30"/>
      <c r="G394" s="30"/>
      <c r="H394" s="30"/>
      <c r="I394" s="30"/>
      <c r="J394" s="30"/>
      <c r="K394" s="30"/>
      <c r="L394" s="24"/>
      <c r="M394" s="24"/>
      <c r="N394" s="24"/>
      <c r="O394" s="24"/>
    </row>
    <row r="395" spans="1:15" ht="15.75" x14ac:dyDescent="0.25">
      <c r="A395" s="119" t="s">
        <v>723</v>
      </c>
      <c r="B395" s="105" t="s">
        <v>741</v>
      </c>
      <c r="C395" s="40">
        <f t="shared" si="6"/>
        <v>0</v>
      </c>
      <c r="D395" s="30"/>
      <c r="E395" s="30"/>
      <c r="F395" s="30"/>
      <c r="G395" s="30"/>
      <c r="H395" s="30"/>
      <c r="I395" s="30"/>
      <c r="J395" s="30"/>
      <c r="K395" s="30"/>
      <c r="L395" s="24"/>
      <c r="M395" s="24"/>
      <c r="N395" s="24"/>
      <c r="O395" s="24"/>
    </row>
    <row r="396" spans="1:15" ht="15.75" x14ac:dyDescent="0.25">
      <c r="A396" s="119" t="s">
        <v>724</v>
      </c>
      <c r="B396" s="105" t="s">
        <v>742</v>
      </c>
      <c r="C396" s="40">
        <f t="shared" si="6"/>
        <v>0</v>
      </c>
      <c r="D396" s="30"/>
      <c r="E396" s="30"/>
      <c r="F396" s="30"/>
      <c r="G396" s="30"/>
      <c r="H396" s="30"/>
      <c r="I396" s="30"/>
      <c r="J396" s="30"/>
      <c r="K396" s="30"/>
      <c r="L396" s="24"/>
      <c r="M396" s="24"/>
      <c r="N396" s="24"/>
      <c r="O396" s="24"/>
    </row>
    <row r="397" spans="1:15" ht="15.75" x14ac:dyDescent="0.25">
      <c r="A397" s="101" t="s">
        <v>25</v>
      </c>
      <c r="B397" s="105" t="s">
        <v>251</v>
      </c>
      <c r="C397" s="40">
        <f t="shared" si="6"/>
        <v>0</v>
      </c>
      <c r="D397" s="30"/>
      <c r="E397" s="30"/>
      <c r="F397" s="30"/>
      <c r="G397" s="30"/>
      <c r="H397" s="30"/>
      <c r="I397" s="30"/>
      <c r="J397" s="30"/>
      <c r="K397" s="30"/>
      <c r="L397" s="24"/>
      <c r="M397" s="24"/>
      <c r="N397" s="24"/>
      <c r="O397" s="24"/>
    </row>
    <row r="398" spans="1:15" ht="15.75" x14ac:dyDescent="0.25">
      <c r="A398" s="119" t="s">
        <v>725</v>
      </c>
      <c r="B398" s="105" t="s">
        <v>744</v>
      </c>
      <c r="C398" s="40">
        <f t="shared" si="6"/>
        <v>0</v>
      </c>
      <c r="D398" s="30"/>
      <c r="E398" s="30"/>
      <c r="F398" s="30"/>
      <c r="G398" s="30"/>
      <c r="H398" s="89"/>
      <c r="I398" s="30"/>
      <c r="J398" s="30"/>
      <c r="K398" s="30"/>
      <c r="L398" s="24"/>
      <c r="M398" s="24"/>
      <c r="N398" s="24"/>
      <c r="O398" s="24"/>
    </row>
    <row r="399" spans="1:15" ht="15.75" x14ac:dyDescent="0.25">
      <c r="A399" s="119" t="s">
        <v>726</v>
      </c>
      <c r="B399" s="122" t="s">
        <v>745</v>
      </c>
      <c r="C399" s="40">
        <f t="shared" si="6"/>
        <v>0</v>
      </c>
      <c r="D399" s="30"/>
      <c r="E399" s="30"/>
      <c r="F399" s="30"/>
      <c r="G399" s="30"/>
      <c r="H399" s="30"/>
      <c r="I399" s="30"/>
      <c r="J399" s="30"/>
      <c r="K399" s="30"/>
      <c r="L399" s="24"/>
      <c r="M399" s="24"/>
      <c r="N399" s="24"/>
      <c r="O399" s="24"/>
    </row>
    <row r="400" spans="1:15" ht="15.75" x14ac:dyDescent="0.25">
      <c r="A400" s="119" t="s">
        <v>727</v>
      </c>
      <c r="B400" s="105" t="s">
        <v>746</v>
      </c>
      <c r="C400" s="40">
        <f t="shared" si="6"/>
        <v>0</v>
      </c>
      <c r="D400" s="30"/>
      <c r="E400" s="30"/>
      <c r="F400" s="30"/>
      <c r="G400" s="30"/>
      <c r="H400" s="30"/>
      <c r="I400" s="30"/>
      <c r="J400" s="30"/>
      <c r="K400" s="30"/>
      <c r="L400" s="24"/>
      <c r="M400" s="24"/>
      <c r="N400" s="24"/>
      <c r="O400" s="24"/>
    </row>
    <row r="401" spans="1:15" ht="15.75" x14ac:dyDescent="0.25">
      <c r="A401" s="119" t="s">
        <v>728</v>
      </c>
      <c r="B401" s="122" t="s">
        <v>747</v>
      </c>
      <c r="C401" s="40">
        <f t="shared" si="6"/>
        <v>0</v>
      </c>
      <c r="D401" s="30"/>
      <c r="E401" s="30"/>
      <c r="F401" s="30"/>
      <c r="G401" s="30"/>
      <c r="H401" s="30"/>
      <c r="I401" s="30"/>
      <c r="J401" s="30"/>
      <c r="K401" s="30"/>
      <c r="L401" s="24"/>
      <c r="M401" s="24"/>
      <c r="N401" s="24"/>
      <c r="O401" s="24"/>
    </row>
    <row r="402" spans="1:15" ht="15.75" x14ac:dyDescent="0.25">
      <c r="A402" s="119" t="s">
        <v>729</v>
      </c>
      <c r="B402" s="122" t="s">
        <v>748</v>
      </c>
      <c r="C402" s="40">
        <f t="shared" si="6"/>
        <v>0</v>
      </c>
      <c r="D402" s="30"/>
      <c r="E402" s="30"/>
      <c r="F402" s="30"/>
      <c r="G402" s="30"/>
      <c r="H402" s="30"/>
      <c r="I402" s="30"/>
      <c r="J402" s="30"/>
      <c r="K402" s="30"/>
      <c r="L402" s="24"/>
      <c r="M402" s="24"/>
      <c r="N402" s="24"/>
      <c r="O402" s="24"/>
    </row>
    <row r="403" spans="1:15" ht="15.75" x14ac:dyDescent="0.25">
      <c r="A403" s="119" t="s">
        <v>730</v>
      </c>
      <c r="B403" s="122" t="s">
        <v>750</v>
      </c>
      <c r="C403" s="40">
        <f t="shared" si="6"/>
        <v>0</v>
      </c>
      <c r="D403" s="30"/>
      <c r="E403" s="30"/>
      <c r="F403" s="30"/>
      <c r="G403" s="30"/>
      <c r="H403" s="30"/>
      <c r="I403" s="30"/>
      <c r="J403" s="30"/>
      <c r="K403" s="30"/>
      <c r="L403" s="24"/>
      <c r="M403" s="24"/>
      <c r="N403" s="24"/>
      <c r="O403" s="24"/>
    </row>
    <row r="404" spans="1:15" ht="15.75" x14ac:dyDescent="0.25">
      <c r="A404" s="119" t="s">
        <v>731</v>
      </c>
      <c r="B404" s="105" t="s">
        <v>752</v>
      </c>
      <c r="C404" s="40">
        <f t="shared" si="6"/>
        <v>0</v>
      </c>
      <c r="D404" s="30"/>
      <c r="E404" s="30"/>
      <c r="F404" s="30"/>
      <c r="G404" s="30"/>
      <c r="H404" s="30"/>
      <c r="I404" s="30"/>
      <c r="J404" s="30"/>
      <c r="K404" s="30"/>
      <c r="L404" s="24"/>
      <c r="M404" s="24"/>
      <c r="N404" s="24"/>
      <c r="O404" s="24"/>
    </row>
    <row r="405" spans="1:15" ht="15.75" x14ac:dyDescent="0.25">
      <c r="A405" s="119" t="s">
        <v>732</v>
      </c>
      <c r="B405" s="105" t="s">
        <v>754</v>
      </c>
      <c r="C405" s="40">
        <f t="shared" si="6"/>
        <v>0</v>
      </c>
      <c r="D405" s="30"/>
      <c r="E405" s="30"/>
      <c r="F405" s="30"/>
      <c r="G405" s="30"/>
      <c r="H405" s="30"/>
      <c r="I405" s="30"/>
      <c r="J405" s="30"/>
      <c r="K405" s="30"/>
      <c r="L405" s="24"/>
      <c r="M405" s="24"/>
      <c r="N405" s="24"/>
      <c r="O405" s="24"/>
    </row>
    <row r="406" spans="1:15" ht="15.75" x14ac:dyDescent="0.25">
      <c r="A406" s="119" t="s">
        <v>733</v>
      </c>
      <c r="B406" s="122" t="s">
        <v>755</v>
      </c>
      <c r="C406" s="40">
        <f t="shared" si="6"/>
        <v>0</v>
      </c>
      <c r="D406" s="30"/>
      <c r="E406" s="30"/>
      <c r="F406" s="30"/>
      <c r="G406" s="30"/>
      <c r="H406" s="30"/>
      <c r="I406" s="30"/>
      <c r="J406" s="30"/>
      <c r="K406" s="30"/>
      <c r="L406" s="24"/>
      <c r="M406" s="24"/>
      <c r="N406" s="24"/>
      <c r="O406" s="24"/>
    </row>
    <row r="407" spans="1:15" ht="15.75" x14ac:dyDescent="0.25">
      <c r="A407" s="119" t="s">
        <v>734</v>
      </c>
      <c r="B407" s="105" t="s">
        <v>756</v>
      </c>
      <c r="C407" s="40">
        <f t="shared" si="6"/>
        <v>0</v>
      </c>
      <c r="D407" s="30"/>
      <c r="E407" s="30"/>
      <c r="F407" s="30"/>
      <c r="G407" s="30"/>
      <c r="H407" s="30"/>
      <c r="I407" s="30"/>
      <c r="J407" s="30"/>
      <c r="K407" s="30"/>
      <c r="L407" s="24"/>
      <c r="M407" s="24"/>
      <c r="N407" s="24"/>
      <c r="O407" s="24"/>
    </row>
    <row r="408" spans="1:15" ht="15.75" x14ac:dyDescent="0.25">
      <c r="A408" s="101" t="s">
        <v>29</v>
      </c>
      <c r="B408" s="105" t="s">
        <v>272</v>
      </c>
      <c r="C408" s="40">
        <f t="shared" si="6"/>
        <v>0</v>
      </c>
      <c r="D408" s="40"/>
      <c r="E408" s="40"/>
      <c r="F408" s="40"/>
      <c r="G408" s="40"/>
      <c r="H408" s="40"/>
      <c r="I408" s="40"/>
      <c r="J408" s="40"/>
      <c r="K408" s="40"/>
      <c r="L408" s="24"/>
      <c r="M408" s="24"/>
      <c r="N408" s="24"/>
      <c r="O408" s="24"/>
    </row>
    <row r="409" spans="1:15" ht="15.75" x14ac:dyDescent="0.25">
      <c r="A409" s="119" t="s">
        <v>735</v>
      </c>
      <c r="B409" s="122" t="s">
        <v>757</v>
      </c>
      <c r="C409" s="40">
        <f t="shared" si="6"/>
        <v>0</v>
      </c>
      <c r="D409" s="30"/>
      <c r="E409" s="30"/>
      <c r="F409" s="30"/>
      <c r="G409" s="30"/>
      <c r="H409" s="30"/>
      <c r="I409" s="30"/>
      <c r="J409" s="30"/>
      <c r="K409" s="30"/>
      <c r="L409" s="24"/>
      <c r="M409" s="24"/>
      <c r="N409" s="24"/>
      <c r="O409" s="24"/>
    </row>
    <row r="410" spans="1:15" ht="15.75" x14ac:dyDescent="0.25">
      <c r="A410" s="119" t="s">
        <v>736</v>
      </c>
      <c r="B410" s="105" t="s">
        <v>758</v>
      </c>
      <c r="C410" s="40">
        <f t="shared" si="6"/>
        <v>0</v>
      </c>
      <c r="D410" s="30"/>
      <c r="E410" s="30"/>
      <c r="F410" s="30"/>
      <c r="G410" s="30"/>
      <c r="H410" s="30"/>
      <c r="I410" s="30"/>
      <c r="J410" s="30"/>
      <c r="K410" s="30"/>
      <c r="L410" s="24"/>
      <c r="M410" s="24"/>
      <c r="N410" s="24"/>
      <c r="O410" s="24"/>
    </row>
    <row r="411" spans="1:15" ht="15.75" x14ac:dyDescent="0.25">
      <c r="A411" s="119" t="s">
        <v>737</v>
      </c>
      <c r="B411" s="105" t="s">
        <v>759</v>
      </c>
      <c r="C411" s="40">
        <f t="shared" si="6"/>
        <v>0</v>
      </c>
      <c r="D411" s="30"/>
      <c r="E411" s="30"/>
      <c r="F411" s="30"/>
      <c r="G411" s="30"/>
      <c r="H411" s="30"/>
      <c r="I411" s="30"/>
      <c r="J411" s="30"/>
      <c r="K411" s="30"/>
      <c r="L411" s="24"/>
      <c r="M411" s="24"/>
      <c r="N411" s="24"/>
      <c r="O411" s="24"/>
    </row>
    <row r="412" spans="1:15" ht="15.75" x14ac:dyDescent="0.25">
      <c r="A412" s="119" t="s">
        <v>738</v>
      </c>
      <c r="B412" s="122" t="s">
        <v>760</v>
      </c>
      <c r="C412" s="40">
        <f t="shared" si="6"/>
        <v>0</v>
      </c>
      <c r="D412" s="30"/>
      <c r="E412" s="30"/>
      <c r="F412" s="30"/>
      <c r="G412" s="30"/>
      <c r="H412" s="30"/>
      <c r="I412" s="30"/>
      <c r="J412" s="30"/>
      <c r="K412" s="30"/>
      <c r="L412" s="24"/>
      <c r="M412" s="24"/>
      <c r="N412" s="24"/>
      <c r="O412" s="24"/>
    </row>
    <row r="413" spans="1:15" ht="15.75" x14ac:dyDescent="0.25">
      <c r="A413" s="95" t="s">
        <v>765</v>
      </c>
      <c r="B413" s="96" t="s">
        <v>770</v>
      </c>
      <c r="C413" s="40">
        <f t="shared" si="6"/>
        <v>0</v>
      </c>
      <c r="D413" s="30"/>
      <c r="E413" s="30"/>
      <c r="F413" s="30"/>
      <c r="G413" s="30"/>
      <c r="H413" s="30"/>
      <c r="I413" s="30"/>
      <c r="J413" s="30"/>
      <c r="K413" s="30"/>
      <c r="L413" s="24"/>
      <c r="M413" s="24"/>
      <c r="N413" s="24"/>
      <c r="O413" s="24"/>
    </row>
    <row r="414" spans="1:15" ht="15.75" x14ac:dyDescent="0.25">
      <c r="A414" s="95" t="s">
        <v>766</v>
      </c>
      <c r="B414" s="96" t="s">
        <v>767</v>
      </c>
      <c r="C414" s="40">
        <f t="shared" si="6"/>
        <v>0</v>
      </c>
      <c r="D414" s="30"/>
      <c r="E414" s="30"/>
      <c r="F414" s="30"/>
      <c r="G414" s="30"/>
      <c r="H414" s="30"/>
      <c r="I414" s="30"/>
      <c r="J414" s="30"/>
      <c r="K414" s="30"/>
      <c r="L414" s="24"/>
      <c r="M414" s="24"/>
      <c r="N414" s="24"/>
      <c r="O414" s="24"/>
    </row>
    <row r="415" spans="1:15" ht="15.75" x14ac:dyDescent="0.25">
      <c r="A415" s="95" t="s">
        <v>768</v>
      </c>
      <c r="B415" s="98" t="s">
        <v>769</v>
      </c>
      <c r="C415" s="40">
        <f t="shared" si="6"/>
        <v>0</v>
      </c>
      <c r="D415" s="30"/>
      <c r="E415" s="30"/>
      <c r="F415" s="30"/>
      <c r="G415" s="30"/>
      <c r="H415" s="30"/>
      <c r="I415" s="30"/>
      <c r="J415" s="30"/>
      <c r="K415" s="30"/>
      <c r="L415" s="24"/>
      <c r="M415" s="24"/>
      <c r="N415" s="24"/>
      <c r="O415" s="24"/>
    </row>
    <row r="416" spans="1:15" ht="15.75" x14ac:dyDescent="0.25">
      <c r="A416" s="95" t="s">
        <v>772</v>
      </c>
      <c r="B416" s="98" t="s">
        <v>771</v>
      </c>
      <c r="C416" s="40">
        <f t="shared" si="6"/>
        <v>0</v>
      </c>
      <c r="D416" s="30"/>
      <c r="E416" s="30"/>
      <c r="F416" s="30"/>
      <c r="G416" s="30"/>
      <c r="H416" s="30"/>
      <c r="I416" s="30"/>
      <c r="J416" s="30"/>
      <c r="K416" s="30"/>
      <c r="L416" s="24"/>
      <c r="M416" s="24"/>
      <c r="N416" s="24"/>
      <c r="O416" s="24"/>
    </row>
    <row r="417" spans="1:15" ht="15.75" x14ac:dyDescent="0.25">
      <c r="A417" s="95" t="s">
        <v>774</v>
      </c>
      <c r="B417" s="96" t="s">
        <v>773</v>
      </c>
      <c r="C417" s="40">
        <f t="shared" si="6"/>
        <v>0</v>
      </c>
      <c r="D417" s="30"/>
      <c r="E417" s="30"/>
      <c r="F417" s="30"/>
      <c r="G417" s="30"/>
      <c r="H417" s="30"/>
      <c r="I417" s="30"/>
      <c r="J417" s="30"/>
      <c r="K417" s="30"/>
      <c r="L417" s="24"/>
      <c r="M417" s="24"/>
      <c r="N417" s="24"/>
      <c r="O417" s="24"/>
    </row>
    <row r="418" spans="1:15" ht="15.75" x14ac:dyDescent="0.25">
      <c r="A418" s="95" t="s">
        <v>775</v>
      </c>
      <c r="B418" s="96" t="s">
        <v>776</v>
      </c>
      <c r="C418" s="40">
        <f t="shared" si="6"/>
        <v>0</v>
      </c>
      <c r="D418" s="30"/>
      <c r="E418" s="30"/>
      <c r="F418" s="30"/>
      <c r="G418" s="30"/>
      <c r="H418" s="30"/>
      <c r="I418" s="30"/>
      <c r="J418" s="30"/>
      <c r="K418" s="30"/>
      <c r="L418" s="24"/>
      <c r="M418" s="24"/>
      <c r="N418" s="24"/>
      <c r="O418" s="24"/>
    </row>
    <row r="419" spans="1:15" ht="15.75" x14ac:dyDescent="0.25">
      <c r="A419" s="101" t="s">
        <v>30</v>
      </c>
      <c r="B419" s="105" t="s">
        <v>473</v>
      </c>
      <c r="C419" s="40">
        <f t="shared" si="6"/>
        <v>2</v>
      </c>
      <c r="D419" s="30">
        <v>2</v>
      </c>
      <c r="E419" s="30"/>
      <c r="F419" s="30"/>
      <c r="G419" s="30"/>
      <c r="H419" s="30"/>
      <c r="I419" s="30"/>
      <c r="J419" s="30"/>
      <c r="K419" s="30"/>
      <c r="L419" s="24"/>
      <c r="M419" s="24"/>
      <c r="N419" s="24"/>
      <c r="O419" s="24"/>
    </row>
    <row r="420" spans="1:15" ht="15.75" x14ac:dyDescent="0.25">
      <c r="A420" s="95" t="s">
        <v>777</v>
      </c>
      <c r="B420" s="96" t="s">
        <v>778</v>
      </c>
      <c r="C420" s="40">
        <f t="shared" si="6"/>
        <v>0</v>
      </c>
      <c r="D420" s="30"/>
      <c r="E420" s="30"/>
      <c r="F420" s="30"/>
      <c r="G420" s="30"/>
      <c r="H420" s="30"/>
      <c r="I420" s="30"/>
      <c r="J420" s="30"/>
      <c r="K420" s="30"/>
      <c r="L420" s="24"/>
      <c r="M420" s="24"/>
      <c r="N420" s="24"/>
      <c r="O420" s="24"/>
    </row>
    <row r="421" spans="1:15" s="42" customFormat="1" ht="31.5" x14ac:dyDescent="0.25">
      <c r="A421" s="95" t="s">
        <v>779</v>
      </c>
      <c r="B421" s="96" t="s">
        <v>780</v>
      </c>
      <c r="C421" s="40">
        <f t="shared" si="6"/>
        <v>0</v>
      </c>
      <c r="D421" s="30"/>
      <c r="E421" s="30"/>
      <c r="F421" s="30"/>
      <c r="G421" s="30"/>
      <c r="H421" s="30"/>
      <c r="I421" s="30"/>
      <c r="J421" s="30"/>
      <c r="K421" s="30"/>
      <c r="L421" s="24"/>
      <c r="M421" s="24"/>
      <c r="N421" s="24"/>
      <c r="O421" s="24"/>
    </row>
    <row r="422" spans="1:15" ht="31.5" x14ac:dyDescent="0.25">
      <c r="A422" s="95" t="s">
        <v>781</v>
      </c>
      <c r="B422" s="96" t="s">
        <v>782</v>
      </c>
      <c r="C422" s="40">
        <f t="shared" si="6"/>
        <v>0</v>
      </c>
      <c r="D422" s="30"/>
      <c r="E422" s="30"/>
      <c r="F422" s="30"/>
      <c r="G422" s="30"/>
      <c r="H422" s="30"/>
      <c r="I422" s="30"/>
      <c r="J422" s="30"/>
      <c r="K422" s="30"/>
      <c r="L422" s="24"/>
      <c r="M422" s="24"/>
      <c r="N422" s="24"/>
      <c r="O422" s="24"/>
    </row>
    <row r="423" spans="1:15" ht="31.5" x14ac:dyDescent="0.25">
      <c r="A423" s="95" t="s">
        <v>783</v>
      </c>
      <c r="B423" s="96" t="s">
        <v>784</v>
      </c>
      <c r="C423" s="40">
        <f t="shared" si="6"/>
        <v>0</v>
      </c>
      <c r="D423" s="30"/>
      <c r="E423" s="30"/>
      <c r="F423" s="30"/>
      <c r="G423" s="30"/>
      <c r="H423" s="30"/>
      <c r="I423" s="30"/>
      <c r="J423" s="30"/>
      <c r="K423" s="30"/>
      <c r="L423" s="24"/>
      <c r="M423" s="24"/>
      <c r="N423" s="24"/>
      <c r="O423" s="24"/>
    </row>
    <row r="424" spans="1:15" s="42" customFormat="1" ht="15.75" x14ac:dyDescent="0.25">
      <c r="A424" s="95" t="s">
        <v>785</v>
      </c>
      <c r="B424" s="96" t="s">
        <v>794</v>
      </c>
      <c r="C424" s="40">
        <f t="shared" si="6"/>
        <v>0</v>
      </c>
      <c r="D424" s="30"/>
      <c r="E424" s="30"/>
      <c r="F424" s="30"/>
      <c r="G424" s="30"/>
      <c r="H424" s="30"/>
      <c r="I424" s="30"/>
      <c r="J424" s="30"/>
      <c r="K424" s="30"/>
      <c r="L424" s="24"/>
      <c r="M424" s="24"/>
      <c r="N424" s="24"/>
      <c r="O424" s="24"/>
    </row>
    <row r="425" spans="1:15" ht="15.75" x14ac:dyDescent="0.25">
      <c r="A425" s="95" t="s">
        <v>786</v>
      </c>
      <c r="B425" s="96" t="s">
        <v>795</v>
      </c>
      <c r="C425" s="40">
        <f t="shared" si="6"/>
        <v>0</v>
      </c>
      <c r="D425" s="30"/>
      <c r="E425" s="30"/>
      <c r="F425" s="30"/>
      <c r="G425" s="30"/>
      <c r="H425" s="30"/>
      <c r="I425" s="30"/>
      <c r="J425" s="30"/>
      <c r="K425" s="30"/>
      <c r="L425" s="24"/>
      <c r="M425" s="24"/>
      <c r="N425" s="24"/>
      <c r="O425" s="24"/>
    </row>
    <row r="426" spans="1:15" ht="15.75" x14ac:dyDescent="0.25">
      <c r="A426" s="95" t="s">
        <v>787</v>
      </c>
      <c r="B426" s="96" t="s">
        <v>796</v>
      </c>
      <c r="C426" s="40">
        <f t="shared" si="6"/>
        <v>0</v>
      </c>
      <c r="D426" s="45"/>
      <c r="E426" s="30"/>
      <c r="F426" s="30"/>
      <c r="G426" s="30"/>
      <c r="H426" s="30"/>
      <c r="I426" s="30"/>
      <c r="J426" s="30"/>
      <c r="K426" s="30"/>
      <c r="L426" s="24"/>
      <c r="M426" s="24"/>
      <c r="N426" s="24"/>
      <c r="O426" s="24"/>
    </row>
    <row r="427" spans="1:15" ht="15.75" x14ac:dyDescent="0.25">
      <c r="A427" s="95" t="s">
        <v>788</v>
      </c>
      <c r="B427" s="96" t="s">
        <v>797</v>
      </c>
      <c r="C427" s="40">
        <f t="shared" si="6"/>
        <v>0</v>
      </c>
      <c r="D427" s="30"/>
      <c r="E427" s="30"/>
      <c r="F427" s="30"/>
      <c r="G427" s="30"/>
      <c r="H427" s="30"/>
      <c r="I427" s="30"/>
      <c r="J427" s="30"/>
      <c r="K427" s="30"/>
      <c r="L427" s="24"/>
      <c r="M427" s="24"/>
      <c r="N427" s="24"/>
      <c r="O427" s="24"/>
    </row>
    <row r="428" spans="1:15" ht="15.75" x14ac:dyDescent="0.25">
      <c r="A428" s="95" t="s">
        <v>789</v>
      </c>
      <c r="B428" s="96" t="s">
        <v>798</v>
      </c>
      <c r="C428" s="40">
        <f t="shared" si="6"/>
        <v>0</v>
      </c>
      <c r="D428" s="45"/>
      <c r="E428" s="30"/>
      <c r="F428" s="30"/>
      <c r="G428" s="30"/>
      <c r="H428" s="30"/>
      <c r="I428" s="30"/>
      <c r="J428" s="30"/>
      <c r="K428" s="30"/>
      <c r="L428" s="24"/>
      <c r="M428" s="24"/>
      <c r="N428" s="24"/>
      <c r="O428" s="24"/>
    </row>
    <row r="429" spans="1:15" ht="15.75" x14ac:dyDescent="0.25">
      <c r="A429" s="95" t="s">
        <v>790</v>
      </c>
      <c r="B429" s="96" t="s">
        <v>799</v>
      </c>
      <c r="C429" s="40">
        <f t="shared" si="6"/>
        <v>0</v>
      </c>
      <c r="D429" s="30"/>
      <c r="E429" s="30"/>
      <c r="F429" s="30"/>
      <c r="G429" s="30"/>
      <c r="H429" s="30"/>
      <c r="I429" s="30"/>
      <c r="J429" s="30"/>
      <c r="K429" s="30"/>
      <c r="L429" s="24"/>
      <c r="M429" s="24"/>
      <c r="N429" s="24"/>
      <c r="O429" s="24"/>
    </row>
    <row r="430" spans="1:15" ht="15.75" x14ac:dyDescent="0.25">
      <c r="A430" s="101" t="s">
        <v>31</v>
      </c>
      <c r="B430" s="104" t="s">
        <v>545</v>
      </c>
      <c r="C430" s="40">
        <f t="shared" si="6"/>
        <v>42</v>
      </c>
      <c r="D430" s="30">
        <v>42</v>
      </c>
      <c r="E430" s="30"/>
      <c r="F430" s="30"/>
      <c r="G430" s="30"/>
      <c r="H430" s="30"/>
      <c r="I430" s="30"/>
      <c r="J430" s="30"/>
      <c r="K430" s="30"/>
      <c r="L430" s="24"/>
      <c r="M430" s="24"/>
      <c r="N430" s="24"/>
      <c r="O430" s="24"/>
    </row>
    <row r="431" spans="1:15" ht="15.75" x14ac:dyDescent="0.25">
      <c r="A431" s="95" t="s">
        <v>791</v>
      </c>
      <c r="B431" s="96" t="s">
        <v>800</v>
      </c>
      <c r="C431" s="40">
        <f t="shared" si="6"/>
        <v>0</v>
      </c>
      <c r="D431" s="30"/>
      <c r="E431" s="30"/>
      <c r="F431" s="30"/>
      <c r="G431" s="30"/>
      <c r="H431" s="30"/>
      <c r="I431" s="30"/>
      <c r="J431" s="30"/>
      <c r="K431" s="30"/>
      <c r="L431" s="24"/>
      <c r="M431" s="24"/>
      <c r="N431" s="24"/>
      <c r="O431" s="24"/>
    </row>
    <row r="432" spans="1:15" ht="15.75" x14ac:dyDescent="0.25">
      <c r="A432" s="95" t="s">
        <v>792</v>
      </c>
      <c r="B432" s="96" t="s">
        <v>803</v>
      </c>
      <c r="C432" s="40">
        <f t="shared" si="6"/>
        <v>0</v>
      </c>
      <c r="D432" s="30"/>
      <c r="E432" s="30"/>
      <c r="F432" s="30"/>
      <c r="G432" s="30"/>
      <c r="H432" s="30"/>
      <c r="I432" s="30"/>
      <c r="J432" s="30"/>
      <c r="K432" s="30"/>
      <c r="L432" s="24"/>
      <c r="M432" s="24"/>
      <c r="N432" s="24"/>
      <c r="O432" s="24"/>
    </row>
    <row r="433" spans="1:15" ht="15.75" x14ac:dyDescent="0.25">
      <c r="A433" s="95" t="s">
        <v>793</v>
      </c>
      <c r="B433" s="96" t="s">
        <v>805</v>
      </c>
      <c r="C433" s="40">
        <f t="shared" si="6"/>
        <v>0</v>
      </c>
      <c r="D433" s="30"/>
      <c r="E433" s="30"/>
      <c r="F433" s="30"/>
      <c r="G433" s="30"/>
      <c r="H433" s="30"/>
      <c r="I433" s="30"/>
      <c r="J433" s="30"/>
      <c r="K433" s="30"/>
      <c r="L433" s="24"/>
      <c r="M433" s="24"/>
      <c r="N433" s="24"/>
      <c r="O433" s="24"/>
    </row>
    <row r="434" spans="1:15" ht="15.75" x14ac:dyDescent="0.25">
      <c r="A434" s="110" t="s">
        <v>806</v>
      </c>
      <c r="B434" s="98" t="s">
        <v>807</v>
      </c>
      <c r="C434" s="40">
        <f t="shared" si="6"/>
        <v>0</v>
      </c>
      <c r="D434" s="30"/>
      <c r="E434" s="30"/>
      <c r="F434" s="30"/>
      <c r="G434" s="30"/>
      <c r="H434" s="30"/>
      <c r="I434" s="30"/>
      <c r="J434" s="30"/>
      <c r="K434" s="30"/>
      <c r="L434" s="24"/>
      <c r="M434" s="24"/>
      <c r="N434" s="24"/>
      <c r="O434" s="24"/>
    </row>
    <row r="435" spans="1:15" ht="15.75" x14ac:dyDescent="0.25">
      <c r="A435" s="110" t="s">
        <v>808</v>
      </c>
      <c r="B435" s="98" t="s">
        <v>809</v>
      </c>
      <c r="C435" s="40">
        <f t="shared" si="6"/>
        <v>0</v>
      </c>
      <c r="D435" s="30"/>
      <c r="E435" s="30"/>
      <c r="F435" s="30"/>
      <c r="G435" s="30"/>
      <c r="H435" s="30"/>
      <c r="I435" s="30"/>
      <c r="J435" s="30"/>
      <c r="K435" s="30"/>
      <c r="L435" s="24"/>
      <c r="M435" s="24"/>
      <c r="N435" s="24"/>
      <c r="O435" s="24"/>
    </row>
    <row r="436" spans="1:15" ht="15.75" x14ac:dyDescent="0.25">
      <c r="A436" s="110" t="s">
        <v>810</v>
      </c>
      <c r="B436" s="98" t="s">
        <v>811</v>
      </c>
      <c r="C436" s="40">
        <f t="shared" si="6"/>
        <v>0</v>
      </c>
      <c r="D436" s="30"/>
      <c r="E436" s="30"/>
      <c r="F436" s="30"/>
      <c r="G436" s="30"/>
      <c r="H436" s="30"/>
      <c r="I436" s="30"/>
      <c r="J436" s="30"/>
      <c r="K436" s="30"/>
      <c r="L436" s="24"/>
      <c r="M436" s="24"/>
      <c r="N436" s="24"/>
      <c r="O436" s="24"/>
    </row>
    <row r="437" spans="1:15" ht="15.75" x14ac:dyDescent="0.25">
      <c r="A437" s="110" t="s">
        <v>812</v>
      </c>
      <c r="B437" s="98" t="s">
        <v>813</v>
      </c>
      <c r="C437" s="40">
        <f t="shared" si="6"/>
        <v>0</v>
      </c>
      <c r="D437" s="30"/>
      <c r="E437" s="30"/>
      <c r="F437" s="30"/>
      <c r="G437" s="30"/>
      <c r="H437" s="30"/>
      <c r="I437" s="30"/>
      <c r="J437" s="30"/>
      <c r="K437" s="30"/>
      <c r="L437" s="24"/>
      <c r="M437" s="24"/>
      <c r="N437" s="24"/>
      <c r="O437" s="24"/>
    </row>
    <row r="438" spans="1:15" ht="31.5" x14ac:dyDescent="0.25">
      <c r="A438" s="115" t="s">
        <v>814</v>
      </c>
      <c r="B438" s="54" t="s">
        <v>496</v>
      </c>
      <c r="C438" s="40">
        <f t="shared" si="6"/>
        <v>3</v>
      </c>
      <c r="D438" s="30">
        <v>3</v>
      </c>
      <c r="E438" s="30"/>
      <c r="F438" s="30"/>
      <c r="G438" s="30"/>
      <c r="H438" s="30"/>
      <c r="I438" s="30"/>
      <c r="J438" s="30"/>
      <c r="K438" s="30"/>
      <c r="L438" s="24"/>
      <c r="M438" s="24"/>
      <c r="N438" s="24"/>
      <c r="O438" s="24"/>
    </row>
    <row r="439" spans="1:15" s="130" customFormat="1" ht="15.75" x14ac:dyDescent="0.25">
      <c r="A439" s="112" t="s">
        <v>816</v>
      </c>
      <c r="B439" s="156" t="s">
        <v>817</v>
      </c>
      <c r="C439" s="40">
        <f t="shared" si="6"/>
        <v>0</v>
      </c>
      <c r="D439" s="30"/>
      <c r="E439" s="30"/>
      <c r="F439" s="30"/>
      <c r="G439" s="30"/>
      <c r="H439" s="30"/>
      <c r="I439" s="30"/>
      <c r="J439" s="30"/>
      <c r="K439" s="30"/>
      <c r="L439" s="24"/>
      <c r="M439" s="24"/>
      <c r="N439" s="24"/>
      <c r="O439" s="24"/>
    </row>
    <row r="440" spans="1:15" s="132" customFormat="1" ht="15.75" x14ac:dyDescent="0.25">
      <c r="A440" s="115" t="s">
        <v>818</v>
      </c>
      <c r="B440" s="54" t="s">
        <v>819</v>
      </c>
      <c r="C440" s="40">
        <f t="shared" si="6"/>
        <v>0</v>
      </c>
      <c r="D440" s="30"/>
      <c r="E440" s="30"/>
      <c r="F440" s="30"/>
      <c r="G440" s="30"/>
      <c r="H440" s="30"/>
      <c r="I440" s="30"/>
      <c r="J440" s="30"/>
      <c r="K440" s="30"/>
      <c r="L440" s="24"/>
      <c r="M440" s="24"/>
      <c r="N440" s="24"/>
      <c r="O440" s="24"/>
    </row>
    <row r="441" spans="1:15" s="132" customFormat="1" ht="15.75" x14ac:dyDescent="0.25">
      <c r="A441" s="61" t="s">
        <v>32</v>
      </c>
      <c r="B441" s="55" t="s">
        <v>636</v>
      </c>
      <c r="C441" s="40">
        <f t="shared" si="6"/>
        <v>0</v>
      </c>
      <c r="D441" s="30"/>
      <c r="E441" s="30"/>
      <c r="F441" s="30"/>
      <c r="G441" s="30"/>
      <c r="H441" s="30"/>
      <c r="I441" s="30"/>
      <c r="J441" s="30"/>
      <c r="K441" s="30"/>
      <c r="L441" s="24"/>
      <c r="M441" s="24"/>
      <c r="N441" s="24"/>
      <c r="O441" s="24"/>
    </row>
    <row r="442" spans="1:15" s="132" customFormat="1" ht="15.75" x14ac:dyDescent="0.25">
      <c r="A442" s="115" t="s">
        <v>820</v>
      </c>
      <c r="B442" s="54" t="s">
        <v>821</v>
      </c>
      <c r="C442" s="40">
        <f t="shared" si="6"/>
        <v>0</v>
      </c>
      <c r="D442" s="30"/>
      <c r="E442" s="30"/>
      <c r="F442" s="30"/>
      <c r="G442" s="30"/>
      <c r="H442" s="30"/>
      <c r="I442" s="30"/>
      <c r="J442" s="30"/>
      <c r="K442" s="30"/>
      <c r="L442" s="24"/>
      <c r="M442" s="24"/>
      <c r="N442" s="24"/>
      <c r="O442" s="24"/>
    </row>
    <row r="443" spans="1:15" s="132" customFormat="1" ht="15.75" x14ac:dyDescent="0.25">
      <c r="A443" s="115" t="s">
        <v>822</v>
      </c>
      <c r="B443" s="54" t="s">
        <v>823</v>
      </c>
      <c r="C443" s="40">
        <f t="shared" si="6"/>
        <v>0</v>
      </c>
      <c r="D443" s="30"/>
      <c r="E443" s="30"/>
      <c r="F443" s="30"/>
      <c r="G443" s="30"/>
      <c r="H443" s="30"/>
      <c r="I443" s="30"/>
      <c r="J443" s="30"/>
      <c r="K443" s="30"/>
      <c r="L443" s="24"/>
      <c r="M443" s="24"/>
      <c r="N443" s="24"/>
      <c r="O443" s="24"/>
    </row>
    <row r="444" spans="1:15" s="130" customFormat="1" ht="15.75" x14ac:dyDescent="0.25">
      <c r="A444" s="115" t="s">
        <v>824</v>
      </c>
      <c r="B444" s="54" t="s">
        <v>825</v>
      </c>
      <c r="C444" s="40">
        <f t="shared" si="6"/>
        <v>0</v>
      </c>
      <c r="D444" s="30"/>
      <c r="E444" s="30"/>
      <c r="F444" s="30"/>
      <c r="G444" s="30"/>
      <c r="H444" s="30"/>
      <c r="I444" s="30"/>
      <c r="J444" s="30"/>
      <c r="K444" s="30"/>
      <c r="L444" s="24"/>
      <c r="M444" s="24"/>
      <c r="N444" s="24"/>
      <c r="O444" s="24"/>
    </row>
    <row r="445" spans="1:15" ht="15.75" x14ac:dyDescent="0.25">
      <c r="A445" s="115" t="s">
        <v>826</v>
      </c>
      <c r="B445" s="54" t="s">
        <v>827</v>
      </c>
      <c r="C445" s="40">
        <f t="shared" si="6"/>
        <v>0</v>
      </c>
      <c r="D445" s="30"/>
      <c r="E445" s="30"/>
      <c r="F445" s="30"/>
      <c r="G445" s="30"/>
      <c r="H445" s="30"/>
      <c r="I445" s="30"/>
      <c r="J445" s="30"/>
      <c r="K445" s="30"/>
      <c r="L445" s="24"/>
      <c r="M445" s="24"/>
      <c r="N445" s="24"/>
      <c r="O445" s="24"/>
    </row>
    <row r="446" spans="1:15" ht="15.75" x14ac:dyDescent="0.25">
      <c r="A446" s="115" t="s">
        <v>828</v>
      </c>
      <c r="B446" s="54" t="s">
        <v>829</v>
      </c>
      <c r="C446" s="40">
        <f t="shared" si="6"/>
        <v>0</v>
      </c>
      <c r="D446" s="30"/>
      <c r="E446" s="30"/>
      <c r="F446" s="30"/>
      <c r="G446" s="30"/>
      <c r="H446" s="30"/>
      <c r="I446" s="30"/>
      <c r="J446" s="30"/>
      <c r="K446" s="30"/>
      <c r="L446" s="24"/>
      <c r="M446" s="24"/>
      <c r="N446" s="24"/>
      <c r="O446" s="24"/>
    </row>
    <row r="447" spans="1:15" ht="15.75" x14ac:dyDescent="0.25">
      <c r="A447" s="115" t="s">
        <v>830</v>
      </c>
      <c r="B447" s="54" t="s">
        <v>831</v>
      </c>
      <c r="C447" s="40">
        <f t="shared" si="6"/>
        <v>0</v>
      </c>
      <c r="D447" s="30"/>
      <c r="E447" s="30"/>
      <c r="F447" s="30"/>
      <c r="G447" s="30"/>
      <c r="H447" s="30"/>
      <c r="I447" s="30"/>
      <c r="J447" s="30"/>
      <c r="K447" s="30"/>
      <c r="L447" s="24"/>
      <c r="M447" s="24"/>
      <c r="N447" s="24"/>
      <c r="O447" s="24"/>
    </row>
    <row r="448" spans="1:15" ht="15.75" x14ac:dyDescent="0.25">
      <c r="A448" s="115" t="s">
        <v>832</v>
      </c>
      <c r="B448" s="54" t="s">
        <v>833</v>
      </c>
      <c r="C448" s="40">
        <f t="shared" si="6"/>
        <v>0</v>
      </c>
      <c r="D448" s="30"/>
      <c r="E448" s="30"/>
      <c r="F448" s="30"/>
      <c r="G448" s="30"/>
      <c r="H448" s="30"/>
      <c r="I448" s="30"/>
      <c r="J448" s="30"/>
      <c r="K448" s="30"/>
      <c r="L448" s="24"/>
      <c r="M448" s="24"/>
      <c r="N448" s="24"/>
      <c r="O448" s="24"/>
    </row>
    <row r="449" spans="1:15" ht="15.75" x14ac:dyDescent="0.25">
      <c r="A449" s="115" t="s">
        <v>834</v>
      </c>
      <c r="B449" s="54" t="s">
        <v>835</v>
      </c>
      <c r="C449" s="40">
        <f t="shared" si="6"/>
        <v>0</v>
      </c>
      <c r="D449" s="30"/>
      <c r="E449" s="30"/>
      <c r="F449" s="30"/>
      <c r="G449" s="30"/>
      <c r="H449" s="30"/>
      <c r="I449" s="30"/>
      <c r="J449" s="30"/>
      <c r="K449" s="30"/>
      <c r="L449" s="24"/>
      <c r="M449" s="24"/>
      <c r="N449" s="24"/>
      <c r="O449" s="24"/>
    </row>
    <row r="450" spans="1:15" ht="15.75" x14ac:dyDescent="0.25">
      <c r="A450" s="115" t="s">
        <v>836</v>
      </c>
      <c r="B450" s="54" t="s">
        <v>837</v>
      </c>
      <c r="C450" s="40">
        <f t="shared" ref="C450:C473" si="7">SUM(D450:L450)</f>
        <v>0</v>
      </c>
      <c r="D450" s="30"/>
      <c r="E450" s="30"/>
      <c r="F450" s="30"/>
      <c r="G450" s="30"/>
      <c r="H450" s="30"/>
      <c r="I450" s="30"/>
      <c r="J450" s="30"/>
      <c r="K450" s="30"/>
      <c r="L450" s="24"/>
      <c r="M450" s="24"/>
      <c r="N450" s="24"/>
      <c r="O450" s="24"/>
    </row>
    <row r="451" spans="1:15" ht="15.75" x14ac:dyDescent="0.25">
      <c r="A451" s="115" t="s">
        <v>838</v>
      </c>
      <c r="B451" s="54" t="s">
        <v>839</v>
      </c>
      <c r="C451" s="40">
        <f t="shared" si="7"/>
        <v>0</v>
      </c>
      <c r="D451" s="40"/>
      <c r="E451" s="40"/>
      <c r="F451" s="40"/>
      <c r="G451" s="40"/>
      <c r="H451" s="40"/>
      <c r="I451" s="40"/>
      <c r="J451" s="40"/>
      <c r="K451" s="40"/>
      <c r="L451" s="24"/>
      <c r="M451" s="24"/>
      <c r="N451" s="24"/>
      <c r="O451" s="24"/>
    </row>
    <row r="452" spans="1:15" ht="15.75" x14ac:dyDescent="0.25">
      <c r="A452" s="67" t="s">
        <v>165</v>
      </c>
      <c r="B452" s="68" t="s">
        <v>686</v>
      </c>
      <c r="C452" s="40">
        <f t="shared" si="7"/>
        <v>2</v>
      </c>
      <c r="D452" s="30">
        <v>2</v>
      </c>
      <c r="E452" s="30"/>
      <c r="F452" s="30"/>
      <c r="G452" s="30"/>
      <c r="H452" s="30"/>
      <c r="I452" s="30"/>
      <c r="J452" s="30"/>
      <c r="K452" s="30"/>
      <c r="L452" s="24"/>
      <c r="M452" s="24"/>
      <c r="N452" s="24"/>
      <c r="O452" s="24"/>
    </row>
    <row r="453" spans="1:15" ht="15.75" x14ac:dyDescent="0.25">
      <c r="A453" s="115" t="s">
        <v>840</v>
      </c>
      <c r="B453" s="54" t="s">
        <v>841</v>
      </c>
      <c r="C453" s="40">
        <f t="shared" si="7"/>
        <v>0</v>
      </c>
      <c r="D453" s="30"/>
      <c r="E453" s="30"/>
      <c r="F453" s="30"/>
      <c r="G453" s="30"/>
      <c r="H453" s="30"/>
      <c r="I453" s="30"/>
      <c r="J453" s="30"/>
      <c r="K453" s="30"/>
      <c r="L453" s="24"/>
      <c r="M453" s="24"/>
      <c r="N453" s="24"/>
      <c r="O453" s="24"/>
    </row>
    <row r="454" spans="1:15" ht="15.75" x14ac:dyDescent="0.25">
      <c r="A454" s="115" t="s">
        <v>842</v>
      </c>
      <c r="B454" s="54" t="s">
        <v>843</v>
      </c>
      <c r="C454" s="40">
        <f t="shared" si="7"/>
        <v>0</v>
      </c>
      <c r="D454" s="30"/>
      <c r="E454" s="30"/>
      <c r="F454" s="30"/>
      <c r="G454" s="30"/>
      <c r="H454" s="30"/>
      <c r="I454" s="30"/>
      <c r="J454" s="30"/>
      <c r="K454" s="30"/>
      <c r="L454" s="24"/>
      <c r="M454" s="24"/>
      <c r="N454" s="24"/>
      <c r="O454" s="24"/>
    </row>
    <row r="455" spans="1:15" ht="15.75" x14ac:dyDescent="0.25">
      <c r="A455" s="115" t="s">
        <v>844</v>
      </c>
      <c r="B455" s="54" t="s">
        <v>845</v>
      </c>
      <c r="C455" s="40">
        <f t="shared" si="7"/>
        <v>0</v>
      </c>
      <c r="D455" s="40"/>
      <c r="E455" s="40"/>
      <c r="F455" s="40"/>
      <c r="G455" s="40"/>
      <c r="H455" s="40"/>
      <c r="I455" s="40"/>
      <c r="J455" s="40"/>
      <c r="K455" s="40"/>
      <c r="L455" s="24"/>
      <c r="M455" s="24"/>
      <c r="N455" s="24"/>
      <c r="O455" s="24"/>
    </row>
    <row r="456" spans="1:15" ht="15.75" x14ac:dyDescent="0.25">
      <c r="A456" s="115" t="s">
        <v>846</v>
      </c>
      <c r="B456" s="54" t="s">
        <v>847</v>
      </c>
      <c r="C456" s="40">
        <f t="shared" si="7"/>
        <v>0</v>
      </c>
      <c r="D456" s="30"/>
      <c r="E456" s="30"/>
      <c r="F456" s="30"/>
      <c r="G456" s="30"/>
      <c r="H456" s="30"/>
      <c r="I456" s="30"/>
      <c r="J456" s="30"/>
      <c r="K456" s="30"/>
      <c r="L456" s="24"/>
      <c r="M456" s="24"/>
      <c r="N456" s="24"/>
      <c r="O456" s="24"/>
    </row>
    <row r="457" spans="1:15" ht="15.75" x14ac:dyDescent="0.25">
      <c r="A457" s="110" t="s">
        <v>848</v>
      </c>
      <c r="B457" s="145" t="s">
        <v>849</v>
      </c>
      <c r="C457" s="40">
        <f t="shared" si="7"/>
        <v>0</v>
      </c>
      <c r="D457" s="30"/>
      <c r="E457" s="30"/>
      <c r="F457" s="30"/>
      <c r="G457" s="30"/>
      <c r="H457" s="30"/>
      <c r="I457" s="30"/>
      <c r="J457" s="30"/>
      <c r="K457" s="30"/>
      <c r="L457" s="24"/>
      <c r="M457" s="24"/>
      <c r="N457" s="24"/>
      <c r="O457" s="24"/>
    </row>
    <row r="458" spans="1:15" s="42" customFormat="1" ht="15.75" x14ac:dyDescent="0.25">
      <c r="A458" s="115" t="s">
        <v>850</v>
      </c>
      <c r="B458" s="54" t="s">
        <v>851</v>
      </c>
      <c r="C458" s="40">
        <f t="shared" si="7"/>
        <v>0</v>
      </c>
      <c r="D458" s="30"/>
      <c r="E458" s="30"/>
      <c r="F458" s="30"/>
      <c r="G458" s="30"/>
      <c r="H458" s="30"/>
      <c r="I458" s="30"/>
      <c r="J458" s="30"/>
      <c r="K458" s="30"/>
      <c r="L458" s="24"/>
      <c r="M458" s="24"/>
      <c r="N458" s="24"/>
      <c r="O458" s="24"/>
    </row>
    <row r="459" spans="1:15" s="42" customFormat="1" ht="15.75" x14ac:dyDescent="0.25">
      <c r="A459" s="115" t="s">
        <v>852</v>
      </c>
      <c r="B459" s="54" t="s">
        <v>853</v>
      </c>
      <c r="C459" s="40">
        <f t="shared" si="7"/>
        <v>7</v>
      </c>
      <c r="D459" s="45"/>
      <c r="E459" s="45">
        <v>7</v>
      </c>
      <c r="F459" s="45"/>
      <c r="G459" s="30"/>
      <c r="H459" s="30"/>
      <c r="I459" s="30"/>
      <c r="J459" s="30"/>
      <c r="K459" s="30"/>
      <c r="L459" s="24"/>
      <c r="M459" s="24"/>
      <c r="N459" s="24"/>
      <c r="O459" s="24"/>
    </row>
    <row r="460" spans="1:15" ht="15.75" x14ac:dyDescent="0.25">
      <c r="A460" s="115" t="s">
        <v>854</v>
      </c>
      <c r="B460" s="54" t="s">
        <v>855</v>
      </c>
      <c r="C460" s="40">
        <f t="shared" si="7"/>
        <v>0</v>
      </c>
      <c r="D460" s="30"/>
      <c r="E460" s="30"/>
      <c r="F460" s="30"/>
      <c r="G460" s="30"/>
      <c r="H460" s="30"/>
      <c r="I460" s="30"/>
      <c r="J460" s="30"/>
      <c r="K460" s="30"/>
      <c r="L460" s="24"/>
      <c r="M460" s="24"/>
      <c r="N460" s="24"/>
      <c r="O460" s="24"/>
    </row>
    <row r="461" spans="1:15" ht="15.75" x14ac:dyDescent="0.25">
      <c r="A461" s="115" t="s">
        <v>856</v>
      </c>
      <c r="B461" s="54" t="s">
        <v>857</v>
      </c>
      <c r="C461" s="40">
        <f t="shared" si="7"/>
        <v>1</v>
      </c>
      <c r="D461" s="30">
        <v>1</v>
      </c>
      <c r="E461" s="30"/>
      <c r="F461" s="30"/>
      <c r="G461" s="30"/>
      <c r="H461" s="30"/>
      <c r="I461" s="30"/>
      <c r="J461" s="30"/>
      <c r="K461" s="30"/>
      <c r="L461" s="24"/>
      <c r="M461" s="24"/>
      <c r="N461" s="24"/>
      <c r="O461" s="24"/>
    </row>
    <row r="462" spans="1:15" ht="15.75" x14ac:dyDescent="0.25">
      <c r="A462" s="115" t="s">
        <v>858</v>
      </c>
      <c r="B462" s="54" t="s">
        <v>859</v>
      </c>
      <c r="C462" s="40">
        <f t="shared" si="7"/>
        <v>0</v>
      </c>
      <c r="D462" s="30"/>
      <c r="E462" s="30"/>
      <c r="F462" s="30"/>
      <c r="G462" s="30"/>
      <c r="H462" s="30"/>
      <c r="I462" s="30"/>
      <c r="J462" s="30"/>
      <c r="K462" s="30"/>
      <c r="L462" s="24"/>
      <c r="M462" s="24"/>
      <c r="N462" s="24"/>
      <c r="O462" s="24"/>
    </row>
    <row r="463" spans="1:15" ht="15.75" x14ac:dyDescent="0.25">
      <c r="A463" s="69" t="s">
        <v>167</v>
      </c>
      <c r="B463" s="68" t="s">
        <v>687</v>
      </c>
      <c r="C463" s="40">
        <f t="shared" si="7"/>
        <v>0</v>
      </c>
      <c r="D463" s="30"/>
      <c r="E463" s="30"/>
      <c r="F463" s="30"/>
      <c r="G463" s="30"/>
      <c r="H463" s="30"/>
      <c r="I463" s="30"/>
      <c r="J463" s="30"/>
      <c r="K463" s="30"/>
      <c r="L463" s="24"/>
      <c r="M463" s="24"/>
      <c r="N463" s="24"/>
      <c r="O463" s="24"/>
    </row>
    <row r="464" spans="1:15" ht="15.75" x14ac:dyDescent="0.25">
      <c r="A464" s="115" t="s">
        <v>860</v>
      </c>
      <c r="B464" s="54" t="s">
        <v>861</v>
      </c>
      <c r="C464" s="40">
        <f t="shared" si="7"/>
        <v>0</v>
      </c>
      <c r="D464" s="30"/>
      <c r="E464" s="30"/>
      <c r="F464" s="30"/>
      <c r="G464" s="30"/>
      <c r="H464" s="30"/>
      <c r="I464" s="30"/>
      <c r="J464" s="30"/>
      <c r="K464" s="30"/>
      <c r="L464" s="24"/>
      <c r="M464" s="24"/>
      <c r="N464" s="24"/>
      <c r="O464" s="24"/>
    </row>
    <row r="465" spans="1:15" ht="15.75" x14ac:dyDescent="0.25">
      <c r="A465" s="115" t="s">
        <v>862</v>
      </c>
      <c r="B465" s="54" t="s">
        <v>863</v>
      </c>
      <c r="C465" s="40">
        <f t="shared" si="7"/>
        <v>0</v>
      </c>
      <c r="D465" s="30"/>
      <c r="E465" s="30"/>
      <c r="F465" s="30"/>
      <c r="G465" s="30"/>
      <c r="H465" s="30"/>
      <c r="I465" s="30"/>
      <c r="J465" s="30"/>
      <c r="K465" s="30"/>
      <c r="L465" s="24"/>
      <c r="M465" s="24"/>
      <c r="N465" s="24"/>
      <c r="O465" s="24"/>
    </row>
    <row r="466" spans="1:15" s="130" customFormat="1" ht="15.75" x14ac:dyDescent="0.25">
      <c r="A466" s="115" t="s">
        <v>864</v>
      </c>
      <c r="B466" s="54" t="s">
        <v>865</v>
      </c>
      <c r="C466" s="40">
        <f t="shared" si="7"/>
        <v>0</v>
      </c>
      <c r="D466" s="30"/>
      <c r="E466" s="30"/>
      <c r="F466" s="30"/>
      <c r="G466" s="30"/>
      <c r="H466" s="30"/>
      <c r="I466" s="30"/>
      <c r="J466" s="30"/>
      <c r="K466" s="30"/>
      <c r="L466" s="24"/>
      <c r="M466" s="24"/>
      <c r="N466" s="24"/>
      <c r="O466" s="24"/>
    </row>
    <row r="467" spans="1:15" ht="15.75" x14ac:dyDescent="0.25">
      <c r="A467" s="115" t="s">
        <v>866</v>
      </c>
      <c r="B467" s="54" t="s">
        <v>867</v>
      </c>
      <c r="C467" s="40">
        <f t="shared" si="7"/>
        <v>0</v>
      </c>
      <c r="D467" s="30"/>
      <c r="E467" s="30"/>
      <c r="F467" s="30"/>
      <c r="G467" s="30"/>
      <c r="H467" s="30"/>
      <c r="I467" s="30"/>
      <c r="J467" s="30"/>
      <c r="K467" s="30"/>
      <c r="L467" s="24"/>
      <c r="M467" s="24"/>
      <c r="N467" s="24"/>
      <c r="O467" s="24"/>
    </row>
    <row r="468" spans="1:15" ht="15.75" x14ac:dyDescent="0.25">
      <c r="A468" s="115" t="s">
        <v>868</v>
      </c>
      <c r="B468" s="54" t="s">
        <v>869</v>
      </c>
      <c r="C468" s="40">
        <f t="shared" si="7"/>
        <v>2</v>
      </c>
      <c r="D468" s="30">
        <v>2</v>
      </c>
      <c r="E468" s="30"/>
      <c r="F468" s="30"/>
      <c r="G468" s="30"/>
      <c r="H468" s="30"/>
      <c r="I468" s="30"/>
      <c r="J468" s="30"/>
      <c r="K468" s="30"/>
      <c r="L468" s="24"/>
      <c r="M468" s="24"/>
      <c r="N468" s="24"/>
      <c r="O468" s="24"/>
    </row>
    <row r="469" spans="1:15" ht="15.75" x14ac:dyDescent="0.25">
      <c r="A469" s="115" t="s">
        <v>870</v>
      </c>
      <c r="B469" s="54" t="s">
        <v>871</v>
      </c>
      <c r="C469" s="40">
        <f t="shared" si="7"/>
        <v>0</v>
      </c>
      <c r="D469" s="30"/>
      <c r="E469" s="30"/>
      <c r="F469" s="30"/>
      <c r="G469" s="30"/>
      <c r="H469" s="30"/>
      <c r="I469" s="30"/>
      <c r="J469" s="30"/>
      <c r="K469" s="30"/>
      <c r="L469" s="24"/>
      <c r="M469" s="24"/>
      <c r="N469" s="24"/>
      <c r="O469" s="24"/>
    </row>
    <row r="470" spans="1:15" ht="15.75" x14ac:dyDescent="0.25">
      <c r="A470" s="115" t="s">
        <v>872</v>
      </c>
      <c r="B470" s="54" t="s">
        <v>873</v>
      </c>
      <c r="C470" s="40">
        <f t="shared" si="7"/>
        <v>0</v>
      </c>
      <c r="D470" s="30"/>
      <c r="E470" s="30"/>
      <c r="F470" s="30"/>
      <c r="G470" s="30"/>
      <c r="H470" s="30"/>
      <c r="I470" s="30"/>
      <c r="J470" s="30"/>
      <c r="K470" s="30"/>
      <c r="L470" s="24"/>
      <c r="M470" s="24"/>
      <c r="N470" s="24"/>
      <c r="O470" s="24"/>
    </row>
    <row r="471" spans="1:15" ht="15.75" x14ac:dyDescent="0.25">
      <c r="A471" s="115" t="s">
        <v>874</v>
      </c>
      <c r="B471" s="54" t="s">
        <v>875</v>
      </c>
      <c r="C471" s="40">
        <f t="shared" si="7"/>
        <v>0</v>
      </c>
      <c r="D471" s="30"/>
      <c r="E471" s="30"/>
      <c r="F471" s="30"/>
      <c r="G471" s="30"/>
      <c r="H471" s="30"/>
      <c r="I471" s="30"/>
      <c r="J471" s="30"/>
      <c r="K471" s="30"/>
      <c r="L471" s="24"/>
      <c r="M471" s="24"/>
      <c r="N471" s="24"/>
      <c r="O471" s="24"/>
    </row>
    <row r="472" spans="1:15" ht="15.75" x14ac:dyDescent="0.25">
      <c r="A472" s="115" t="s">
        <v>876</v>
      </c>
      <c r="B472" s="54" t="s">
        <v>877</v>
      </c>
      <c r="C472" s="40">
        <f t="shared" si="7"/>
        <v>0</v>
      </c>
      <c r="D472" s="30"/>
      <c r="E472" s="30"/>
      <c r="F472" s="30"/>
      <c r="G472" s="30"/>
      <c r="H472" s="30"/>
      <c r="I472" s="30"/>
      <c r="J472" s="30"/>
      <c r="K472" s="30"/>
      <c r="L472" s="24"/>
      <c r="M472" s="24"/>
      <c r="N472" s="24"/>
      <c r="O472" s="24"/>
    </row>
    <row r="473" spans="1:15" ht="15.75" x14ac:dyDescent="0.25">
      <c r="A473" s="115" t="s">
        <v>878</v>
      </c>
      <c r="B473" s="54" t="s">
        <v>879</v>
      </c>
      <c r="C473" s="40">
        <f t="shared" si="7"/>
        <v>0</v>
      </c>
      <c r="D473" s="30"/>
      <c r="E473" s="30"/>
      <c r="F473" s="30"/>
      <c r="G473" s="30"/>
      <c r="H473" s="30"/>
      <c r="I473" s="30"/>
      <c r="J473" s="30"/>
      <c r="K473" s="30"/>
      <c r="L473" s="24"/>
      <c r="M473" s="24"/>
      <c r="N473" s="24"/>
      <c r="O473" s="24"/>
    </row>
    <row r="474" spans="1:15" ht="15.75" x14ac:dyDescent="0.25">
      <c r="A474" s="109"/>
      <c r="B474" s="58"/>
      <c r="C474" s="40">
        <f t="shared" ref="C474" si="8">SUM(D474:L474)</f>
        <v>0</v>
      </c>
      <c r="D474" s="30"/>
      <c r="E474" s="30"/>
      <c r="F474" s="30"/>
      <c r="G474" s="30"/>
      <c r="H474" s="30"/>
      <c r="I474" s="30"/>
      <c r="J474" s="30"/>
      <c r="K474" s="30"/>
      <c r="L474" s="124"/>
      <c r="M474" s="124"/>
      <c r="N474" s="124"/>
      <c r="O474" s="124"/>
    </row>
    <row r="475" spans="1:15" ht="15.75" x14ac:dyDescent="0.25">
      <c r="A475" s="109"/>
      <c r="B475" s="58"/>
      <c r="C475" s="30">
        <f t="shared" ref="C475:C487" si="9">SUM(D475:K475)</f>
        <v>0</v>
      </c>
      <c r="D475" s="30"/>
      <c r="E475" s="30"/>
      <c r="F475" s="30"/>
      <c r="G475" s="30"/>
      <c r="H475" s="30"/>
      <c r="I475" s="30"/>
      <c r="J475" s="30"/>
      <c r="K475" s="30"/>
      <c r="L475" s="124"/>
      <c r="M475" s="124"/>
      <c r="N475" s="124"/>
      <c r="O475" s="124"/>
    </row>
    <row r="476" spans="1:15" ht="15.75" x14ac:dyDescent="0.25">
      <c r="A476" s="109"/>
      <c r="B476" s="58"/>
      <c r="C476" s="30">
        <f t="shared" si="9"/>
        <v>0</v>
      </c>
      <c r="D476" s="30"/>
      <c r="E476" s="30"/>
      <c r="F476" s="30"/>
      <c r="G476" s="30"/>
      <c r="H476" s="30"/>
      <c r="I476" s="30"/>
      <c r="J476" s="30"/>
      <c r="K476" s="30"/>
      <c r="L476" s="124"/>
      <c r="M476" s="124"/>
      <c r="N476" s="124"/>
      <c r="O476" s="124"/>
    </row>
    <row r="477" spans="1:15" x14ac:dyDescent="0.25">
      <c r="A477" s="126"/>
      <c r="B477" s="124"/>
      <c r="C477" s="30">
        <f t="shared" si="9"/>
        <v>0</v>
      </c>
      <c r="D477" s="30"/>
      <c r="E477" s="30"/>
      <c r="F477" s="30"/>
      <c r="G477" s="30"/>
      <c r="H477" s="30"/>
      <c r="I477" s="30"/>
      <c r="J477" s="30"/>
      <c r="K477" s="30"/>
      <c r="L477" s="124"/>
      <c r="M477" s="124"/>
      <c r="N477" s="124"/>
      <c r="O477" s="124"/>
    </row>
    <row r="478" spans="1:15" x14ac:dyDescent="0.25">
      <c r="A478" s="126"/>
      <c r="B478" s="124"/>
      <c r="C478" s="30">
        <f t="shared" si="9"/>
        <v>0</v>
      </c>
      <c r="D478" s="30"/>
      <c r="E478" s="30"/>
      <c r="F478" s="30"/>
      <c r="G478" s="30"/>
      <c r="H478" s="30"/>
      <c r="I478" s="30"/>
      <c r="J478" s="30"/>
      <c r="K478" s="30"/>
      <c r="L478" s="124"/>
      <c r="M478" s="124"/>
      <c r="N478" s="124"/>
      <c r="O478" s="124"/>
    </row>
    <row r="479" spans="1:15" x14ac:dyDescent="0.25">
      <c r="A479" s="126"/>
      <c r="B479" s="124"/>
      <c r="C479" s="30">
        <f t="shared" si="9"/>
        <v>0</v>
      </c>
      <c r="D479" s="30"/>
      <c r="E479" s="30"/>
      <c r="F479" s="30"/>
      <c r="G479" s="30"/>
      <c r="H479" s="30"/>
      <c r="I479" s="30"/>
      <c r="J479" s="30"/>
      <c r="K479" s="30"/>
      <c r="L479" s="124"/>
      <c r="M479" s="124"/>
      <c r="N479" s="124"/>
      <c r="O479" s="124"/>
    </row>
    <row r="480" spans="1:15" ht="15.75" x14ac:dyDescent="0.25">
      <c r="A480" s="109"/>
      <c r="B480" s="58"/>
      <c r="C480" s="30">
        <f t="shared" si="9"/>
        <v>0</v>
      </c>
      <c r="D480" s="30"/>
      <c r="E480" s="30"/>
      <c r="F480" s="30"/>
      <c r="G480" s="30"/>
      <c r="H480" s="30"/>
      <c r="I480" s="30"/>
      <c r="J480" s="30"/>
      <c r="K480" s="30"/>
      <c r="L480" s="124"/>
      <c r="M480" s="124"/>
      <c r="N480" s="124"/>
      <c r="O480" s="124"/>
    </row>
    <row r="481" spans="1:15" ht="15.75" x14ac:dyDescent="0.25">
      <c r="A481" s="109"/>
      <c r="B481" s="58"/>
      <c r="C481" s="30">
        <f t="shared" si="9"/>
        <v>0</v>
      </c>
      <c r="D481" s="30"/>
      <c r="E481" s="30"/>
      <c r="F481" s="30"/>
      <c r="G481" s="30"/>
      <c r="H481" s="30"/>
      <c r="I481" s="30"/>
      <c r="J481" s="30"/>
      <c r="K481" s="30"/>
      <c r="L481" s="124"/>
      <c r="M481" s="124"/>
      <c r="N481" s="124"/>
      <c r="O481" s="124"/>
    </row>
    <row r="482" spans="1:15" x14ac:dyDescent="0.25">
      <c r="A482" s="126"/>
      <c r="B482" s="124"/>
      <c r="C482" s="30">
        <f t="shared" si="9"/>
        <v>0</v>
      </c>
      <c r="D482" s="30"/>
      <c r="E482" s="30"/>
      <c r="F482" s="30"/>
      <c r="G482" s="30"/>
      <c r="H482" s="30"/>
      <c r="I482" s="30"/>
      <c r="J482" s="30"/>
      <c r="K482" s="30"/>
      <c r="L482" s="124"/>
      <c r="M482" s="124"/>
      <c r="N482" s="124"/>
      <c r="O482" s="124"/>
    </row>
    <row r="483" spans="1:15" x14ac:dyDescent="0.25">
      <c r="A483" s="126"/>
      <c r="B483" s="124"/>
      <c r="C483" s="30">
        <f t="shared" si="9"/>
        <v>0</v>
      </c>
      <c r="D483" s="30"/>
      <c r="E483" s="30"/>
      <c r="F483" s="30"/>
      <c r="G483" s="30"/>
      <c r="H483" s="30"/>
      <c r="I483" s="30"/>
      <c r="J483" s="30"/>
      <c r="K483" s="30"/>
      <c r="L483" s="124"/>
      <c r="M483" s="124"/>
      <c r="N483" s="124"/>
      <c r="O483" s="124"/>
    </row>
    <row r="484" spans="1:15" x14ac:dyDescent="0.25">
      <c r="A484" s="126"/>
      <c r="B484" s="124"/>
      <c r="C484" s="30">
        <f t="shared" si="9"/>
        <v>0</v>
      </c>
      <c r="D484" s="30"/>
      <c r="E484" s="30"/>
      <c r="F484" s="30"/>
      <c r="G484" s="30"/>
      <c r="H484" s="30"/>
      <c r="I484" s="30"/>
      <c r="J484" s="30"/>
      <c r="K484" s="30"/>
      <c r="L484" s="124"/>
      <c r="M484" s="124"/>
      <c r="N484" s="124"/>
      <c r="O484" s="124"/>
    </row>
    <row r="485" spans="1:15" x14ac:dyDescent="0.25">
      <c r="A485" s="126"/>
      <c r="B485" s="124"/>
      <c r="C485" s="30">
        <f t="shared" si="9"/>
        <v>0</v>
      </c>
      <c r="D485" s="30"/>
      <c r="E485" s="30"/>
      <c r="F485" s="30"/>
      <c r="G485" s="30"/>
      <c r="H485" s="30"/>
      <c r="I485" s="30"/>
      <c r="J485" s="30"/>
      <c r="K485" s="30"/>
      <c r="L485" s="124"/>
      <c r="M485" s="124"/>
      <c r="N485" s="124"/>
      <c r="O485" s="124"/>
    </row>
    <row r="486" spans="1:15" x14ac:dyDescent="0.25">
      <c r="A486" s="126"/>
      <c r="B486" s="124"/>
      <c r="C486" s="30">
        <f t="shared" si="9"/>
        <v>0</v>
      </c>
      <c r="D486" s="30"/>
      <c r="E486" s="30"/>
      <c r="F486" s="30"/>
      <c r="G486" s="30"/>
      <c r="H486" s="30"/>
      <c r="I486" s="30"/>
      <c r="J486" s="30"/>
      <c r="K486" s="30"/>
      <c r="L486" s="124"/>
      <c r="M486" s="124"/>
      <c r="N486" s="124"/>
      <c r="O486" s="124"/>
    </row>
    <row r="487" spans="1:15" x14ac:dyDescent="0.25">
      <c r="A487" s="126"/>
      <c r="B487" s="124"/>
      <c r="C487" s="30">
        <f t="shared" si="9"/>
        <v>0</v>
      </c>
      <c r="D487" s="30"/>
      <c r="E487" s="30"/>
      <c r="F487" s="30"/>
      <c r="G487" s="30"/>
      <c r="H487" s="30"/>
      <c r="I487" s="30"/>
      <c r="J487" s="30"/>
      <c r="K487" s="30"/>
      <c r="L487" s="124"/>
      <c r="M487" s="124"/>
      <c r="N487" s="124"/>
      <c r="O487" s="124"/>
    </row>
    <row r="488" spans="1:15" x14ac:dyDescent="0.25">
      <c r="A488" s="60"/>
      <c r="B488" s="124"/>
      <c r="C488" s="30"/>
      <c r="D488" s="30"/>
      <c r="E488" s="30"/>
      <c r="F488" s="30"/>
      <c r="G488" s="30"/>
      <c r="H488" s="30"/>
      <c r="I488" s="30"/>
      <c r="J488" s="30"/>
      <c r="K488" s="30"/>
      <c r="L488" s="124"/>
      <c r="M488" s="124"/>
      <c r="N488" s="124"/>
      <c r="O488" s="124"/>
    </row>
    <row r="489" spans="1:15" x14ac:dyDescent="0.25">
      <c r="A489" s="126"/>
      <c r="B489" s="124"/>
      <c r="C489" s="30"/>
      <c r="D489" s="30"/>
      <c r="E489" s="30"/>
      <c r="F489" s="30"/>
      <c r="G489" s="30"/>
      <c r="H489" s="30"/>
      <c r="I489" s="30"/>
      <c r="J489" s="30"/>
      <c r="K489" s="30"/>
      <c r="L489" s="124"/>
      <c r="M489" s="124"/>
      <c r="N489" s="124"/>
      <c r="O489" s="124"/>
    </row>
    <row r="490" spans="1:15" x14ac:dyDescent="0.25">
      <c r="A490" s="126"/>
      <c r="B490" s="124"/>
      <c r="C490" s="30"/>
      <c r="D490" s="30"/>
      <c r="E490" s="30"/>
      <c r="F490" s="30"/>
      <c r="G490" s="30"/>
      <c r="H490" s="30"/>
      <c r="I490" s="30"/>
      <c r="J490" s="30"/>
      <c r="K490" s="30"/>
      <c r="L490" s="124"/>
      <c r="M490" s="124"/>
      <c r="N490" s="124"/>
      <c r="O490" s="124"/>
    </row>
    <row r="491" spans="1:15" x14ac:dyDescent="0.25">
      <c r="A491" s="126"/>
      <c r="B491" s="124"/>
      <c r="C491" s="30"/>
      <c r="D491" s="30"/>
      <c r="E491" s="30"/>
      <c r="F491" s="30"/>
      <c r="G491" s="30"/>
      <c r="H491" s="30"/>
      <c r="I491" s="30"/>
      <c r="J491" s="30"/>
      <c r="K491" s="30"/>
      <c r="L491" s="124"/>
      <c r="M491" s="124"/>
      <c r="N491" s="124"/>
      <c r="O491" s="124"/>
    </row>
    <row r="492" spans="1:15" x14ac:dyDescent="0.25">
      <c r="A492" s="126"/>
      <c r="B492" s="124"/>
      <c r="C492" s="30"/>
      <c r="D492" s="30"/>
      <c r="E492" s="30"/>
      <c r="F492" s="30"/>
      <c r="G492" s="30"/>
      <c r="H492" s="30"/>
      <c r="I492" s="30"/>
      <c r="J492" s="30"/>
      <c r="K492" s="30"/>
      <c r="L492" s="124"/>
      <c r="M492" s="124"/>
      <c r="N492" s="124"/>
      <c r="O492" s="124"/>
    </row>
    <row r="493" spans="1:15" x14ac:dyDescent="0.25">
      <c r="A493" s="126"/>
      <c r="B493" s="124"/>
      <c r="C493" s="30"/>
      <c r="D493" s="30"/>
      <c r="E493" s="30"/>
      <c r="F493" s="30"/>
      <c r="G493" s="30"/>
      <c r="H493" s="30"/>
      <c r="I493" s="30"/>
      <c r="J493" s="30"/>
      <c r="K493" s="30"/>
      <c r="L493" s="124"/>
      <c r="M493" s="124"/>
      <c r="N493" s="124"/>
      <c r="O493" s="124"/>
    </row>
    <row r="494" spans="1:15" x14ac:dyDescent="0.25">
      <c r="A494" s="126"/>
      <c r="B494" s="124"/>
      <c r="C494" s="30"/>
      <c r="D494" s="30"/>
      <c r="E494" s="30"/>
      <c r="F494" s="30"/>
      <c r="G494" s="30"/>
      <c r="H494" s="30"/>
      <c r="I494" s="30"/>
      <c r="J494" s="30"/>
      <c r="K494" s="30"/>
      <c r="L494" s="124"/>
      <c r="M494" s="124"/>
      <c r="N494" s="124"/>
      <c r="O494" s="124"/>
    </row>
    <row r="495" spans="1:15" x14ac:dyDescent="0.25">
      <c r="A495" s="126"/>
      <c r="B495" s="124"/>
      <c r="C495" s="30"/>
      <c r="D495" s="30"/>
      <c r="E495" s="30"/>
      <c r="F495" s="30"/>
      <c r="G495" s="30"/>
      <c r="H495" s="30"/>
      <c r="I495" s="30"/>
      <c r="J495" s="30"/>
      <c r="K495" s="30"/>
      <c r="L495" s="124"/>
      <c r="M495" s="124"/>
      <c r="N495" s="124"/>
      <c r="O495" s="124"/>
    </row>
    <row r="496" spans="1:15" x14ac:dyDescent="0.25">
      <c r="A496" s="126"/>
      <c r="B496" s="124"/>
      <c r="C496" s="30"/>
      <c r="D496" s="30"/>
      <c r="E496" s="30"/>
      <c r="F496" s="30"/>
      <c r="G496" s="30"/>
      <c r="H496" s="30"/>
      <c r="I496" s="30"/>
      <c r="J496" s="30"/>
      <c r="K496" s="30"/>
      <c r="L496" s="124"/>
      <c r="M496" s="124"/>
      <c r="N496" s="124"/>
      <c r="O496" s="124"/>
    </row>
    <row r="497" spans="1:15" x14ac:dyDescent="0.25">
      <c r="A497" s="126"/>
      <c r="B497" s="124"/>
      <c r="C497" s="30"/>
      <c r="D497" s="30"/>
      <c r="E497" s="30"/>
      <c r="F497" s="30"/>
      <c r="G497" s="30"/>
      <c r="H497" s="30"/>
      <c r="I497" s="30"/>
      <c r="J497" s="30"/>
      <c r="K497" s="30"/>
      <c r="L497" s="124"/>
      <c r="M497" s="124"/>
      <c r="N497" s="124"/>
      <c r="O497" s="124"/>
    </row>
    <row r="498" spans="1:15" x14ac:dyDescent="0.25">
      <c r="A498" s="126"/>
      <c r="B498" s="124"/>
      <c r="C498" s="30"/>
      <c r="D498" s="30"/>
      <c r="E498" s="30"/>
      <c r="F498" s="30"/>
      <c r="G498" s="30"/>
      <c r="H498" s="30"/>
      <c r="I498" s="30"/>
      <c r="J498" s="30"/>
      <c r="K498" s="30"/>
      <c r="L498" s="124"/>
      <c r="M498" s="124"/>
      <c r="N498" s="124"/>
      <c r="O498" s="124"/>
    </row>
    <row r="499" spans="1:15" x14ac:dyDescent="0.25">
      <c r="A499" s="126"/>
      <c r="B499" s="124"/>
      <c r="C499" s="30"/>
      <c r="D499" s="30"/>
      <c r="E499" s="30"/>
      <c r="F499" s="30"/>
      <c r="G499" s="30"/>
      <c r="H499" s="30"/>
      <c r="I499" s="30"/>
      <c r="J499" s="30"/>
      <c r="K499" s="30"/>
      <c r="L499" s="124"/>
      <c r="M499" s="124"/>
      <c r="N499" s="124"/>
      <c r="O499" s="124"/>
    </row>
    <row r="500" spans="1:15" x14ac:dyDescent="0.25">
      <c r="A500" s="126"/>
      <c r="B500" s="124"/>
      <c r="C500" s="30"/>
      <c r="D500" s="30"/>
      <c r="E500" s="30"/>
      <c r="F500" s="30"/>
      <c r="G500" s="30"/>
      <c r="H500" s="30"/>
      <c r="I500" s="30"/>
      <c r="J500" s="30"/>
      <c r="K500" s="30"/>
      <c r="L500" s="124"/>
      <c r="M500" s="124"/>
      <c r="N500" s="124"/>
      <c r="O500" s="124"/>
    </row>
    <row r="501" spans="1:15" x14ac:dyDescent="0.25">
      <c r="A501" s="126"/>
      <c r="B501" s="124"/>
      <c r="C501" s="30"/>
      <c r="D501" s="30"/>
      <c r="E501" s="30"/>
      <c r="F501" s="30"/>
      <c r="G501" s="30"/>
      <c r="H501" s="30"/>
      <c r="I501" s="30"/>
      <c r="J501" s="30"/>
      <c r="K501" s="30"/>
      <c r="L501" s="124"/>
      <c r="M501" s="124"/>
      <c r="N501" s="124"/>
      <c r="O501" s="124"/>
    </row>
    <row r="502" spans="1:15" x14ac:dyDescent="0.25">
      <c r="A502" s="126"/>
      <c r="B502" s="124"/>
      <c r="C502" s="30"/>
      <c r="D502" s="30"/>
      <c r="E502" s="30"/>
      <c r="F502" s="30"/>
      <c r="G502" s="30"/>
      <c r="H502" s="30"/>
      <c r="I502" s="30"/>
      <c r="J502" s="30"/>
      <c r="K502" s="30"/>
      <c r="L502" s="124"/>
      <c r="M502" s="124"/>
      <c r="N502" s="124"/>
      <c r="O502" s="124"/>
    </row>
    <row r="503" spans="1:15" x14ac:dyDescent="0.25">
      <c r="A503" s="126"/>
      <c r="B503" s="124"/>
      <c r="C503" s="30"/>
      <c r="D503" s="30"/>
      <c r="E503" s="30"/>
      <c r="F503" s="30"/>
      <c r="G503" s="30"/>
      <c r="H503" s="30"/>
      <c r="I503" s="30"/>
      <c r="J503" s="30"/>
      <c r="K503" s="30"/>
      <c r="L503" s="124"/>
      <c r="M503" s="124"/>
      <c r="N503" s="124"/>
      <c r="O503" s="124"/>
    </row>
    <row r="504" spans="1:15" x14ac:dyDescent="0.25">
      <c r="A504" s="126"/>
      <c r="B504" s="124"/>
      <c r="C504" s="30"/>
      <c r="D504" s="30"/>
      <c r="E504" s="30"/>
      <c r="F504" s="30"/>
      <c r="G504" s="30"/>
      <c r="H504" s="30"/>
      <c r="I504" s="30"/>
      <c r="J504" s="30"/>
      <c r="K504" s="30"/>
      <c r="L504" s="124"/>
      <c r="M504" s="124"/>
      <c r="N504" s="124"/>
      <c r="O504" s="124"/>
    </row>
    <row r="505" spans="1:15" x14ac:dyDescent="0.25">
      <c r="A505" s="126"/>
      <c r="B505" s="124"/>
      <c r="C505" s="30"/>
      <c r="D505" s="30"/>
      <c r="E505" s="30"/>
      <c r="F505" s="30"/>
      <c r="G505" s="30"/>
      <c r="H505" s="30"/>
      <c r="I505" s="30"/>
      <c r="J505" s="30"/>
      <c r="K505" s="30"/>
      <c r="L505" s="124"/>
      <c r="M505" s="124"/>
      <c r="N505" s="124"/>
      <c r="O505" s="124"/>
    </row>
    <row r="506" spans="1:15" x14ac:dyDescent="0.25">
      <c r="A506" s="126"/>
      <c r="B506" s="124"/>
      <c r="C506" s="30"/>
      <c r="D506" s="30"/>
      <c r="E506" s="30"/>
      <c r="F506" s="30"/>
      <c r="G506" s="30"/>
      <c r="H506" s="30"/>
      <c r="I506" s="30"/>
      <c r="J506" s="30"/>
      <c r="K506" s="30"/>
      <c r="L506" s="124"/>
      <c r="M506" s="124"/>
      <c r="N506" s="124"/>
      <c r="O506" s="124"/>
    </row>
    <row r="507" spans="1:15" x14ac:dyDescent="0.25">
      <c r="A507" s="126"/>
      <c r="B507" s="124"/>
      <c r="C507" s="30"/>
      <c r="D507" s="30"/>
      <c r="E507" s="30"/>
      <c r="F507" s="30"/>
      <c r="G507" s="30"/>
      <c r="H507" s="30"/>
      <c r="I507" s="30"/>
      <c r="J507" s="30"/>
      <c r="K507" s="30"/>
      <c r="L507" s="124"/>
      <c r="M507" s="124"/>
      <c r="N507" s="124"/>
      <c r="O507" s="124"/>
    </row>
    <row r="508" spans="1:15" x14ac:dyDescent="0.25">
      <c r="A508" s="126"/>
      <c r="B508" s="124"/>
      <c r="C508" s="30"/>
      <c r="D508" s="30"/>
      <c r="E508" s="30"/>
      <c r="F508" s="30"/>
      <c r="G508" s="30"/>
      <c r="H508" s="30"/>
      <c r="I508" s="30"/>
      <c r="J508" s="30"/>
      <c r="K508" s="30"/>
      <c r="L508" s="124"/>
      <c r="M508" s="124"/>
      <c r="N508" s="124"/>
      <c r="O508" s="124"/>
    </row>
    <row r="509" spans="1:15" x14ac:dyDescent="0.25">
      <c r="A509" s="126"/>
      <c r="B509" s="124"/>
      <c r="C509" s="30"/>
      <c r="D509" s="30"/>
      <c r="E509" s="30"/>
      <c r="F509" s="30"/>
      <c r="G509" s="30"/>
      <c r="H509" s="30"/>
      <c r="I509" s="30"/>
      <c r="J509" s="30"/>
      <c r="K509" s="30"/>
      <c r="L509" s="124"/>
      <c r="M509" s="124"/>
      <c r="N509" s="124"/>
      <c r="O509" s="124"/>
    </row>
    <row r="510" spans="1:15" x14ac:dyDescent="0.25">
      <c r="A510" s="126"/>
      <c r="B510" s="124"/>
      <c r="C510" s="30"/>
      <c r="D510" s="30"/>
      <c r="E510" s="30"/>
      <c r="F510" s="30"/>
      <c r="G510" s="30"/>
      <c r="H510" s="30"/>
      <c r="I510" s="30"/>
      <c r="J510" s="30"/>
      <c r="K510" s="30"/>
      <c r="L510" s="124"/>
      <c r="M510" s="124"/>
      <c r="N510" s="124"/>
      <c r="O510" s="124"/>
    </row>
    <row r="511" spans="1:15" x14ac:dyDescent="0.25">
      <c r="A511" s="126"/>
      <c r="B511" s="124"/>
      <c r="C511" s="30"/>
      <c r="D511" s="30"/>
      <c r="E511" s="30"/>
      <c r="F511" s="30"/>
      <c r="G511" s="30"/>
      <c r="H511" s="30"/>
      <c r="I511" s="30"/>
      <c r="J511" s="30"/>
      <c r="K511" s="30"/>
      <c r="L511" s="124"/>
      <c r="M511" s="124"/>
      <c r="N511" s="124"/>
      <c r="O511" s="124"/>
    </row>
    <row r="512" spans="1:15" x14ac:dyDescent="0.25">
      <c r="A512" s="126"/>
      <c r="B512" s="124"/>
      <c r="C512" s="30"/>
      <c r="D512" s="30"/>
      <c r="E512" s="30"/>
      <c r="F512" s="30"/>
      <c r="G512" s="30"/>
      <c r="H512" s="30"/>
      <c r="I512" s="30"/>
      <c r="J512" s="30"/>
      <c r="K512" s="30"/>
      <c r="L512" s="124"/>
      <c r="M512" s="124"/>
      <c r="N512" s="124"/>
      <c r="O512" s="124"/>
    </row>
    <row r="513" spans="1:15" x14ac:dyDescent="0.25">
      <c r="A513" s="126"/>
      <c r="B513" s="124"/>
      <c r="C513" s="30"/>
      <c r="D513" s="30"/>
      <c r="E513" s="30"/>
      <c r="F513" s="30"/>
      <c r="G513" s="30"/>
      <c r="H513" s="30"/>
      <c r="I513" s="30"/>
      <c r="J513" s="30"/>
      <c r="K513" s="30"/>
      <c r="L513" s="124"/>
      <c r="M513" s="124"/>
      <c r="N513" s="124"/>
      <c r="O513" s="124"/>
    </row>
    <row r="514" spans="1:15" x14ac:dyDescent="0.25">
      <c r="A514" s="126"/>
      <c r="B514" s="124"/>
      <c r="C514" s="30"/>
      <c r="D514" s="30"/>
      <c r="E514" s="30"/>
      <c r="F514" s="30"/>
      <c r="G514" s="30"/>
      <c r="H514" s="30"/>
      <c r="I514" s="30"/>
      <c r="J514" s="30"/>
      <c r="K514" s="30"/>
      <c r="L514" s="124"/>
      <c r="M514" s="124"/>
      <c r="N514" s="124"/>
      <c r="O514" s="124"/>
    </row>
    <row r="515" spans="1:15" x14ac:dyDescent="0.25">
      <c r="A515" s="126"/>
      <c r="B515" s="124"/>
      <c r="C515" s="30"/>
      <c r="D515" s="30"/>
      <c r="E515" s="30"/>
      <c r="F515" s="30"/>
      <c r="G515" s="30"/>
      <c r="H515" s="30"/>
      <c r="I515" s="30"/>
      <c r="J515" s="30"/>
      <c r="K515" s="30"/>
      <c r="L515" s="124"/>
      <c r="M515" s="124"/>
      <c r="N515" s="124"/>
      <c r="O515" s="124"/>
    </row>
    <row r="516" spans="1:15" x14ac:dyDescent="0.25">
      <c r="A516" s="126"/>
      <c r="B516" s="124"/>
      <c r="C516" s="30"/>
      <c r="D516" s="30"/>
      <c r="E516" s="30"/>
      <c r="F516" s="30"/>
      <c r="G516" s="30"/>
      <c r="H516" s="30"/>
      <c r="I516" s="30"/>
      <c r="J516" s="30"/>
      <c r="K516" s="30"/>
      <c r="L516" s="124"/>
      <c r="M516" s="124"/>
      <c r="N516" s="124"/>
      <c r="O516" s="124"/>
    </row>
    <row r="517" spans="1:15" x14ac:dyDescent="0.25">
      <c r="A517" s="126"/>
      <c r="B517" s="124"/>
      <c r="C517" s="30"/>
      <c r="D517" s="30"/>
      <c r="E517" s="30"/>
      <c r="F517" s="30"/>
      <c r="G517" s="30"/>
      <c r="H517" s="30"/>
      <c r="I517" s="30"/>
      <c r="J517" s="30"/>
      <c r="K517" s="30"/>
      <c r="L517" s="124"/>
      <c r="M517" s="124"/>
      <c r="N517" s="124"/>
      <c r="O517" s="124"/>
    </row>
    <row r="518" spans="1:15" x14ac:dyDescent="0.25">
      <c r="A518" s="126"/>
      <c r="B518" s="124"/>
      <c r="C518" s="30"/>
      <c r="D518" s="30"/>
      <c r="E518" s="30"/>
      <c r="F518" s="30"/>
      <c r="G518" s="30"/>
      <c r="H518" s="30"/>
      <c r="I518" s="30"/>
      <c r="J518" s="30"/>
      <c r="K518" s="30"/>
      <c r="L518" s="124"/>
      <c r="M518" s="124"/>
      <c r="N518" s="124"/>
      <c r="O518" s="124"/>
    </row>
    <row r="519" spans="1:15" x14ac:dyDescent="0.25">
      <c r="A519" s="126"/>
      <c r="B519" s="124"/>
      <c r="C519" s="30"/>
      <c r="D519" s="30"/>
      <c r="E519" s="30"/>
      <c r="F519" s="30"/>
      <c r="G519" s="30"/>
      <c r="H519" s="30"/>
      <c r="I519" s="30"/>
      <c r="J519" s="30"/>
      <c r="K519" s="30"/>
      <c r="L519" s="124"/>
      <c r="M519" s="124"/>
      <c r="N519" s="124"/>
      <c r="O519" s="124"/>
    </row>
    <row r="520" spans="1:15" x14ac:dyDescent="0.25">
      <c r="A520" s="126"/>
      <c r="B520" s="124"/>
      <c r="C520" s="30"/>
      <c r="D520" s="30"/>
      <c r="E520" s="30"/>
      <c r="F520" s="30"/>
      <c r="G520" s="30"/>
      <c r="H520" s="30"/>
      <c r="I520" s="30"/>
      <c r="J520" s="30"/>
      <c r="K520" s="30"/>
      <c r="L520" s="124"/>
      <c r="M520" s="124"/>
      <c r="N520" s="124"/>
      <c r="O520" s="124"/>
    </row>
    <row r="521" spans="1:15" x14ac:dyDescent="0.25">
      <c r="A521" s="126"/>
      <c r="B521" s="124"/>
      <c r="C521" s="30"/>
      <c r="D521" s="30"/>
      <c r="E521" s="30"/>
      <c r="F521" s="30"/>
      <c r="G521" s="30"/>
      <c r="H521" s="30"/>
      <c r="I521" s="30"/>
      <c r="J521" s="30"/>
      <c r="K521" s="30"/>
      <c r="L521" s="124"/>
      <c r="M521" s="124"/>
      <c r="N521" s="124"/>
      <c r="O521" s="124"/>
    </row>
    <row r="522" spans="1:15" x14ac:dyDescent="0.25">
      <c r="A522" s="38"/>
      <c r="B522" s="24"/>
      <c r="C522" s="30"/>
      <c r="D522" s="30"/>
      <c r="E522" s="30"/>
      <c r="F522" s="30"/>
      <c r="G522" s="30"/>
      <c r="H522" s="30"/>
      <c r="I522" s="30"/>
      <c r="J522" s="30"/>
      <c r="K522" s="30"/>
      <c r="L522" s="24"/>
      <c r="M522" s="24"/>
      <c r="N522" s="24"/>
      <c r="O522" s="24"/>
    </row>
    <row r="523" spans="1:15" x14ac:dyDescent="0.25">
      <c r="A523" s="38"/>
      <c r="B523" s="24"/>
      <c r="C523" s="30"/>
      <c r="D523" s="30"/>
      <c r="E523" s="30"/>
      <c r="F523" s="30"/>
      <c r="G523" s="30"/>
      <c r="H523" s="30"/>
      <c r="I523" s="30"/>
      <c r="J523" s="30"/>
      <c r="K523" s="30"/>
      <c r="L523" s="24"/>
      <c r="M523" s="24"/>
      <c r="N523" s="24"/>
      <c r="O523" s="24"/>
    </row>
    <row r="524" spans="1:15" x14ac:dyDescent="0.25">
      <c r="A524" s="38"/>
      <c r="B524" s="24"/>
      <c r="C524" s="30"/>
      <c r="D524" s="30"/>
      <c r="E524" s="30"/>
      <c r="F524" s="30"/>
      <c r="G524" s="30"/>
      <c r="H524" s="30"/>
      <c r="I524" s="30"/>
      <c r="J524" s="30"/>
      <c r="K524" s="30"/>
      <c r="L524" s="24"/>
      <c r="M524" s="24"/>
      <c r="N524" s="24"/>
      <c r="O524" s="24"/>
    </row>
    <row r="525" spans="1:15" x14ac:dyDescent="0.25">
      <c r="A525" s="38"/>
      <c r="B525" s="24"/>
      <c r="C525" s="30"/>
      <c r="D525" s="30"/>
      <c r="E525" s="30"/>
      <c r="F525" s="30"/>
      <c r="G525" s="30"/>
      <c r="H525" s="30"/>
      <c r="I525" s="30"/>
      <c r="J525" s="30"/>
      <c r="K525" s="30"/>
      <c r="L525" s="24"/>
      <c r="M525" s="24"/>
      <c r="N525" s="24"/>
      <c r="O525" s="24"/>
    </row>
    <row r="526" spans="1:15" x14ac:dyDescent="0.25">
      <c r="A526" s="38"/>
      <c r="B526" s="24"/>
      <c r="C526" s="30"/>
      <c r="D526" s="30"/>
      <c r="E526" s="30"/>
      <c r="F526" s="30"/>
      <c r="G526" s="30"/>
      <c r="H526" s="30"/>
      <c r="I526" s="30"/>
      <c r="J526" s="30"/>
      <c r="K526" s="30"/>
      <c r="L526" s="24"/>
      <c r="M526" s="24"/>
      <c r="N526" s="24"/>
      <c r="O526" s="24"/>
    </row>
    <row r="527" spans="1:15" x14ac:dyDescent="0.25">
      <c r="A527" s="38"/>
      <c r="B527" s="24"/>
      <c r="C527" s="30"/>
      <c r="D527" s="30"/>
      <c r="E527" s="30"/>
      <c r="F527" s="30"/>
      <c r="G527" s="30"/>
      <c r="H527" s="30"/>
      <c r="I527" s="30"/>
      <c r="J527" s="30"/>
      <c r="K527" s="30"/>
      <c r="L527" s="24"/>
      <c r="M527" s="24"/>
      <c r="N527" s="24"/>
      <c r="O527" s="24"/>
    </row>
    <row r="528" spans="1:15" x14ac:dyDescent="0.25">
      <c r="A528" s="38"/>
      <c r="B528" s="24"/>
      <c r="C528" s="30"/>
      <c r="D528" s="30"/>
      <c r="E528" s="30"/>
      <c r="F528" s="30"/>
      <c r="G528" s="30"/>
      <c r="H528" s="30"/>
      <c r="I528" s="30"/>
      <c r="J528" s="30"/>
      <c r="K528" s="30"/>
      <c r="L528" s="24"/>
      <c r="M528" s="24"/>
      <c r="N528" s="24"/>
      <c r="O528" s="24"/>
    </row>
    <row r="529" spans="1:15" x14ac:dyDescent="0.25">
      <c r="A529" s="38"/>
      <c r="B529" s="24"/>
      <c r="C529" s="30"/>
      <c r="D529" s="30"/>
      <c r="E529" s="30"/>
      <c r="F529" s="30"/>
      <c r="G529" s="30"/>
      <c r="H529" s="30"/>
      <c r="I529" s="30"/>
      <c r="J529" s="30"/>
      <c r="K529" s="30"/>
      <c r="L529" s="24"/>
      <c r="M529" s="24"/>
      <c r="N529" s="24"/>
      <c r="O529" s="24"/>
    </row>
    <row r="530" spans="1:15" x14ac:dyDescent="0.25">
      <c r="A530" s="38"/>
      <c r="B530" s="24"/>
      <c r="C530" s="30"/>
      <c r="D530" s="30"/>
      <c r="E530" s="30"/>
      <c r="F530" s="30"/>
      <c r="G530" s="30"/>
      <c r="H530" s="30"/>
      <c r="I530" s="30"/>
      <c r="J530" s="30"/>
      <c r="K530" s="30"/>
      <c r="L530" s="24"/>
      <c r="M530" s="24"/>
      <c r="N530" s="24"/>
      <c r="O530" s="24"/>
    </row>
    <row r="531" spans="1:15" x14ac:dyDescent="0.25">
      <c r="A531" s="38"/>
      <c r="B531" s="24"/>
      <c r="C531" s="30"/>
      <c r="D531" s="30"/>
      <c r="E531" s="30"/>
      <c r="F531" s="30"/>
      <c r="G531" s="30"/>
      <c r="H531" s="30"/>
      <c r="I531" s="30"/>
      <c r="J531" s="30"/>
      <c r="K531" s="30"/>
      <c r="L531" s="24"/>
      <c r="M531" s="24"/>
      <c r="N531" s="24"/>
      <c r="O531" s="24"/>
    </row>
    <row r="532" spans="1:15" x14ac:dyDescent="0.25">
      <c r="A532" s="38"/>
      <c r="B532" s="24"/>
      <c r="C532" s="30"/>
      <c r="D532" s="30"/>
      <c r="E532" s="30"/>
      <c r="F532" s="30"/>
      <c r="G532" s="30"/>
      <c r="H532" s="30"/>
      <c r="I532" s="30"/>
      <c r="J532" s="30"/>
      <c r="K532" s="30"/>
      <c r="L532" s="24"/>
      <c r="M532" s="24"/>
      <c r="N532" s="24"/>
      <c r="O532" s="24"/>
    </row>
    <row r="533" spans="1:15" x14ac:dyDescent="0.25">
      <c r="A533" s="38"/>
      <c r="B533" s="24"/>
      <c r="C533" s="30"/>
      <c r="D533" s="30"/>
      <c r="E533" s="30"/>
      <c r="F533" s="30"/>
      <c r="G533" s="30"/>
      <c r="H533" s="30"/>
      <c r="I533" s="30"/>
      <c r="J533" s="30"/>
      <c r="K533" s="30"/>
      <c r="L533" s="24"/>
      <c r="M533" s="24"/>
      <c r="N533" s="24"/>
      <c r="O533" s="24"/>
    </row>
    <row r="534" spans="1:15" x14ac:dyDescent="0.25">
      <c r="A534" s="38"/>
      <c r="B534" s="24"/>
      <c r="C534" s="30"/>
      <c r="D534" s="30"/>
      <c r="E534" s="30"/>
      <c r="F534" s="30"/>
      <c r="G534" s="30"/>
      <c r="H534" s="30"/>
      <c r="I534" s="30"/>
      <c r="J534" s="30"/>
      <c r="K534" s="30"/>
      <c r="L534" s="24"/>
      <c r="M534" s="24"/>
      <c r="N534" s="24"/>
      <c r="O534" s="24"/>
    </row>
    <row r="535" spans="1:15" x14ac:dyDescent="0.25">
      <c r="A535" s="38"/>
      <c r="B535" s="24"/>
      <c r="C535" s="30"/>
      <c r="D535" s="30"/>
      <c r="E535" s="30"/>
      <c r="F535" s="30"/>
      <c r="G535" s="30"/>
      <c r="H535" s="30"/>
      <c r="I535" s="30"/>
      <c r="J535" s="30"/>
      <c r="K535" s="30"/>
      <c r="L535" s="24"/>
      <c r="M535" s="24"/>
      <c r="N535" s="24"/>
      <c r="O535" s="24"/>
    </row>
    <row r="536" spans="1:15" x14ac:dyDescent="0.25">
      <c r="A536" s="38"/>
      <c r="B536" s="24"/>
      <c r="C536" s="30"/>
      <c r="D536" s="30"/>
      <c r="E536" s="30"/>
      <c r="F536" s="30"/>
      <c r="G536" s="30"/>
      <c r="H536" s="30"/>
      <c r="I536" s="30"/>
      <c r="J536" s="30"/>
      <c r="K536" s="30"/>
      <c r="L536" s="24"/>
      <c r="M536" s="24"/>
      <c r="N536" s="24"/>
      <c r="O536" s="24"/>
    </row>
    <row r="537" spans="1:15" x14ac:dyDescent="0.25">
      <c r="A537" s="38"/>
      <c r="B537" s="24"/>
      <c r="C537" s="30"/>
      <c r="D537" s="30"/>
      <c r="E537" s="30"/>
      <c r="F537" s="30"/>
      <c r="G537" s="30"/>
      <c r="H537" s="30"/>
      <c r="I537" s="30"/>
      <c r="J537" s="30"/>
      <c r="K537" s="30"/>
      <c r="L537" s="24"/>
      <c r="M537" s="24"/>
      <c r="N537" s="24"/>
      <c r="O537" s="24"/>
    </row>
    <row r="538" spans="1:15" x14ac:dyDescent="0.25">
      <c r="A538" s="38"/>
      <c r="B538" s="24"/>
      <c r="C538" s="30"/>
      <c r="D538" s="30"/>
      <c r="E538" s="30"/>
      <c r="F538" s="30"/>
      <c r="G538" s="30"/>
      <c r="H538" s="30"/>
      <c r="I538" s="30"/>
      <c r="J538" s="30"/>
      <c r="K538" s="30"/>
      <c r="L538" s="24"/>
      <c r="M538" s="24"/>
      <c r="N538" s="24"/>
      <c r="O538" s="24"/>
    </row>
    <row r="539" spans="1:15" x14ac:dyDescent="0.25">
      <c r="A539" s="38"/>
      <c r="B539" s="24"/>
      <c r="C539" s="30"/>
      <c r="D539" s="30"/>
      <c r="E539" s="30"/>
      <c r="F539" s="30"/>
      <c r="G539" s="30"/>
      <c r="H539" s="30"/>
      <c r="I539" s="30"/>
      <c r="J539" s="30"/>
      <c r="K539" s="30"/>
      <c r="L539" s="24"/>
      <c r="M539" s="24"/>
      <c r="N539" s="24"/>
      <c r="O539" s="24"/>
    </row>
    <row r="540" spans="1:15" x14ac:dyDescent="0.25">
      <c r="A540" s="38"/>
      <c r="B540" s="24"/>
      <c r="C540" s="30"/>
      <c r="D540" s="30"/>
      <c r="E540" s="30"/>
      <c r="F540" s="30"/>
      <c r="G540" s="30"/>
      <c r="H540" s="30"/>
      <c r="I540" s="30"/>
      <c r="J540" s="30"/>
      <c r="K540" s="30"/>
      <c r="L540" s="24"/>
      <c r="M540" s="24"/>
      <c r="N540" s="24"/>
      <c r="O540" s="24"/>
    </row>
    <row r="541" spans="1:15" x14ac:dyDescent="0.25">
      <c r="A541" s="38"/>
      <c r="B541" s="24"/>
      <c r="C541" s="30"/>
      <c r="D541" s="30"/>
      <c r="E541" s="30"/>
      <c r="F541" s="30"/>
      <c r="G541" s="30"/>
      <c r="H541" s="30"/>
      <c r="I541" s="30"/>
      <c r="J541" s="30"/>
      <c r="K541" s="30"/>
      <c r="L541" s="24"/>
      <c r="M541" s="24"/>
      <c r="N541" s="24"/>
      <c r="O541" s="24"/>
    </row>
    <row r="542" spans="1:15" x14ac:dyDescent="0.25">
      <c r="A542" s="38"/>
      <c r="B542" s="24"/>
      <c r="C542" s="30"/>
      <c r="D542" s="30"/>
      <c r="E542" s="30"/>
      <c r="F542" s="30"/>
      <c r="G542" s="30"/>
      <c r="H542" s="30"/>
      <c r="I542" s="30"/>
      <c r="J542" s="30"/>
      <c r="K542" s="30"/>
      <c r="L542" s="24"/>
      <c r="M542" s="24"/>
      <c r="N542" s="24"/>
      <c r="O542" s="24"/>
    </row>
    <row r="543" spans="1:15" x14ac:dyDescent="0.25">
      <c r="A543" s="38"/>
      <c r="B543" s="24"/>
      <c r="C543" s="30"/>
      <c r="D543" s="30"/>
      <c r="E543" s="30"/>
      <c r="F543" s="30"/>
      <c r="G543" s="30"/>
      <c r="H543" s="30"/>
      <c r="I543" s="30"/>
      <c r="J543" s="30"/>
      <c r="K543" s="30"/>
      <c r="L543" s="24"/>
      <c r="M543" s="24"/>
      <c r="N543" s="24"/>
      <c r="O543" s="24"/>
    </row>
    <row r="544" spans="1:15" x14ac:dyDescent="0.25">
      <c r="A544" s="38"/>
      <c r="B544" s="24"/>
      <c r="C544" s="30"/>
      <c r="D544" s="30"/>
      <c r="E544" s="30"/>
      <c r="F544" s="30"/>
      <c r="G544" s="30"/>
      <c r="H544" s="30"/>
      <c r="I544" s="30"/>
      <c r="J544" s="30"/>
      <c r="K544" s="30"/>
      <c r="L544" s="24"/>
      <c r="M544" s="24"/>
      <c r="N544" s="24"/>
      <c r="O544" s="24"/>
    </row>
    <row r="545" spans="1:15" x14ac:dyDescent="0.25">
      <c r="A545" s="38"/>
      <c r="B545" s="24"/>
      <c r="C545" s="30"/>
      <c r="D545" s="30"/>
      <c r="E545" s="30"/>
      <c r="F545" s="30"/>
      <c r="G545" s="30"/>
      <c r="H545" s="30"/>
      <c r="I545" s="30"/>
      <c r="J545" s="30"/>
      <c r="K545" s="30"/>
      <c r="L545" s="24"/>
      <c r="M545" s="24"/>
      <c r="N545" s="24"/>
      <c r="O545" s="24"/>
    </row>
    <row r="546" spans="1:15" x14ac:dyDescent="0.25">
      <c r="A546" s="38"/>
      <c r="B546" s="24"/>
      <c r="C546" s="30"/>
      <c r="D546" s="30"/>
      <c r="E546" s="30"/>
      <c r="F546" s="30"/>
      <c r="G546" s="30"/>
      <c r="H546" s="30"/>
      <c r="I546" s="30"/>
      <c r="J546" s="30"/>
      <c r="K546" s="30"/>
      <c r="L546" s="24"/>
      <c r="M546" s="24"/>
      <c r="N546" s="24"/>
      <c r="O546" s="24"/>
    </row>
    <row r="547" spans="1:15" x14ac:dyDescent="0.25">
      <c r="A547" s="38"/>
      <c r="B547" s="24"/>
      <c r="C547" s="30"/>
      <c r="D547" s="30"/>
      <c r="E547" s="30"/>
      <c r="F547" s="30"/>
      <c r="G547" s="30"/>
      <c r="H547" s="30"/>
      <c r="I547" s="30"/>
      <c r="J547" s="30"/>
      <c r="K547" s="30"/>
      <c r="L547" s="24"/>
      <c r="M547" s="24"/>
      <c r="N547" s="24"/>
      <c r="O547" s="24"/>
    </row>
    <row r="548" spans="1:15" x14ac:dyDescent="0.25">
      <c r="A548" s="38"/>
      <c r="B548" s="24"/>
      <c r="C548" s="30"/>
      <c r="D548" s="30"/>
      <c r="E548" s="30"/>
      <c r="F548" s="30"/>
      <c r="G548" s="30"/>
      <c r="H548" s="30"/>
      <c r="I548" s="30"/>
      <c r="J548" s="30"/>
      <c r="K548" s="30"/>
      <c r="L548" s="24"/>
      <c r="M548" s="24"/>
      <c r="N548" s="24"/>
      <c r="O548" s="24"/>
    </row>
    <row r="549" spans="1:15" x14ac:dyDescent="0.25">
      <c r="A549" s="38"/>
      <c r="B549" s="24"/>
      <c r="C549" s="30"/>
      <c r="D549" s="30"/>
      <c r="E549" s="30"/>
      <c r="F549" s="30"/>
      <c r="G549" s="30"/>
      <c r="H549" s="30"/>
      <c r="I549" s="30"/>
      <c r="J549" s="30"/>
      <c r="K549" s="30"/>
      <c r="L549" s="24"/>
      <c r="M549" s="24"/>
      <c r="N549" s="24"/>
      <c r="O549" s="24"/>
    </row>
    <row r="550" spans="1:15" x14ac:dyDescent="0.25">
      <c r="A550" s="38"/>
      <c r="B550" s="24"/>
      <c r="C550" s="30"/>
      <c r="D550" s="30"/>
      <c r="E550" s="30"/>
      <c r="F550" s="30"/>
      <c r="G550" s="30"/>
      <c r="H550" s="30"/>
      <c r="I550" s="30"/>
      <c r="J550" s="30"/>
      <c r="K550" s="30"/>
      <c r="L550" s="24"/>
      <c r="M550" s="24"/>
      <c r="N550" s="24"/>
      <c r="O550" s="24"/>
    </row>
    <row r="551" spans="1:15" x14ac:dyDescent="0.25">
      <c r="A551" s="38"/>
      <c r="B551" s="24"/>
      <c r="C551" s="30"/>
      <c r="D551" s="30"/>
      <c r="E551" s="30"/>
      <c r="F551" s="30"/>
      <c r="G551" s="30"/>
      <c r="H551" s="30"/>
      <c r="I551" s="30"/>
      <c r="J551" s="30"/>
      <c r="K551" s="30"/>
      <c r="L551" s="24"/>
      <c r="M551" s="24"/>
      <c r="N551" s="24"/>
      <c r="O551" s="24"/>
    </row>
    <row r="552" spans="1:15" x14ac:dyDescent="0.25">
      <c r="A552" s="38"/>
      <c r="B552" s="24"/>
      <c r="C552" s="30"/>
      <c r="D552" s="30"/>
      <c r="E552" s="30"/>
      <c r="F552" s="30"/>
      <c r="G552" s="30"/>
      <c r="H552" s="30"/>
      <c r="I552" s="30"/>
      <c r="J552" s="30"/>
      <c r="K552" s="30"/>
      <c r="L552" s="24"/>
      <c r="M552" s="24"/>
      <c r="N552" s="24"/>
      <c r="O552" s="24"/>
    </row>
    <row r="553" spans="1:15" x14ac:dyDescent="0.25">
      <c r="A553" s="38"/>
      <c r="B553" s="24"/>
      <c r="C553" s="30"/>
      <c r="D553" s="30"/>
      <c r="E553" s="30"/>
      <c r="F553" s="30"/>
      <c r="G553" s="30"/>
      <c r="H553" s="30"/>
      <c r="I553" s="30"/>
      <c r="J553" s="30"/>
      <c r="K553" s="30"/>
      <c r="L553" s="24"/>
      <c r="M553" s="24"/>
      <c r="N553" s="24"/>
      <c r="O553" s="24"/>
    </row>
    <row r="554" spans="1:15" x14ac:dyDescent="0.25">
      <c r="A554" s="38"/>
      <c r="B554" s="24"/>
      <c r="C554" s="30"/>
      <c r="D554" s="30"/>
      <c r="E554" s="30"/>
      <c r="F554" s="30"/>
      <c r="G554" s="30"/>
      <c r="H554" s="30"/>
      <c r="I554" s="30"/>
      <c r="J554" s="30"/>
      <c r="K554" s="30"/>
      <c r="L554" s="24"/>
      <c r="M554" s="24"/>
      <c r="N554" s="24"/>
      <c r="O554" s="24"/>
    </row>
    <row r="555" spans="1:15" x14ac:dyDescent="0.25">
      <c r="A555" s="38"/>
      <c r="B555" s="24"/>
      <c r="C555" s="30"/>
      <c r="D555" s="30"/>
      <c r="E555" s="30"/>
      <c r="F555" s="30"/>
      <c r="G555" s="30"/>
      <c r="H555" s="30"/>
      <c r="I555" s="30"/>
      <c r="J555" s="30"/>
      <c r="K555" s="30"/>
      <c r="L555" s="24"/>
      <c r="M555" s="24"/>
      <c r="N555" s="24"/>
      <c r="O555" s="24"/>
    </row>
    <row r="556" spans="1:15" x14ac:dyDescent="0.25">
      <c r="A556" s="38"/>
      <c r="B556" s="24"/>
      <c r="C556" s="30"/>
      <c r="D556" s="30"/>
      <c r="E556" s="30"/>
      <c r="F556" s="30"/>
      <c r="G556" s="30"/>
      <c r="H556" s="30"/>
      <c r="I556" s="30"/>
      <c r="J556" s="30"/>
      <c r="K556" s="30"/>
      <c r="L556" s="24"/>
      <c r="M556" s="24"/>
      <c r="N556" s="24"/>
      <c r="O556" s="24"/>
    </row>
    <row r="557" spans="1:15" x14ac:dyDescent="0.25">
      <c r="A557" s="38"/>
      <c r="B557" s="24"/>
      <c r="C557" s="30"/>
      <c r="D557" s="30"/>
      <c r="E557" s="30"/>
      <c r="F557" s="30"/>
      <c r="G557" s="30"/>
      <c r="H557" s="30"/>
      <c r="I557" s="30"/>
      <c r="J557" s="30"/>
      <c r="K557" s="30"/>
      <c r="L557" s="24"/>
      <c r="M557" s="24"/>
      <c r="N557" s="24"/>
      <c r="O557" s="24"/>
    </row>
    <row r="558" spans="1:15" x14ac:dyDescent="0.25">
      <c r="A558" s="38"/>
      <c r="B558" s="24"/>
      <c r="C558" s="30"/>
      <c r="D558" s="30"/>
      <c r="E558" s="30"/>
      <c r="F558" s="30"/>
      <c r="G558" s="30"/>
      <c r="H558" s="30"/>
      <c r="I558" s="30"/>
      <c r="J558" s="30"/>
      <c r="K558" s="30"/>
      <c r="L558" s="24"/>
      <c r="M558" s="24"/>
      <c r="N558" s="24"/>
      <c r="O558" s="24"/>
    </row>
    <row r="559" spans="1:15" x14ac:dyDescent="0.25">
      <c r="A559" s="38"/>
      <c r="B559" s="24"/>
      <c r="C559" s="30"/>
      <c r="D559" s="30"/>
      <c r="E559" s="30"/>
      <c r="F559" s="30"/>
      <c r="G559" s="30"/>
      <c r="H559" s="30"/>
      <c r="I559" s="30"/>
      <c r="J559" s="30"/>
      <c r="K559" s="30"/>
      <c r="L559" s="24"/>
      <c r="M559" s="24"/>
      <c r="N559" s="24"/>
      <c r="O559" s="24"/>
    </row>
    <row r="560" spans="1:15" x14ac:dyDescent="0.25">
      <c r="A560" s="38"/>
      <c r="B560" s="24"/>
      <c r="C560" s="30"/>
      <c r="D560" s="30"/>
      <c r="E560" s="30"/>
      <c r="F560" s="30"/>
      <c r="G560" s="30"/>
      <c r="H560" s="30"/>
      <c r="I560" s="30"/>
      <c r="J560" s="30"/>
      <c r="K560" s="30"/>
      <c r="L560" s="24"/>
      <c r="M560" s="24"/>
      <c r="N560" s="24"/>
      <c r="O560" s="24"/>
    </row>
    <row r="561" spans="1:15" x14ac:dyDescent="0.25">
      <c r="A561" s="38"/>
      <c r="B561" s="24"/>
      <c r="C561" s="30"/>
      <c r="D561" s="30"/>
      <c r="E561" s="30"/>
      <c r="F561" s="30"/>
      <c r="G561" s="30"/>
      <c r="H561" s="30"/>
      <c r="I561" s="30"/>
      <c r="J561" s="30"/>
      <c r="K561" s="30"/>
      <c r="L561" s="24"/>
      <c r="M561" s="24"/>
      <c r="N561" s="24"/>
      <c r="O561" s="24"/>
    </row>
    <row r="562" spans="1:15" x14ac:dyDescent="0.25">
      <c r="A562" s="38"/>
      <c r="B562" s="24"/>
      <c r="C562" s="30"/>
      <c r="D562" s="30"/>
      <c r="E562" s="30"/>
      <c r="F562" s="30"/>
      <c r="G562" s="30"/>
      <c r="H562" s="30"/>
      <c r="I562" s="30"/>
      <c r="J562" s="30"/>
      <c r="K562" s="30"/>
      <c r="L562" s="24"/>
      <c r="M562" s="24"/>
      <c r="N562" s="24"/>
      <c r="O562" s="24"/>
    </row>
    <row r="563" spans="1:15" x14ac:dyDescent="0.25">
      <c r="A563" s="38"/>
      <c r="B563" s="24"/>
      <c r="C563" s="30"/>
      <c r="D563" s="30"/>
      <c r="E563" s="30"/>
      <c r="F563" s="30"/>
      <c r="G563" s="30"/>
      <c r="H563" s="30"/>
      <c r="I563" s="30"/>
      <c r="J563" s="30"/>
      <c r="K563" s="30"/>
      <c r="L563" s="24"/>
      <c r="M563" s="24"/>
      <c r="N563" s="24"/>
      <c r="O563" s="24"/>
    </row>
    <row r="564" spans="1:15" x14ac:dyDescent="0.25">
      <c r="A564" s="38"/>
      <c r="B564" s="24"/>
      <c r="C564" s="30"/>
      <c r="D564" s="30"/>
      <c r="E564" s="30"/>
      <c r="F564" s="30"/>
      <c r="G564" s="30"/>
      <c r="H564" s="30"/>
      <c r="I564" s="30"/>
      <c r="J564" s="30"/>
      <c r="K564" s="30"/>
      <c r="L564" s="24"/>
      <c r="M564" s="24"/>
      <c r="N564" s="24"/>
      <c r="O564" s="24"/>
    </row>
    <row r="565" spans="1:15" x14ac:dyDescent="0.25">
      <c r="A565" s="38"/>
      <c r="B565" s="24"/>
      <c r="C565" s="30"/>
      <c r="D565" s="30"/>
      <c r="E565" s="30"/>
      <c r="F565" s="30"/>
      <c r="G565" s="30"/>
      <c r="H565" s="30"/>
      <c r="I565" s="30"/>
      <c r="J565" s="30"/>
      <c r="K565" s="30"/>
      <c r="L565" s="24"/>
      <c r="M565" s="24"/>
      <c r="N565" s="24"/>
      <c r="O565" s="24"/>
    </row>
    <row r="566" spans="1:15" x14ac:dyDescent="0.25">
      <c r="A566" s="38"/>
      <c r="B566" s="24"/>
      <c r="C566" s="30"/>
      <c r="D566" s="30"/>
      <c r="E566" s="30"/>
      <c r="F566" s="30"/>
      <c r="G566" s="30"/>
      <c r="H566" s="30"/>
      <c r="I566" s="30"/>
      <c r="J566" s="30"/>
      <c r="K566" s="30"/>
      <c r="L566" s="24"/>
      <c r="M566" s="24"/>
      <c r="N566" s="24"/>
      <c r="O566" s="24"/>
    </row>
    <row r="567" spans="1:15" x14ac:dyDescent="0.25">
      <c r="A567" s="38"/>
      <c r="B567" s="24"/>
      <c r="C567" s="30"/>
      <c r="D567" s="30"/>
      <c r="E567" s="30"/>
      <c r="F567" s="30"/>
      <c r="G567" s="30"/>
      <c r="H567" s="30"/>
      <c r="I567" s="30"/>
      <c r="J567" s="30"/>
      <c r="K567" s="30"/>
      <c r="L567" s="24"/>
      <c r="M567" s="24"/>
      <c r="N567" s="24"/>
      <c r="O567" s="24"/>
    </row>
    <row r="568" spans="1:15" x14ac:dyDescent="0.25">
      <c r="A568" s="38"/>
      <c r="B568" s="24"/>
      <c r="C568" s="30"/>
      <c r="D568" s="30"/>
      <c r="E568" s="30"/>
      <c r="F568" s="30"/>
      <c r="G568" s="30"/>
      <c r="H568" s="30"/>
      <c r="I568" s="30"/>
      <c r="J568" s="30"/>
      <c r="K568" s="30"/>
      <c r="L568" s="24"/>
      <c r="M568" s="24"/>
      <c r="N568" s="24"/>
      <c r="O568" s="24"/>
    </row>
    <row r="569" spans="1:15" x14ac:dyDescent="0.25">
      <c r="A569" s="38"/>
      <c r="B569" s="24"/>
      <c r="C569" s="30"/>
      <c r="D569" s="30"/>
      <c r="E569" s="30"/>
      <c r="F569" s="30"/>
      <c r="G569" s="30"/>
      <c r="H569" s="30"/>
      <c r="I569" s="30"/>
      <c r="J569" s="30"/>
      <c r="K569" s="30"/>
      <c r="L569" s="24"/>
      <c r="M569" s="24"/>
      <c r="N569" s="24"/>
      <c r="O569" s="24"/>
    </row>
    <row r="570" spans="1:15" x14ac:dyDescent="0.25">
      <c r="A570" s="38"/>
      <c r="B570" s="24"/>
      <c r="C570" s="30"/>
      <c r="D570" s="30"/>
      <c r="E570" s="30"/>
      <c r="F570" s="30"/>
      <c r="G570" s="30"/>
      <c r="H570" s="30"/>
      <c r="I570" s="30"/>
      <c r="J570" s="30"/>
      <c r="K570" s="30"/>
      <c r="L570" s="24"/>
      <c r="M570" s="24"/>
      <c r="N570" s="24"/>
      <c r="O570" s="24"/>
    </row>
    <row r="571" spans="1:15" x14ac:dyDescent="0.25">
      <c r="A571" s="38"/>
      <c r="B571" s="24"/>
      <c r="C571" s="30"/>
      <c r="D571" s="30"/>
      <c r="E571" s="30"/>
      <c r="F571" s="30"/>
      <c r="G571" s="30"/>
      <c r="H571" s="30"/>
      <c r="I571" s="30"/>
      <c r="J571" s="30"/>
      <c r="K571" s="30"/>
      <c r="L571" s="24"/>
      <c r="M571" s="24"/>
      <c r="N571" s="24"/>
      <c r="O571" s="24"/>
    </row>
    <row r="572" spans="1:15" x14ac:dyDescent="0.25">
      <c r="A572" s="38"/>
      <c r="B572" s="24"/>
      <c r="C572" s="30"/>
      <c r="D572" s="30"/>
      <c r="E572" s="30"/>
      <c r="F572" s="30"/>
      <c r="G572" s="30"/>
      <c r="H572" s="30"/>
      <c r="I572" s="30"/>
      <c r="J572" s="30"/>
      <c r="K572" s="30"/>
      <c r="L572" s="24"/>
      <c r="M572" s="24"/>
      <c r="N572" s="24"/>
      <c r="O572" s="24"/>
    </row>
    <row r="573" spans="1:15" x14ac:dyDescent="0.25">
      <c r="A573" s="38"/>
      <c r="B573" s="24"/>
      <c r="C573" s="30"/>
      <c r="D573" s="30"/>
      <c r="E573" s="30"/>
      <c r="F573" s="30"/>
      <c r="G573" s="30"/>
      <c r="H573" s="30"/>
      <c r="I573" s="30"/>
      <c r="J573" s="30"/>
      <c r="K573" s="30"/>
      <c r="L573" s="24"/>
      <c r="M573" s="24"/>
      <c r="N573" s="24"/>
      <c r="O573" s="24"/>
    </row>
    <row r="574" spans="1:15" x14ac:dyDescent="0.25">
      <c r="A574" s="38"/>
      <c r="B574" s="24"/>
      <c r="C574" s="30"/>
      <c r="D574" s="30"/>
      <c r="E574" s="30"/>
      <c r="F574" s="30"/>
      <c r="G574" s="30"/>
      <c r="H574" s="30"/>
      <c r="I574" s="30"/>
      <c r="J574" s="30"/>
      <c r="K574" s="30"/>
      <c r="L574" s="24"/>
      <c r="M574" s="24"/>
      <c r="N574" s="24"/>
      <c r="O574" s="24"/>
    </row>
    <row r="575" spans="1:15" x14ac:dyDescent="0.25">
      <c r="A575" s="38"/>
      <c r="B575" s="24"/>
      <c r="C575" s="30"/>
      <c r="D575" s="30"/>
      <c r="E575" s="30"/>
      <c r="F575" s="30"/>
      <c r="G575" s="30"/>
      <c r="H575" s="30"/>
      <c r="I575" s="30"/>
      <c r="J575" s="30"/>
      <c r="K575" s="30"/>
      <c r="L575" s="24"/>
      <c r="M575" s="24"/>
      <c r="N575" s="24"/>
      <c r="O575" s="24"/>
    </row>
    <row r="576" spans="1:15" x14ac:dyDescent="0.25">
      <c r="A576" s="38"/>
      <c r="B576" s="24"/>
      <c r="C576" s="30"/>
      <c r="D576" s="30"/>
      <c r="E576" s="30"/>
      <c r="F576" s="30"/>
      <c r="G576" s="30"/>
      <c r="H576" s="30"/>
      <c r="I576" s="30"/>
      <c r="J576" s="30"/>
      <c r="K576" s="30"/>
      <c r="L576" s="24"/>
      <c r="M576" s="24"/>
      <c r="N576" s="24"/>
      <c r="O576" s="24"/>
    </row>
    <row r="577" spans="1:15" x14ac:dyDescent="0.25">
      <c r="A577" s="38"/>
      <c r="B577" s="24"/>
      <c r="C577" s="30"/>
      <c r="D577" s="30"/>
      <c r="E577" s="30"/>
      <c r="F577" s="30"/>
      <c r="G577" s="30"/>
      <c r="H577" s="30"/>
      <c r="I577" s="30"/>
      <c r="J577" s="30"/>
      <c r="K577" s="30"/>
      <c r="L577" s="24"/>
      <c r="M577" s="24"/>
      <c r="N577" s="24"/>
      <c r="O577" s="24"/>
    </row>
    <row r="578" spans="1:15" x14ac:dyDescent="0.25">
      <c r="A578" s="38"/>
      <c r="B578" s="24"/>
      <c r="C578" s="30"/>
      <c r="D578" s="30"/>
      <c r="E578" s="30"/>
      <c r="F578" s="30"/>
      <c r="G578" s="30"/>
      <c r="H578" s="30"/>
      <c r="I578" s="30"/>
      <c r="J578" s="30"/>
      <c r="K578" s="30"/>
      <c r="L578" s="24"/>
      <c r="M578" s="24"/>
      <c r="N578" s="24"/>
      <c r="O578" s="24"/>
    </row>
    <row r="579" spans="1:15" x14ac:dyDescent="0.25">
      <c r="A579" s="38"/>
      <c r="B579" s="24"/>
      <c r="C579" s="30"/>
      <c r="D579" s="30"/>
      <c r="E579" s="30"/>
      <c r="F579" s="30"/>
      <c r="G579" s="30"/>
      <c r="H579" s="30"/>
      <c r="I579" s="30"/>
      <c r="J579" s="30"/>
      <c r="K579" s="30"/>
      <c r="L579" s="24"/>
      <c r="M579" s="24"/>
      <c r="N579" s="24"/>
      <c r="O579" s="24"/>
    </row>
    <row r="580" spans="1:15" x14ac:dyDescent="0.25">
      <c r="A580" s="38"/>
      <c r="B580" s="24"/>
      <c r="C580" s="30"/>
      <c r="D580" s="30"/>
      <c r="E580" s="30"/>
      <c r="F580" s="30"/>
      <c r="G580" s="30"/>
      <c r="H580" s="30"/>
      <c r="I580" s="30"/>
      <c r="J580" s="30"/>
      <c r="K580" s="30"/>
      <c r="L580" s="24"/>
      <c r="M580" s="24"/>
      <c r="N580" s="24"/>
      <c r="O580" s="24"/>
    </row>
    <row r="581" spans="1:15" x14ac:dyDescent="0.25">
      <c r="A581" s="38"/>
      <c r="B581" s="24"/>
      <c r="C581" s="30"/>
      <c r="D581" s="30"/>
      <c r="E581" s="30"/>
      <c r="F581" s="30"/>
      <c r="G581" s="30"/>
      <c r="H581" s="30"/>
      <c r="I581" s="30"/>
      <c r="J581" s="30"/>
      <c r="K581" s="30"/>
      <c r="L581" s="24"/>
      <c r="M581" s="24"/>
      <c r="N581" s="24"/>
      <c r="O581" s="24"/>
    </row>
    <row r="582" spans="1:15" x14ac:dyDescent="0.25">
      <c r="A582" s="38"/>
      <c r="B582" s="24"/>
      <c r="C582" s="30"/>
      <c r="D582" s="30"/>
      <c r="E582" s="30"/>
      <c r="F582" s="30"/>
      <c r="G582" s="30"/>
      <c r="H582" s="30"/>
      <c r="I582" s="30"/>
      <c r="J582" s="30"/>
      <c r="K582" s="30"/>
      <c r="L582" s="24"/>
      <c r="M582" s="24"/>
      <c r="N582" s="24"/>
      <c r="O582" s="24"/>
    </row>
    <row r="583" spans="1:15" x14ac:dyDescent="0.25">
      <c r="A583" s="38"/>
      <c r="B583" s="24"/>
      <c r="C583" s="30"/>
      <c r="D583" s="30"/>
      <c r="E583" s="30"/>
      <c r="F583" s="30"/>
      <c r="G583" s="30"/>
      <c r="H583" s="30"/>
      <c r="I583" s="30"/>
      <c r="J583" s="30"/>
      <c r="K583" s="30"/>
      <c r="L583" s="24"/>
      <c r="M583" s="24"/>
      <c r="N583" s="24"/>
      <c r="O583" s="24"/>
    </row>
    <row r="584" spans="1:15" x14ac:dyDescent="0.25">
      <c r="A584" s="38"/>
      <c r="B584" s="24"/>
      <c r="C584" s="30"/>
      <c r="D584" s="30"/>
      <c r="E584" s="30"/>
      <c r="F584" s="30"/>
      <c r="G584" s="30"/>
      <c r="H584" s="30"/>
      <c r="I584" s="30"/>
      <c r="J584" s="30"/>
      <c r="K584" s="30"/>
      <c r="L584" s="24"/>
      <c r="M584" s="24"/>
      <c r="N584" s="24"/>
      <c r="O584" s="24"/>
    </row>
    <row r="585" spans="1:15" x14ac:dyDescent="0.25">
      <c r="A585" s="38"/>
      <c r="B585" s="24"/>
      <c r="C585" s="30"/>
      <c r="D585" s="30"/>
      <c r="E585" s="30"/>
      <c r="F585" s="30"/>
      <c r="G585" s="30"/>
      <c r="H585" s="30"/>
      <c r="I585" s="30"/>
      <c r="J585" s="30"/>
      <c r="K585" s="30"/>
      <c r="L585" s="24"/>
      <c r="M585" s="24"/>
      <c r="N585" s="24"/>
      <c r="O585" s="24"/>
    </row>
    <row r="586" spans="1:15" x14ac:dyDescent="0.25">
      <c r="A586" s="38"/>
      <c r="B586" s="24"/>
      <c r="C586" s="30"/>
      <c r="D586" s="30"/>
      <c r="E586" s="30"/>
      <c r="F586" s="30"/>
      <c r="G586" s="30"/>
      <c r="H586" s="30"/>
      <c r="I586" s="30"/>
      <c r="J586" s="30"/>
      <c r="K586" s="30"/>
      <c r="L586" s="24"/>
      <c r="M586" s="24"/>
      <c r="N586" s="24"/>
      <c r="O586" s="24"/>
    </row>
    <row r="587" spans="1:15" x14ac:dyDescent="0.25">
      <c r="A587" s="38"/>
      <c r="B587" s="24"/>
      <c r="C587" s="30"/>
      <c r="D587" s="30"/>
      <c r="E587" s="30"/>
      <c r="F587" s="30"/>
      <c r="G587" s="30"/>
      <c r="H587" s="30"/>
      <c r="I587" s="30"/>
      <c r="J587" s="30"/>
      <c r="K587" s="30"/>
      <c r="L587" s="24"/>
      <c r="M587" s="24"/>
      <c r="N587" s="24"/>
      <c r="O587" s="24"/>
    </row>
    <row r="588" spans="1:15" x14ac:dyDescent="0.25">
      <c r="A588" s="38"/>
      <c r="B588" s="24"/>
      <c r="C588" s="30"/>
      <c r="D588" s="30"/>
      <c r="E588" s="30"/>
      <c r="F588" s="30"/>
      <c r="G588" s="30"/>
      <c r="H588" s="30"/>
      <c r="I588" s="30"/>
      <c r="J588" s="30"/>
      <c r="K588" s="30"/>
      <c r="L588" s="24"/>
      <c r="M588" s="24"/>
      <c r="N588" s="24"/>
      <c r="O588" s="24"/>
    </row>
    <row r="589" spans="1:15" x14ac:dyDescent="0.25">
      <c r="A589" s="38"/>
      <c r="B589" s="24"/>
      <c r="C589" s="30"/>
      <c r="D589" s="30"/>
      <c r="E589" s="30"/>
      <c r="F589" s="30"/>
      <c r="G589" s="30"/>
      <c r="H589" s="30"/>
      <c r="I589" s="30"/>
      <c r="J589" s="30"/>
      <c r="K589" s="30"/>
      <c r="L589" s="24"/>
      <c r="M589" s="24"/>
      <c r="N589" s="24"/>
      <c r="O589" s="24"/>
    </row>
    <row r="590" spans="1:15" x14ac:dyDescent="0.25">
      <c r="A590" s="38"/>
      <c r="B590" s="24"/>
      <c r="C590" s="30"/>
      <c r="D590" s="30"/>
      <c r="E590" s="30"/>
      <c r="F590" s="30"/>
      <c r="G590" s="30"/>
      <c r="H590" s="30"/>
      <c r="I590" s="30"/>
      <c r="J590" s="30"/>
      <c r="K590" s="30"/>
      <c r="L590" s="24"/>
      <c r="M590" s="24"/>
      <c r="N590" s="24"/>
      <c r="O590" s="24"/>
    </row>
    <row r="591" spans="1:15" x14ac:dyDescent="0.25">
      <c r="A591" s="38"/>
      <c r="B591" s="24"/>
      <c r="C591" s="30"/>
      <c r="D591" s="30"/>
      <c r="E591" s="30"/>
      <c r="F591" s="30"/>
      <c r="G591" s="30"/>
      <c r="H591" s="30"/>
      <c r="I591" s="30"/>
      <c r="J591" s="30"/>
      <c r="K591" s="30"/>
      <c r="L591" s="24"/>
      <c r="M591" s="24"/>
      <c r="N591" s="24"/>
      <c r="O591" s="24"/>
    </row>
    <row r="592" spans="1:15" x14ac:dyDescent="0.25">
      <c r="A592" s="38"/>
      <c r="B592" s="24"/>
      <c r="C592" s="30"/>
      <c r="D592" s="30"/>
      <c r="E592" s="30"/>
      <c r="F592" s="30"/>
      <c r="G592" s="30"/>
      <c r="H592" s="30"/>
      <c r="I592" s="30"/>
      <c r="J592" s="30"/>
      <c r="K592" s="30"/>
      <c r="L592" s="24"/>
      <c r="M592" s="24"/>
      <c r="N592" s="24"/>
      <c r="O592" s="24"/>
    </row>
    <row r="593" spans="1:15" x14ac:dyDescent="0.25">
      <c r="A593" s="38"/>
      <c r="B593" s="24"/>
      <c r="C593" s="30"/>
      <c r="D593" s="30"/>
      <c r="E593" s="30"/>
      <c r="F593" s="30"/>
      <c r="G593" s="30"/>
      <c r="H593" s="30"/>
      <c r="I593" s="30"/>
      <c r="J593" s="30"/>
      <c r="K593" s="30"/>
      <c r="L593" s="24"/>
      <c r="M593" s="24"/>
      <c r="N593" s="24"/>
      <c r="O593" s="24"/>
    </row>
    <row r="594" spans="1:15" x14ac:dyDescent="0.25">
      <c r="A594" s="38"/>
      <c r="B594" s="24"/>
      <c r="C594" s="30"/>
      <c r="D594" s="30"/>
      <c r="E594" s="30"/>
      <c r="F594" s="30"/>
      <c r="G594" s="30"/>
      <c r="H594" s="30"/>
      <c r="I594" s="30"/>
      <c r="J594" s="30"/>
      <c r="K594" s="30"/>
      <c r="L594" s="24"/>
      <c r="M594" s="24"/>
      <c r="N594" s="24"/>
      <c r="O594" s="24"/>
    </row>
    <row r="595" spans="1:15" x14ac:dyDescent="0.25">
      <c r="A595" s="38"/>
      <c r="B595" s="24"/>
      <c r="C595" s="30"/>
      <c r="D595" s="30"/>
      <c r="E595" s="30"/>
      <c r="F595" s="30"/>
      <c r="G595" s="30"/>
      <c r="H595" s="30"/>
      <c r="I595" s="30"/>
      <c r="J595" s="30"/>
      <c r="K595" s="30"/>
      <c r="L595" s="24"/>
      <c r="M595" s="24"/>
      <c r="N595" s="24"/>
      <c r="O595" s="24"/>
    </row>
    <row r="596" spans="1:15" x14ac:dyDescent="0.25">
      <c r="A596" s="38"/>
      <c r="B596" s="24"/>
      <c r="C596" s="30"/>
      <c r="D596" s="30"/>
      <c r="E596" s="30"/>
      <c r="F596" s="30"/>
      <c r="G596" s="30"/>
      <c r="H596" s="30"/>
      <c r="I596" s="30"/>
      <c r="J596" s="30"/>
      <c r="K596" s="30"/>
      <c r="L596" s="24"/>
      <c r="M596" s="24"/>
      <c r="N596" s="24"/>
      <c r="O596" s="24"/>
    </row>
    <row r="597" spans="1:15" x14ac:dyDescent="0.25">
      <c r="A597" s="38"/>
      <c r="B597" s="24"/>
      <c r="C597" s="30"/>
      <c r="D597" s="30"/>
      <c r="E597" s="30"/>
      <c r="F597" s="30"/>
      <c r="G597" s="30"/>
      <c r="H597" s="30"/>
      <c r="I597" s="30"/>
      <c r="J597" s="30"/>
      <c r="K597" s="30"/>
      <c r="L597" s="24"/>
      <c r="M597" s="24"/>
      <c r="N597" s="24"/>
      <c r="O597" s="24"/>
    </row>
    <row r="598" spans="1:15" x14ac:dyDescent="0.25">
      <c r="A598" s="38"/>
      <c r="B598" s="24"/>
      <c r="C598" s="30"/>
      <c r="D598" s="30"/>
      <c r="E598" s="30"/>
      <c r="F598" s="30"/>
      <c r="G598" s="30"/>
      <c r="H598" s="30"/>
      <c r="I598" s="30"/>
      <c r="J598" s="30"/>
      <c r="K598" s="30"/>
      <c r="L598" s="24"/>
      <c r="M598" s="24"/>
      <c r="N598" s="24"/>
      <c r="O598" s="24"/>
    </row>
    <row r="599" spans="1:15" x14ac:dyDescent="0.25">
      <c r="A599" s="38"/>
      <c r="B599" s="24"/>
      <c r="C599" s="30"/>
      <c r="D599" s="30"/>
      <c r="E599" s="30"/>
      <c r="F599" s="30"/>
      <c r="G599" s="30"/>
      <c r="H599" s="30"/>
      <c r="I599" s="30"/>
      <c r="J599" s="30"/>
      <c r="K599" s="30"/>
      <c r="L599" s="24"/>
      <c r="M599" s="24"/>
      <c r="N599" s="24"/>
      <c r="O599" s="24"/>
    </row>
    <row r="600" spans="1:15" x14ac:dyDescent="0.25">
      <c r="A600" s="38"/>
      <c r="B600" s="24"/>
      <c r="C600" s="30"/>
      <c r="D600" s="30"/>
      <c r="E600" s="30"/>
      <c r="F600" s="30"/>
      <c r="G600" s="30"/>
      <c r="H600" s="30"/>
      <c r="I600" s="30"/>
      <c r="J600" s="30"/>
      <c r="K600" s="30"/>
      <c r="L600" s="24"/>
      <c r="M600" s="24"/>
      <c r="N600" s="24"/>
      <c r="O600" s="24"/>
    </row>
    <row r="601" spans="1:15" x14ac:dyDescent="0.25">
      <c r="A601" s="38"/>
      <c r="B601" s="24"/>
      <c r="C601" s="30"/>
      <c r="D601" s="30"/>
      <c r="E601" s="30"/>
      <c r="F601" s="30"/>
      <c r="G601" s="30"/>
      <c r="H601" s="30"/>
      <c r="I601" s="30"/>
      <c r="J601" s="30"/>
      <c r="K601" s="30"/>
      <c r="L601" s="24"/>
      <c r="M601" s="24"/>
      <c r="N601" s="24"/>
      <c r="O601" s="24"/>
    </row>
    <row r="602" spans="1:15" x14ac:dyDescent="0.25">
      <c r="A602" s="38"/>
      <c r="B602" s="24"/>
      <c r="C602" s="30"/>
      <c r="D602" s="30"/>
      <c r="E602" s="30"/>
      <c r="F602" s="30"/>
      <c r="G602" s="30"/>
      <c r="H602" s="30"/>
      <c r="I602" s="30"/>
      <c r="J602" s="30"/>
      <c r="K602" s="30"/>
      <c r="L602" s="24"/>
      <c r="M602" s="24"/>
      <c r="N602" s="24"/>
      <c r="O602" s="24"/>
    </row>
    <row r="603" spans="1:15" x14ac:dyDescent="0.25">
      <c r="A603" s="38"/>
      <c r="B603" s="24"/>
      <c r="C603" s="30"/>
      <c r="D603" s="30"/>
      <c r="E603" s="30"/>
      <c r="F603" s="30"/>
      <c r="G603" s="30"/>
      <c r="H603" s="30"/>
      <c r="I603" s="30"/>
      <c r="J603" s="30"/>
      <c r="K603" s="30"/>
      <c r="L603" s="24"/>
      <c r="M603" s="24"/>
      <c r="N603" s="24"/>
      <c r="O603" s="24"/>
    </row>
    <row r="604" spans="1:15" x14ac:dyDescent="0.25">
      <c r="A604" s="38"/>
      <c r="B604" s="24"/>
      <c r="C604" s="30"/>
      <c r="D604" s="30"/>
      <c r="E604" s="30"/>
      <c r="F604" s="30"/>
      <c r="G604" s="30"/>
      <c r="H604" s="30"/>
      <c r="I604" s="30"/>
      <c r="J604" s="30"/>
      <c r="K604" s="30"/>
      <c r="L604" s="24"/>
      <c r="M604" s="24"/>
      <c r="N604" s="24"/>
      <c r="O604" s="24"/>
    </row>
    <row r="605" spans="1:15" x14ac:dyDescent="0.25">
      <c r="A605" s="38"/>
      <c r="B605" s="24"/>
      <c r="C605" s="30"/>
      <c r="D605" s="30"/>
      <c r="E605" s="30"/>
      <c r="F605" s="30"/>
      <c r="G605" s="30"/>
      <c r="H605" s="30"/>
      <c r="I605" s="30"/>
      <c r="J605" s="30"/>
      <c r="K605" s="30"/>
      <c r="L605" s="24"/>
      <c r="M605" s="24"/>
      <c r="N605" s="24"/>
      <c r="O605" s="24"/>
    </row>
    <row r="606" spans="1:15" x14ac:dyDescent="0.25">
      <c r="A606" s="38"/>
      <c r="B606" s="24"/>
      <c r="C606" s="30"/>
      <c r="D606" s="30"/>
      <c r="E606" s="30"/>
      <c r="F606" s="30"/>
      <c r="G606" s="30"/>
      <c r="H606" s="30"/>
      <c r="I606" s="30"/>
      <c r="J606" s="30"/>
      <c r="K606" s="30"/>
      <c r="L606" s="24"/>
      <c r="M606" s="24"/>
      <c r="N606" s="24"/>
      <c r="O606" s="24"/>
    </row>
    <row r="607" spans="1:15" x14ac:dyDescent="0.25">
      <c r="A607" s="38"/>
      <c r="B607" s="24"/>
      <c r="C607" s="30"/>
      <c r="D607" s="30"/>
      <c r="E607" s="30"/>
      <c r="F607" s="30"/>
      <c r="G607" s="30"/>
      <c r="H607" s="30"/>
      <c r="I607" s="30"/>
      <c r="J607" s="30"/>
      <c r="K607" s="30"/>
      <c r="L607" s="24"/>
      <c r="M607" s="24"/>
      <c r="N607" s="24"/>
      <c r="O607" s="24"/>
    </row>
    <row r="608" spans="1:15" x14ac:dyDescent="0.25">
      <c r="A608" s="38"/>
      <c r="B608" s="24"/>
      <c r="C608" s="30"/>
      <c r="D608" s="30"/>
      <c r="E608" s="30"/>
      <c r="F608" s="30"/>
      <c r="G608" s="30"/>
      <c r="H608" s="30"/>
      <c r="I608" s="30"/>
      <c r="J608" s="30"/>
      <c r="K608" s="30"/>
      <c r="L608" s="24"/>
      <c r="M608" s="24"/>
      <c r="N608" s="24"/>
      <c r="O608" s="24"/>
    </row>
    <row r="609" spans="1:15" x14ac:dyDescent="0.25">
      <c r="A609" s="38"/>
      <c r="B609" s="24"/>
      <c r="C609" s="30"/>
      <c r="D609" s="30"/>
      <c r="E609" s="30"/>
      <c r="F609" s="30"/>
      <c r="G609" s="30"/>
      <c r="H609" s="30"/>
      <c r="I609" s="30"/>
      <c r="J609" s="30"/>
      <c r="K609" s="30"/>
      <c r="L609" s="24"/>
      <c r="M609" s="24"/>
      <c r="N609" s="24"/>
      <c r="O609" s="24"/>
    </row>
    <row r="610" spans="1:15" x14ac:dyDescent="0.25">
      <c r="A610" s="38"/>
      <c r="B610" s="24"/>
      <c r="C610" s="30"/>
      <c r="D610" s="30"/>
      <c r="E610" s="30"/>
      <c r="F610" s="30"/>
      <c r="G610" s="30"/>
      <c r="H610" s="30"/>
      <c r="I610" s="30"/>
      <c r="J610" s="30"/>
      <c r="K610" s="30"/>
      <c r="L610" s="24"/>
      <c r="M610" s="24"/>
      <c r="N610" s="24"/>
      <c r="O610" s="24"/>
    </row>
    <row r="611" spans="1:15" x14ac:dyDescent="0.25">
      <c r="A611" s="38"/>
      <c r="B611" s="24"/>
      <c r="C611" s="30"/>
      <c r="D611" s="30"/>
      <c r="E611" s="30"/>
      <c r="F611" s="30"/>
      <c r="G611" s="30"/>
      <c r="H611" s="30"/>
      <c r="I611" s="30"/>
      <c r="J611" s="30"/>
      <c r="K611" s="30"/>
      <c r="L611" s="24"/>
      <c r="M611" s="24"/>
      <c r="N611" s="24"/>
      <c r="O611" s="24"/>
    </row>
    <row r="612" spans="1:15" x14ac:dyDescent="0.25">
      <c r="A612" s="38"/>
      <c r="B612" s="24"/>
      <c r="C612" s="30"/>
      <c r="D612" s="30"/>
      <c r="E612" s="30"/>
      <c r="F612" s="30"/>
      <c r="G612" s="30"/>
      <c r="H612" s="30"/>
      <c r="I612" s="30"/>
      <c r="J612" s="30"/>
      <c r="K612" s="30"/>
      <c r="L612" s="24"/>
      <c r="M612" s="24"/>
      <c r="N612" s="24"/>
      <c r="O612" s="24"/>
    </row>
    <row r="613" spans="1:15" x14ac:dyDescent="0.25">
      <c r="A613" s="38"/>
      <c r="B613" s="24"/>
      <c r="C613" s="30"/>
      <c r="D613" s="30"/>
      <c r="E613" s="30"/>
      <c r="F613" s="30"/>
      <c r="G613" s="30"/>
      <c r="H613" s="30"/>
      <c r="I613" s="30"/>
      <c r="J613" s="30"/>
      <c r="K613" s="30"/>
      <c r="L613" s="24"/>
      <c r="M613" s="24"/>
      <c r="N613" s="24"/>
      <c r="O613" s="24"/>
    </row>
    <row r="614" spans="1:15" x14ac:dyDescent="0.25">
      <c r="A614" s="38"/>
      <c r="B614" s="24"/>
      <c r="C614" s="30"/>
      <c r="D614" s="30"/>
      <c r="E614" s="30"/>
      <c r="F614" s="30"/>
      <c r="G614" s="30"/>
      <c r="H614" s="30"/>
      <c r="I614" s="30"/>
      <c r="J614" s="30"/>
      <c r="K614" s="30"/>
      <c r="L614" s="24"/>
      <c r="M614" s="24"/>
      <c r="N614" s="24"/>
      <c r="O614" s="24"/>
    </row>
    <row r="615" spans="1:15" x14ac:dyDescent="0.25">
      <c r="A615" s="38"/>
      <c r="B615" s="24"/>
      <c r="C615" s="30"/>
      <c r="D615" s="30"/>
      <c r="E615" s="30"/>
      <c r="F615" s="30"/>
      <c r="G615" s="30"/>
      <c r="H615" s="30"/>
      <c r="I615" s="30"/>
      <c r="J615" s="30"/>
      <c r="K615" s="30"/>
      <c r="L615" s="24"/>
      <c r="M615" s="24"/>
      <c r="N615" s="24"/>
      <c r="O615" s="24"/>
    </row>
    <row r="616" spans="1:15" x14ac:dyDescent="0.25">
      <c r="A616" s="38"/>
      <c r="B616" s="24"/>
      <c r="C616" s="30"/>
      <c r="D616" s="30"/>
      <c r="E616" s="30"/>
      <c r="F616" s="30"/>
      <c r="G616" s="30"/>
      <c r="H616" s="30"/>
      <c r="I616" s="30"/>
      <c r="J616" s="30"/>
      <c r="K616" s="30"/>
      <c r="L616" s="24"/>
      <c r="M616" s="24"/>
      <c r="N616" s="24"/>
      <c r="O616" s="24"/>
    </row>
    <row r="617" spans="1:15" x14ac:dyDescent="0.25">
      <c r="A617" s="38"/>
      <c r="B617" s="24"/>
      <c r="C617" s="30"/>
      <c r="D617" s="30"/>
      <c r="E617" s="30"/>
      <c r="F617" s="30"/>
      <c r="G617" s="30"/>
      <c r="H617" s="30"/>
      <c r="I617" s="30"/>
      <c r="J617" s="30"/>
      <c r="K617" s="30"/>
      <c r="L617" s="24"/>
      <c r="M617" s="24"/>
      <c r="N617" s="24"/>
      <c r="O617" s="24"/>
    </row>
    <row r="618" spans="1:15" x14ac:dyDescent="0.25">
      <c r="A618" s="38"/>
      <c r="B618" s="24"/>
      <c r="C618" s="30"/>
      <c r="D618" s="30"/>
      <c r="E618" s="30"/>
      <c r="F618" s="30"/>
      <c r="G618" s="30"/>
      <c r="H618" s="30"/>
      <c r="I618" s="30"/>
      <c r="J618" s="30"/>
      <c r="K618" s="30"/>
      <c r="L618" s="24"/>
      <c r="M618" s="24"/>
      <c r="N618" s="24"/>
      <c r="O618" s="24"/>
    </row>
    <row r="619" spans="1:15" x14ac:dyDescent="0.25">
      <c r="A619" s="38"/>
      <c r="B619" s="24"/>
      <c r="C619" s="30"/>
      <c r="D619" s="30"/>
      <c r="E619" s="30"/>
      <c r="F619" s="30"/>
      <c r="G619" s="30"/>
      <c r="H619" s="30"/>
      <c r="I619" s="30"/>
      <c r="J619" s="30"/>
      <c r="K619" s="30"/>
      <c r="L619" s="24"/>
      <c r="M619" s="24"/>
      <c r="N619" s="24"/>
      <c r="O619" s="24"/>
    </row>
    <row r="620" spans="1:15" x14ac:dyDescent="0.25">
      <c r="A620" s="38"/>
      <c r="B620" s="24"/>
      <c r="C620" s="30"/>
      <c r="D620" s="30"/>
      <c r="E620" s="30"/>
      <c r="F620" s="30"/>
      <c r="G620" s="30"/>
      <c r="H620" s="30"/>
      <c r="I620" s="30"/>
      <c r="J620" s="30"/>
      <c r="K620" s="30"/>
      <c r="L620" s="24"/>
      <c r="M620" s="24"/>
      <c r="N620" s="24"/>
      <c r="O620" s="24"/>
    </row>
    <row r="621" spans="1:15" x14ac:dyDescent="0.25">
      <c r="A621" s="38"/>
      <c r="B621" s="24"/>
      <c r="C621" s="30"/>
      <c r="D621" s="30"/>
      <c r="E621" s="30"/>
      <c r="F621" s="30"/>
      <c r="G621" s="30"/>
      <c r="H621" s="30"/>
      <c r="I621" s="30"/>
      <c r="J621" s="30"/>
      <c r="K621" s="30"/>
      <c r="L621" s="24"/>
      <c r="M621" s="24"/>
      <c r="N621" s="24"/>
      <c r="O621" s="24"/>
    </row>
    <row r="622" spans="1:15" x14ac:dyDescent="0.25">
      <c r="A622" s="38"/>
      <c r="B622" s="24"/>
      <c r="C622" s="30"/>
      <c r="D622" s="30"/>
      <c r="E622" s="30"/>
      <c r="F622" s="30"/>
      <c r="G622" s="30"/>
      <c r="H622" s="30"/>
      <c r="I622" s="30"/>
      <c r="J622" s="30"/>
      <c r="K622" s="30"/>
      <c r="L622" s="24"/>
      <c r="M622" s="24"/>
      <c r="N622" s="24"/>
      <c r="O622" s="24"/>
    </row>
    <row r="623" spans="1:15" x14ac:dyDescent="0.25">
      <c r="A623" s="38"/>
      <c r="B623" s="24"/>
      <c r="C623" s="30"/>
      <c r="D623" s="30"/>
      <c r="E623" s="30"/>
      <c r="F623" s="30"/>
      <c r="G623" s="30"/>
      <c r="H623" s="30"/>
      <c r="I623" s="30"/>
      <c r="J623" s="30"/>
      <c r="K623" s="30"/>
      <c r="L623" s="24"/>
      <c r="M623" s="24"/>
      <c r="N623" s="24"/>
      <c r="O623" s="24"/>
    </row>
    <row r="624" spans="1:15" x14ac:dyDescent="0.25">
      <c r="A624" s="38"/>
      <c r="B624" s="24"/>
      <c r="C624" s="30"/>
      <c r="D624" s="30"/>
      <c r="E624" s="30"/>
      <c r="F624" s="30"/>
      <c r="G624" s="30"/>
      <c r="H624" s="30"/>
      <c r="I624" s="30"/>
      <c r="J624" s="30"/>
      <c r="K624" s="30"/>
      <c r="L624" s="24"/>
      <c r="M624" s="24"/>
      <c r="N624" s="24"/>
      <c r="O624" s="24"/>
    </row>
    <row r="625" spans="1:15" x14ac:dyDescent="0.25">
      <c r="A625" s="38"/>
      <c r="B625" s="24"/>
      <c r="C625" s="30"/>
      <c r="D625" s="30"/>
      <c r="E625" s="30"/>
      <c r="F625" s="30"/>
      <c r="G625" s="30"/>
      <c r="H625" s="30"/>
      <c r="I625" s="30"/>
      <c r="J625" s="30"/>
      <c r="K625" s="30"/>
      <c r="L625" s="24"/>
      <c r="M625" s="24"/>
      <c r="N625" s="24"/>
      <c r="O625" s="24"/>
    </row>
    <row r="626" spans="1:15" x14ac:dyDescent="0.25">
      <c r="A626" s="38"/>
      <c r="B626" s="24"/>
      <c r="C626" s="30"/>
      <c r="D626" s="30"/>
      <c r="E626" s="30"/>
      <c r="F626" s="30"/>
      <c r="G626" s="30"/>
      <c r="H626" s="30"/>
      <c r="I626" s="30"/>
      <c r="J626" s="30"/>
      <c r="K626" s="30"/>
      <c r="L626" s="24"/>
      <c r="M626" s="24"/>
      <c r="N626" s="24"/>
      <c r="O626" s="24"/>
    </row>
    <row r="627" spans="1:15" x14ac:dyDescent="0.25">
      <c r="A627" s="38"/>
      <c r="B627" s="24"/>
      <c r="C627" s="30"/>
      <c r="D627" s="30"/>
      <c r="E627" s="30"/>
      <c r="F627" s="30"/>
      <c r="G627" s="30"/>
      <c r="H627" s="30"/>
      <c r="I627" s="30"/>
      <c r="J627" s="30"/>
      <c r="K627" s="30"/>
      <c r="L627" s="24"/>
      <c r="M627" s="24"/>
      <c r="N627" s="24"/>
      <c r="O627" s="24"/>
    </row>
    <row r="628" spans="1:15" x14ac:dyDescent="0.25">
      <c r="A628" s="38"/>
      <c r="B628" s="24"/>
      <c r="C628" s="30"/>
      <c r="D628" s="30"/>
      <c r="E628" s="30"/>
      <c r="F628" s="30"/>
      <c r="G628" s="30"/>
      <c r="H628" s="30"/>
      <c r="I628" s="30"/>
      <c r="J628" s="30"/>
      <c r="K628" s="30"/>
      <c r="L628" s="24"/>
      <c r="M628" s="24"/>
      <c r="N628" s="24"/>
      <c r="O628" s="24"/>
    </row>
    <row r="629" spans="1:15" x14ac:dyDescent="0.25">
      <c r="A629" s="38"/>
      <c r="B629" s="24"/>
      <c r="C629" s="30"/>
      <c r="D629" s="30"/>
      <c r="E629" s="30"/>
      <c r="F629" s="30"/>
      <c r="G629" s="30"/>
      <c r="H629" s="30"/>
      <c r="I629" s="30"/>
      <c r="J629" s="30"/>
      <c r="K629" s="30"/>
      <c r="L629" s="24"/>
      <c r="M629" s="24"/>
      <c r="N629" s="24"/>
      <c r="O629" s="24"/>
    </row>
    <row r="630" spans="1:15" x14ac:dyDescent="0.25">
      <c r="A630" s="38"/>
      <c r="B630" s="24"/>
      <c r="C630" s="30"/>
      <c r="D630" s="30"/>
      <c r="E630" s="30"/>
      <c r="F630" s="30"/>
      <c r="G630" s="30"/>
      <c r="H630" s="30"/>
      <c r="I630" s="30"/>
      <c r="J630" s="30"/>
      <c r="K630" s="30"/>
      <c r="L630" s="24"/>
      <c r="M630" s="24"/>
      <c r="N630" s="24"/>
      <c r="O630" s="24"/>
    </row>
    <row r="631" spans="1:15" x14ac:dyDescent="0.25">
      <c r="A631" s="38"/>
      <c r="B631" s="24"/>
      <c r="C631" s="30"/>
      <c r="D631" s="30"/>
      <c r="E631" s="30"/>
      <c r="F631" s="30"/>
      <c r="G631" s="30"/>
      <c r="H631" s="30"/>
      <c r="I631" s="30"/>
      <c r="J631" s="30"/>
      <c r="K631" s="30"/>
      <c r="L631" s="24"/>
      <c r="M631" s="24"/>
      <c r="N631" s="24"/>
      <c r="O631" s="24"/>
    </row>
    <row r="632" spans="1:15" x14ac:dyDescent="0.25">
      <c r="A632" s="38"/>
      <c r="B632" s="24"/>
      <c r="C632" s="30"/>
      <c r="D632" s="30"/>
      <c r="E632" s="30"/>
      <c r="F632" s="30"/>
      <c r="G632" s="30"/>
      <c r="H632" s="30"/>
      <c r="I632" s="30"/>
      <c r="J632" s="30"/>
      <c r="K632" s="30"/>
      <c r="L632" s="24"/>
      <c r="M632" s="24"/>
      <c r="N632" s="24"/>
      <c r="O632" s="24"/>
    </row>
    <row r="633" spans="1:15" x14ac:dyDescent="0.25">
      <c r="A633" s="38"/>
      <c r="B633" s="24"/>
      <c r="C633" s="30"/>
      <c r="D633" s="30"/>
      <c r="E633" s="30"/>
      <c r="F633" s="30"/>
      <c r="G633" s="30"/>
      <c r="H633" s="30"/>
      <c r="I633" s="30"/>
      <c r="J633" s="30"/>
      <c r="K633" s="30"/>
      <c r="L633" s="24"/>
      <c r="M633" s="24"/>
      <c r="N633" s="24"/>
      <c r="O633" s="24"/>
    </row>
    <row r="634" spans="1:15" x14ac:dyDescent="0.25">
      <c r="A634" s="38"/>
      <c r="B634" s="24"/>
      <c r="C634" s="30"/>
      <c r="D634" s="30"/>
      <c r="E634" s="30"/>
      <c r="F634" s="30"/>
      <c r="G634" s="30"/>
      <c r="H634" s="30"/>
      <c r="I634" s="30"/>
      <c r="J634" s="30"/>
      <c r="K634" s="30"/>
      <c r="L634" s="24"/>
      <c r="M634" s="24"/>
      <c r="N634" s="24"/>
      <c r="O634" s="24"/>
    </row>
    <row r="635" spans="1:15" x14ac:dyDescent="0.25">
      <c r="A635" s="38"/>
      <c r="B635" s="24"/>
      <c r="C635" s="30"/>
      <c r="D635" s="30"/>
      <c r="E635" s="30"/>
      <c r="F635" s="30"/>
      <c r="G635" s="30"/>
      <c r="H635" s="30"/>
      <c r="I635" s="30"/>
      <c r="J635" s="30"/>
      <c r="K635" s="30"/>
      <c r="L635" s="24"/>
      <c r="M635" s="24"/>
      <c r="N635" s="24"/>
      <c r="O635" s="24"/>
    </row>
    <row r="636" spans="1:15" x14ac:dyDescent="0.25">
      <c r="A636" s="38"/>
      <c r="B636" s="24"/>
      <c r="C636" s="30"/>
      <c r="D636" s="30"/>
      <c r="E636" s="30"/>
      <c r="F636" s="30"/>
      <c r="G636" s="30"/>
      <c r="H636" s="30"/>
      <c r="I636" s="30"/>
      <c r="J636" s="30"/>
      <c r="K636" s="30"/>
      <c r="L636" s="24"/>
      <c r="M636" s="24"/>
      <c r="N636" s="24"/>
      <c r="O636" s="24"/>
    </row>
    <row r="637" spans="1:15" x14ac:dyDescent="0.25">
      <c r="A637" s="38"/>
      <c r="B637" s="24"/>
      <c r="C637" s="30"/>
      <c r="D637" s="30"/>
      <c r="E637" s="30"/>
      <c r="F637" s="30"/>
      <c r="G637" s="30"/>
      <c r="H637" s="30"/>
      <c r="I637" s="30"/>
      <c r="J637" s="30"/>
      <c r="K637" s="30"/>
      <c r="L637" s="24"/>
      <c r="M637" s="24"/>
      <c r="N637" s="24"/>
      <c r="O637" s="24"/>
    </row>
    <row r="638" spans="1:15" x14ac:dyDescent="0.25">
      <c r="A638" s="38"/>
      <c r="B638" s="24"/>
      <c r="C638" s="30"/>
      <c r="D638" s="30"/>
      <c r="E638" s="30"/>
      <c r="F638" s="30"/>
      <c r="G638" s="30"/>
      <c r="H638" s="30"/>
      <c r="I638" s="30"/>
      <c r="J638" s="30"/>
      <c r="K638" s="30"/>
      <c r="L638" s="24"/>
      <c r="M638" s="24"/>
      <c r="N638" s="24"/>
      <c r="O638" s="24"/>
    </row>
    <row r="639" spans="1:15" x14ac:dyDescent="0.25">
      <c r="A639" s="38"/>
      <c r="B639" s="24"/>
      <c r="C639" s="30"/>
      <c r="D639" s="30"/>
      <c r="E639" s="30"/>
      <c r="F639" s="30"/>
      <c r="G639" s="30"/>
      <c r="H639" s="30"/>
      <c r="I639" s="30"/>
      <c r="J639" s="30"/>
      <c r="K639" s="30"/>
      <c r="L639" s="24"/>
      <c r="M639" s="24"/>
      <c r="N639" s="24"/>
      <c r="O639" s="24"/>
    </row>
    <row r="640" spans="1:15" x14ac:dyDescent="0.25">
      <c r="A640" s="38"/>
      <c r="B640" s="24"/>
      <c r="C640" s="30"/>
      <c r="D640" s="30"/>
      <c r="E640" s="30"/>
      <c r="F640" s="30"/>
      <c r="G640" s="30"/>
      <c r="H640" s="30"/>
      <c r="I640" s="30"/>
      <c r="J640" s="30"/>
      <c r="K640" s="30"/>
      <c r="L640" s="24"/>
      <c r="M640" s="24"/>
      <c r="N640" s="24"/>
      <c r="O640" s="24"/>
    </row>
    <row r="641" spans="1:15" x14ac:dyDescent="0.25">
      <c r="A641" s="38"/>
      <c r="B641" s="24"/>
      <c r="C641" s="30"/>
      <c r="D641" s="30"/>
      <c r="E641" s="30"/>
      <c r="F641" s="30"/>
      <c r="G641" s="30"/>
      <c r="H641" s="30"/>
      <c r="I641" s="30"/>
      <c r="J641" s="30"/>
      <c r="K641" s="30"/>
      <c r="L641" s="24"/>
      <c r="M641" s="24"/>
      <c r="N641" s="24"/>
      <c r="O641" s="24"/>
    </row>
    <row r="642" spans="1:15" x14ac:dyDescent="0.25">
      <c r="A642" s="38"/>
      <c r="B642" s="24"/>
      <c r="C642" s="30"/>
      <c r="D642" s="30"/>
      <c r="E642" s="30"/>
      <c r="F642" s="30"/>
      <c r="G642" s="30"/>
      <c r="H642" s="30"/>
      <c r="I642" s="30"/>
      <c r="J642" s="30"/>
      <c r="K642" s="30"/>
      <c r="L642" s="24"/>
      <c r="M642" s="24"/>
      <c r="N642" s="24"/>
      <c r="O642" s="24"/>
    </row>
    <row r="643" spans="1:15" x14ac:dyDescent="0.25">
      <c r="A643" s="38"/>
      <c r="B643" s="24"/>
      <c r="C643" s="30"/>
      <c r="D643" s="30"/>
      <c r="E643" s="30"/>
      <c r="F643" s="30"/>
      <c r="G643" s="30"/>
      <c r="H643" s="30"/>
      <c r="I643" s="30"/>
      <c r="J643" s="30"/>
      <c r="K643" s="30"/>
      <c r="L643" s="24"/>
      <c r="M643" s="24"/>
      <c r="N643" s="24"/>
      <c r="O643" s="24"/>
    </row>
    <row r="644" spans="1:15" x14ac:dyDescent="0.25">
      <c r="A644" s="38"/>
      <c r="B644" s="24"/>
      <c r="C644" s="30"/>
      <c r="D644" s="30"/>
      <c r="E644" s="30"/>
      <c r="F644" s="30"/>
      <c r="G644" s="30"/>
      <c r="H644" s="30"/>
      <c r="I644" s="30"/>
      <c r="J644" s="30"/>
      <c r="K644" s="30"/>
      <c r="L644" s="24"/>
      <c r="M644" s="24"/>
      <c r="N644" s="24"/>
      <c r="O644" s="24"/>
    </row>
    <row r="645" spans="1:15" x14ac:dyDescent="0.25">
      <c r="A645" s="38"/>
      <c r="B645" s="24"/>
      <c r="C645" s="30"/>
      <c r="D645" s="30"/>
      <c r="E645" s="30"/>
      <c r="F645" s="30"/>
      <c r="G645" s="30"/>
      <c r="H645" s="30"/>
      <c r="I645" s="30"/>
      <c r="J645" s="30"/>
      <c r="K645" s="30"/>
      <c r="L645" s="24"/>
      <c r="M645" s="24"/>
      <c r="N645" s="24"/>
      <c r="O645" s="24"/>
    </row>
    <row r="646" spans="1:15" x14ac:dyDescent="0.25">
      <c r="A646" s="38"/>
      <c r="B646" s="24"/>
      <c r="C646" s="30"/>
      <c r="D646" s="30"/>
      <c r="E646" s="30"/>
      <c r="F646" s="30"/>
      <c r="G646" s="30"/>
      <c r="H646" s="30"/>
      <c r="I646" s="30"/>
      <c r="J646" s="30"/>
      <c r="K646" s="30"/>
      <c r="L646" s="24"/>
      <c r="M646" s="24"/>
      <c r="N646" s="24"/>
      <c r="O646" s="24"/>
    </row>
    <row r="647" spans="1:15" x14ac:dyDescent="0.25">
      <c r="A647" s="38"/>
      <c r="B647" s="24"/>
      <c r="C647" s="30"/>
      <c r="D647" s="30"/>
      <c r="E647" s="30"/>
      <c r="F647" s="30"/>
      <c r="G647" s="30"/>
      <c r="H647" s="30"/>
      <c r="I647" s="30"/>
      <c r="J647" s="30"/>
      <c r="K647" s="30"/>
      <c r="L647" s="24"/>
      <c r="M647" s="24"/>
      <c r="N647" s="24"/>
      <c r="O647" s="24"/>
    </row>
    <row r="648" spans="1:15" x14ac:dyDescent="0.25">
      <c r="A648" s="38"/>
      <c r="B648" s="24"/>
      <c r="C648" s="30"/>
      <c r="D648" s="30"/>
      <c r="E648" s="30"/>
      <c r="F648" s="30"/>
      <c r="G648" s="30"/>
      <c r="H648" s="30"/>
      <c r="I648" s="30"/>
      <c r="J648" s="30"/>
      <c r="K648" s="30"/>
      <c r="L648" s="24"/>
      <c r="M648" s="24"/>
      <c r="N648" s="24"/>
      <c r="O648" s="24"/>
    </row>
    <row r="649" spans="1:15" x14ac:dyDescent="0.25">
      <c r="A649" s="38"/>
      <c r="B649" s="24"/>
      <c r="C649" s="30"/>
      <c r="D649" s="30"/>
      <c r="E649" s="30"/>
      <c r="F649" s="30"/>
      <c r="G649" s="30"/>
      <c r="H649" s="30"/>
      <c r="I649" s="30"/>
      <c r="J649" s="30"/>
      <c r="K649" s="30"/>
      <c r="L649" s="24"/>
      <c r="M649" s="24"/>
      <c r="N649" s="24"/>
      <c r="O649" s="24"/>
    </row>
    <row r="650" spans="1:15" x14ac:dyDescent="0.25">
      <c r="A650" s="38"/>
      <c r="B650" s="24"/>
      <c r="C650" s="30"/>
      <c r="D650" s="30"/>
      <c r="E650" s="30"/>
      <c r="F650" s="30"/>
      <c r="G650" s="30"/>
      <c r="H650" s="30"/>
      <c r="I650" s="30"/>
      <c r="J650" s="30"/>
      <c r="K650" s="30"/>
      <c r="L650" s="24"/>
      <c r="M650" s="24"/>
      <c r="N650" s="24"/>
      <c r="O650" s="24"/>
    </row>
    <row r="651" spans="1:15" x14ac:dyDescent="0.25">
      <c r="A651" s="38"/>
      <c r="B651" s="24"/>
      <c r="C651" s="30"/>
      <c r="D651" s="30"/>
      <c r="E651" s="30"/>
      <c r="F651" s="30"/>
      <c r="G651" s="30"/>
      <c r="H651" s="30"/>
      <c r="I651" s="30"/>
      <c r="J651" s="30"/>
      <c r="K651" s="30"/>
      <c r="L651" s="24"/>
      <c r="M651" s="24"/>
      <c r="N651" s="24"/>
      <c r="O651" s="24"/>
    </row>
    <row r="652" spans="1:15" x14ac:dyDescent="0.25">
      <c r="A652" s="38"/>
      <c r="B652" s="24"/>
      <c r="C652" s="30"/>
      <c r="D652" s="30"/>
      <c r="E652" s="30"/>
      <c r="F652" s="30"/>
      <c r="G652" s="30"/>
      <c r="H652" s="30"/>
      <c r="I652" s="30"/>
      <c r="J652" s="30"/>
      <c r="K652" s="30"/>
      <c r="L652" s="24"/>
      <c r="M652" s="24"/>
      <c r="N652" s="24"/>
      <c r="O652" s="24"/>
    </row>
    <row r="653" spans="1:15" x14ac:dyDescent="0.25">
      <c r="A653" s="38"/>
      <c r="B653" s="24"/>
      <c r="C653" s="30"/>
      <c r="D653" s="30"/>
      <c r="E653" s="30"/>
      <c r="F653" s="30"/>
      <c r="G653" s="30"/>
      <c r="H653" s="30"/>
      <c r="I653" s="30"/>
      <c r="J653" s="30"/>
      <c r="K653" s="30"/>
      <c r="L653" s="24"/>
      <c r="M653" s="24"/>
      <c r="N653" s="24"/>
      <c r="O653" s="24"/>
    </row>
    <row r="654" spans="1:15" x14ac:dyDescent="0.25">
      <c r="A654" s="38"/>
      <c r="B654" s="24"/>
      <c r="C654" s="30"/>
      <c r="D654" s="30"/>
      <c r="E654" s="30"/>
      <c r="F654" s="30"/>
      <c r="G654" s="30"/>
      <c r="H654" s="30"/>
      <c r="I654" s="30"/>
      <c r="J654" s="30"/>
      <c r="K654" s="30"/>
      <c r="L654" s="24"/>
      <c r="M654" s="24"/>
      <c r="N654" s="24"/>
      <c r="O654" s="24"/>
    </row>
    <row r="655" spans="1:15" x14ac:dyDescent="0.25">
      <c r="A655" s="38"/>
      <c r="B655" s="24"/>
      <c r="C655" s="30"/>
      <c r="D655" s="30"/>
      <c r="E655" s="30"/>
      <c r="F655" s="30"/>
      <c r="G655" s="30"/>
      <c r="H655" s="30"/>
      <c r="I655" s="30"/>
      <c r="J655" s="30"/>
      <c r="K655" s="30"/>
      <c r="L655" s="24"/>
      <c r="M655" s="24"/>
      <c r="N655" s="24"/>
      <c r="O655" s="24"/>
    </row>
    <row r="656" spans="1:15" x14ac:dyDescent="0.25">
      <c r="A656" s="38"/>
      <c r="B656" s="24"/>
      <c r="C656" s="30"/>
      <c r="D656" s="30"/>
      <c r="E656" s="30"/>
      <c r="F656" s="30"/>
      <c r="G656" s="30"/>
      <c r="H656" s="30"/>
      <c r="I656" s="30"/>
      <c r="J656" s="30"/>
      <c r="K656" s="30"/>
      <c r="L656" s="24"/>
      <c r="M656" s="24"/>
      <c r="N656" s="24"/>
      <c r="O656" s="24"/>
    </row>
    <row r="657" spans="1:15" x14ac:dyDescent="0.25">
      <c r="A657" s="38"/>
      <c r="B657" s="24"/>
      <c r="C657" s="30"/>
      <c r="D657" s="30"/>
      <c r="E657" s="30"/>
      <c r="F657" s="30"/>
      <c r="G657" s="30"/>
      <c r="H657" s="30"/>
      <c r="I657" s="30"/>
      <c r="J657" s="30"/>
      <c r="K657" s="30"/>
      <c r="L657" s="24"/>
      <c r="M657" s="24"/>
      <c r="N657" s="24"/>
      <c r="O657" s="24"/>
    </row>
    <row r="658" spans="1:15" x14ac:dyDescent="0.25">
      <c r="A658" s="38"/>
      <c r="B658" s="24"/>
      <c r="C658" s="30"/>
      <c r="D658" s="30"/>
      <c r="E658" s="30"/>
      <c r="F658" s="30"/>
      <c r="G658" s="30"/>
      <c r="H658" s="30"/>
      <c r="I658" s="30"/>
      <c r="J658" s="30"/>
      <c r="K658" s="30"/>
      <c r="L658" s="24"/>
      <c r="M658" s="24"/>
      <c r="N658" s="24"/>
      <c r="O658" s="24"/>
    </row>
    <row r="659" spans="1:15" x14ac:dyDescent="0.25">
      <c r="A659" s="38"/>
      <c r="B659" s="24"/>
      <c r="C659" s="30"/>
      <c r="D659" s="30"/>
      <c r="E659" s="30"/>
      <c r="F659" s="30"/>
      <c r="G659" s="30"/>
      <c r="H659" s="30"/>
      <c r="I659" s="30"/>
      <c r="J659" s="30"/>
      <c r="K659" s="30"/>
      <c r="L659" s="24"/>
      <c r="M659" s="24"/>
      <c r="N659" s="24"/>
      <c r="O659" s="24"/>
    </row>
    <row r="660" spans="1:15" x14ac:dyDescent="0.25">
      <c r="A660" s="38"/>
      <c r="B660" s="24"/>
      <c r="C660" s="30"/>
      <c r="D660" s="30"/>
      <c r="E660" s="30"/>
      <c r="F660" s="30"/>
      <c r="G660" s="30"/>
      <c r="H660" s="30"/>
      <c r="I660" s="30"/>
      <c r="J660" s="30"/>
      <c r="K660" s="30"/>
      <c r="L660" s="24"/>
      <c r="M660" s="24"/>
      <c r="N660" s="24"/>
      <c r="O660" s="24"/>
    </row>
    <row r="661" spans="1:15" x14ac:dyDescent="0.25">
      <c r="A661" s="38"/>
      <c r="B661" s="24"/>
      <c r="C661" s="30"/>
      <c r="D661" s="30"/>
      <c r="E661" s="30"/>
      <c r="F661" s="30"/>
      <c r="G661" s="30"/>
      <c r="H661" s="30"/>
      <c r="I661" s="30"/>
      <c r="J661" s="30"/>
      <c r="K661" s="30"/>
      <c r="L661" s="24"/>
      <c r="M661" s="24"/>
      <c r="N661" s="24"/>
      <c r="O661" s="24"/>
    </row>
    <row r="662" spans="1:15" x14ac:dyDescent="0.25">
      <c r="A662" s="38"/>
      <c r="B662" s="24"/>
      <c r="C662" s="30"/>
      <c r="D662" s="30"/>
      <c r="E662" s="30"/>
      <c r="F662" s="30"/>
      <c r="G662" s="30"/>
      <c r="H662" s="30"/>
      <c r="I662" s="30"/>
      <c r="J662" s="30"/>
      <c r="K662" s="30"/>
      <c r="L662" s="24"/>
      <c r="M662" s="24"/>
      <c r="N662" s="24"/>
      <c r="O662" s="24"/>
    </row>
    <row r="663" spans="1:15" x14ac:dyDescent="0.25">
      <c r="A663" s="38"/>
      <c r="B663" s="24"/>
      <c r="C663" s="30"/>
      <c r="D663" s="30"/>
      <c r="E663" s="30"/>
      <c r="F663" s="30"/>
      <c r="G663" s="30"/>
      <c r="H663" s="30"/>
      <c r="I663" s="30"/>
      <c r="J663" s="30"/>
      <c r="K663" s="30"/>
      <c r="L663" s="24"/>
      <c r="M663" s="24"/>
      <c r="N663" s="24"/>
      <c r="O663" s="24"/>
    </row>
    <row r="664" spans="1:15" x14ac:dyDescent="0.25">
      <c r="A664" s="38"/>
      <c r="B664" s="24"/>
      <c r="C664" s="30"/>
      <c r="D664" s="30"/>
      <c r="E664" s="30"/>
      <c r="F664" s="30"/>
      <c r="G664" s="30"/>
      <c r="H664" s="30"/>
      <c r="I664" s="30"/>
      <c r="J664" s="30"/>
      <c r="K664" s="30"/>
      <c r="L664" s="24"/>
      <c r="M664" s="24"/>
      <c r="N664" s="24"/>
      <c r="O664" s="24"/>
    </row>
    <row r="665" spans="1:15" x14ac:dyDescent="0.25">
      <c r="A665" s="38"/>
      <c r="B665" s="24"/>
      <c r="C665" s="30"/>
      <c r="D665" s="30"/>
      <c r="E665" s="30"/>
      <c r="F665" s="30"/>
      <c r="G665" s="30"/>
      <c r="H665" s="30"/>
      <c r="I665" s="30"/>
      <c r="J665" s="30"/>
      <c r="K665" s="30"/>
      <c r="L665" s="24"/>
      <c r="M665" s="24"/>
      <c r="N665" s="24"/>
      <c r="O665" s="24"/>
    </row>
    <row r="666" spans="1:15" x14ac:dyDescent="0.25">
      <c r="A666" s="38"/>
      <c r="B666" s="24"/>
      <c r="C666" s="30"/>
      <c r="D666" s="30"/>
      <c r="E666" s="30"/>
      <c r="F666" s="30"/>
      <c r="G666" s="30"/>
      <c r="H666" s="30"/>
      <c r="I666" s="30"/>
      <c r="J666" s="30"/>
      <c r="K666" s="30"/>
      <c r="L666" s="24"/>
      <c r="M666" s="24"/>
      <c r="N666" s="24"/>
      <c r="O666" s="24"/>
    </row>
    <row r="667" spans="1:15" x14ac:dyDescent="0.25">
      <c r="A667" s="38"/>
      <c r="B667" s="24"/>
      <c r="C667" s="30"/>
      <c r="D667" s="30"/>
      <c r="E667" s="30"/>
      <c r="F667" s="30"/>
      <c r="G667" s="30"/>
      <c r="H667" s="30"/>
      <c r="I667" s="30"/>
      <c r="J667" s="30"/>
      <c r="K667" s="30"/>
      <c r="L667" s="24"/>
      <c r="M667" s="24"/>
      <c r="N667" s="24"/>
      <c r="O667" s="24"/>
    </row>
    <row r="668" spans="1:15" x14ac:dyDescent="0.25">
      <c r="A668" s="38"/>
      <c r="B668" s="24"/>
      <c r="C668" s="30"/>
      <c r="D668" s="30"/>
      <c r="E668" s="30"/>
      <c r="F668" s="30"/>
      <c r="G668" s="30"/>
      <c r="H668" s="30"/>
      <c r="I668" s="30"/>
      <c r="J668" s="30"/>
      <c r="K668" s="30"/>
      <c r="L668" s="24"/>
      <c r="M668" s="24"/>
      <c r="N668" s="24"/>
      <c r="O668" s="24"/>
    </row>
    <row r="669" spans="1:15" x14ac:dyDescent="0.25">
      <c r="A669" s="38"/>
      <c r="B669" s="24"/>
      <c r="C669" s="30"/>
      <c r="D669" s="30"/>
      <c r="E669" s="30"/>
      <c r="F669" s="30"/>
      <c r="G669" s="30"/>
      <c r="H669" s="30"/>
      <c r="I669" s="30"/>
      <c r="J669" s="30"/>
      <c r="K669" s="30"/>
      <c r="L669" s="24"/>
      <c r="M669" s="24"/>
      <c r="N669" s="24"/>
      <c r="O669" s="24"/>
    </row>
    <row r="670" spans="1:15" x14ac:dyDescent="0.25">
      <c r="A670" s="38"/>
      <c r="B670" s="24"/>
      <c r="C670" s="30"/>
      <c r="D670" s="30"/>
      <c r="E670" s="30"/>
      <c r="F670" s="30"/>
      <c r="G670" s="30"/>
      <c r="H670" s="30"/>
      <c r="I670" s="30"/>
      <c r="J670" s="30"/>
      <c r="K670" s="30"/>
      <c r="L670" s="24"/>
      <c r="M670" s="24"/>
      <c r="N670" s="24"/>
      <c r="O670" s="24"/>
    </row>
    <row r="671" spans="1:15" x14ac:dyDescent="0.25">
      <c r="A671" s="38"/>
      <c r="B671" s="24"/>
      <c r="C671" s="30"/>
      <c r="D671" s="30"/>
      <c r="E671" s="30"/>
      <c r="F671" s="30"/>
      <c r="G671" s="30"/>
      <c r="H671" s="30"/>
      <c r="I671" s="30"/>
      <c r="J671" s="30"/>
      <c r="K671" s="30"/>
      <c r="L671" s="24"/>
      <c r="M671" s="24"/>
      <c r="N671" s="24"/>
      <c r="O671" s="24"/>
    </row>
    <row r="672" spans="1:15" x14ac:dyDescent="0.25">
      <c r="A672" s="38"/>
      <c r="B672" s="24"/>
      <c r="C672" s="30"/>
      <c r="D672" s="30"/>
      <c r="E672" s="30"/>
      <c r="F672" s="30"/>
      <c r="G672" s="30"/>
      <c r="H672" s="30"/>
      <c r="I672" s="30"/>
      <c r="J672" s="30"/>
      <c r="K672" s="30"/>
      <c r="L672" s="24"/>
      <c r="M672" s="24"/>
      <c r="N672" s="24"/>
      <c r="O672" s="24"/>
    </row>
    <row r="673" spans="1:15" x14ac:dyDescent="0.25">
      <c r="A673" s="38"/>
      <c r="B673" s="24"/>
      <c r="C673" s="30"/>
      <c r="D673" s="30"/>
      <c r="E673" s="30"/>
      <c r="F673" s="30"/>
      <c r="G673" s="30"/>
      <c r="H673" s="30"/>
      <c r="I673" s="30"/>
      <c r="J673" s="30"/>
      <c r="K673" s="30"/>
      <c r="L673" s="24"/>
      <c r="M673" s="24"/>
      <c r="N673" s="24"/>
      <c r="O673" s="24"/>
    </row>
    <row r="674" spans="1:15" x14ac:dyDescent="0.25">
      <c r="A674" s="38"/>
      <c r="B674" s="24"/>
      <c r="C674" s="30"/>
      <c r="D674" s="30"/>
      <c r="E674" s="30"/>
      <c r="F674" s="30"/>
      <c r="G674" s="30"/>
      <c r="H674" s="30"/>
      <c r="I674" s="30"/>
      <c r="J674" s="30"/>
      <c r="K674" s="30"/>
      <c r="L674" s="24"/>
      <c r="M674" s="24"/>
      <c r="N674" s="24"/>
      <c r="O674" s="24"/>
    </row>
    <row r="675" spans="1:15" x14ac:dyDescent="0.25">
      <c r="A675" s="38"/>
      <c r="B675" s="24"/>
      <c r="C675" s="30"/>
      <c r="D675" s="30"/>
      <c r="E675" s="30"/>
      <c r="F675" s="30"/>
      <c r="G675" s="30"/>
      <c r="H675" s="30"/>
      <c r="I675" s="30"/>
      <c r="J675" s="30"/>
      <c r="K675" s="30"/>
      <c r="L675" s="24"/>
      <c r="M675" s="24"/>
      <c r="N675" s="24"/>
      <c r="O675" s="24"/>
    </row>
    <row r="676" spans="1:15" x14ac:dyDescent="0.25">
      <c r="A676" s="38"/>
      <c r="B676" s="24"/>
      <c r="C676" s="30"/>
      <c r="D676" s="30"/>
      <c r="E676" s="30"/>
      <c r="F676" s="30"/>
      <c r="G676" s="30"/>
      <c r="H676" s="30"/>
      <c r="I676" s="30"/>
      <c r="J676" s="30"/>
      <c r="K676" s="30"/>
      <c r="L676" s="24"/>
      <c r="M676" s="24"/>
      <c r="N676" s="24"/>
      <c r="O676" s="24"/>
    </row>
    <row r="677" spans="1:15" x14ac:dyDescent="0.25">
      <c r="A677" s="38"/>
      <c r="B677" s="24"/>
      <c r="C677" s="30"/>
      <c r="D677" s="30"/>
      <c r="E677" s="30"/>
      <c r="F677" s="30"/>
      <c r="G677" s="30"/>
      <c r="H677" s="30"/>
      <c r="I677" s="30"/>
      <c r="J677" s="30"/>
      <c r="K677" s="30"/>
      <c r="L677" s="24"/>
      <c r="M677" s="24"/>
      <c r="N677" s="24"/>
      <c r="O677" s="24"/>
    </row>
    <row r="678" spans="1:15" x14ac:dyDescent="0.25">
      <c r="A678" s="38"/>
      <c r="B678" s="24"/>
      <c r="C678" s="30"/>
      <c r="D678" s="30"/>
      <c r="E678" s="30"/>
      <c r="F678" s="30"/>
      <c r="G678" s="30"/>
      <c r="H678" s="30"/>
      <c r="I678" s="30"/>
      <c r="J678" s="30"/>
      <c r="K678" s="30"/>
      <c r="L678" s="24"/>
      <c r="M678" s="24"/>
      <c r="N678" s="24"/>
      <c r="O678" s="24"/>
    </row>
    <row r="679" spans="1:15" x14ac:dyDescent="0.25">
      <c r="A679" s="38"/>
      <c r="B679" s="24"/>
      <c r="C679" s="30"/>
      <c r="D679" s="30"/>
      <c r="E679" s="30"/>
      <c r="F679" s="30"/>
      <c r="G679" s="30"/>
      <c r="H679" s="30"/>
      <c r="I679" s="30"/>
      <c r="J679" s="30"/>
      <c r="K679" s="30"/>
      <c r="L679" s="24"/>
      <c r="M679" s="24"/>
      <c r="N679" s="24"/>
      <c r="O679" s="24"/>
    </row>
    <row r="680" spans="1:15" x14ac:dyDescent="0.25">
      <c r="A680" s="38"/>
      <c r="B680" s="24"/>
      <c r="C680" s="30"/>
      <c r="D680" s="30"/>
      <c r="E680" s="30"/>
      <c r="F680" s="30"/>
      <c r="G680" s="30"/>
      <c r="H680" s="30"/>
      <c r="I680" s="30"/>
      <c r="J680" s="30"/>
      <c r="K680" s="30"/>
      <c r="L680" s="24"/>
      <c r="M680" s="24"/>
      <c r="N680" s="24"/>
      <c r="O680" s="24"/>
    </row>
    <row r="681" spans="1:15" x14ac:dyDescent="0.25">
      <c r="A681" s="38"/>
      <c r="B681" s="24"/>
      <c r="C681" s="30"/>
      <c r="D681" s="30"/>
      <c r="E681" s="30"/>
      <c r="F681" s="30"/>
      <c r="G681" s="30"/>
      <c r="H681" s="30"/>
      <c r="I681" s="30"/>
      <c r="J681" s="30"/>
      <c r="K681" s="30"/>
      <c r="L681" s="24"/>
      <c r="M681" s="24"/>
      <c r="N681" s="24"/>
      <c r="O681" s="24"/>
    </row>
    <row r="682" spans="1:15" x14ac:dyDescent="0.25">
      <c r="A682" s="38"/>
      <c r="B682" s="24"/>
      <c r="C682" s="30"/>
      <c r="D682" s="30"/>
      <c r="E682" s="30"/>
      <c r="F682" s="30"/>
      <c r="G682" s="30"/>
      <c r="H682" s="30"/>
      <c r="I682" s="30"/>
      <c r="J682" s="30"/>
      <c r="K682" s="30"/>
      <c r="L682" s="24"/>
      <c r="M682" s="24"/>
      <c r="N682" s="24"/>
      <c r="O682" s="24"/>
    </row>
    <row r="683" spans="1:15" x14ac:dyDescent="0.25">
      <c r="A683" s="38"/>
      <c r="B683" s="24"/>
      <c r="C683" s="30"/>
      <c r="D683" s="30"/>
      <c r="E683" s="30"/>
      <c r="F683" s="30"/>
      <c r="G683" s="30"/>
      <c r="H683" s="30"/>
      <c r="I683" s="30"/>
      <c r="J683" s="30"/>
      <c r="K683" s="30"/>
      <c r="L683" s="24"/>
      <c r="M683" s="24"/>
      <c r="N683" s="24"/>
      <c r="O683" s="24"/>
    </row>
    <row r="684" spans="1:15" x14ac:dyDescent="0.25">
      <c r="A684" s="38"/>
      <c r="B684" s="24"/>
      <c r="C684" s="30"/>
      <c r="D684" s="30"/>
      <c r="E684" s="30"/>
      <c r="F684" s="30"/>
      <c r="G684" s="30"/>
      <c r="H684" s="30"/>
      <c r="I684" s="30"/>
      <c r="J684" s="30"/>
      <c r="K684" s="30"/>
      <c r="L684" s="24"/>
      <c r="M684" s="24"/>
      <c r="N684" s="24"/>
      <c r="O684" s="24"/>
    </row>
    <row r="685" spans="1:15" x14ac:dyDescent="0.25">
      <c r="A685" s="38"/>
      <c r="B685" s="24"/>
      <c r="C685" s="30"/>
      <c r="D685" s="30"/>
      <c r="E685" s="30"/>
      <c r="F685" s="30"/>
      <c r="G685" s="30"/>
      <c r="H685" s="30"/>
      <c r="I685" s="30"/>
      <c r="J685" s="30"/>
      <c r="K685" s="30"/>
      <c r="L685" s="24"/>
      <c r="M685" s="24"/>
      <c r="N685" s="24"/>
      <c r="O685" s="24"/>
    </row>
    <row r="686" spans="1:15" x14ac:dyDescent="0.25">
      <c r="A686" s="38"/>
      <c r="B686" s="24"/>
      <c r="C686" s="30"/>
      <c r="D686" s="30"/>
      <c r="E686" s="30"/>
      <c r="F686" s="30"/>
      <c r="G686" s="30"/>
      <c r="H686" s="30"/>
      <c r="I686" s="30"/>
      <c r="J686" s="30"/>
      <c r="K686" s="30"/>
      <c r="L686" s="24"/>
      <c r="M686" s="24"/>
      <c r="N686" s="24"/>
      <c r="O686" s="24"/>
    </row>
    <row r="687" spans="1:15" x14ac:dyDescent="0.25">
      <c r="A687" s="38"/>
      <c r="B687" s="24"/>
      <c r="C687" s="30"/>
      <c r="D687" s="30"/>
      <c r="E687" s="30"/>
      <c r="F687" s="30"/>
      <c r="G687" s="30"/>
      <c r="H687" s="30"/>
      <c r="I687" s="30"/>
      <c r="J687" s="30"/>
      <c r="K687" s="30"/>
      <c r="L687" s="24"/>
      <c r="M687" s="24"/>
      <c r="N687" s="24"/>
      <c r="O687" s="24"/>
    </row>
    <row r="688" spans="1:15" x14ac:dyDescent="0.25">
      <c r="A688" s="38"/>
      <c r="B688" s="24"/>
      <c r="C688" s="30"/>
      <c r="D688" s="30"/>
      <c r="E688" s="30"/>
      <c r="F688" s="30"/>
      <c r="G688" s="30"/>
      <c r="H688" s="30"/>
      <c r="I688" s="30"/>
      <c r="J688" s="30"/>
      <c r="K688" s="30"/>
      <c r="L688" s="24"/>
      <c r="M688" s="24"/>
      <c r="N688" s="24"/>
      <c r="O688" s="24"/>
    </row>
    <row r="689" spans="1:15" x14ac:dyDescent="0.25">
      <c r="A689" s="38"/>
      <c r="B689" s="24"/>
      <c r="C689" s="30"/>
      <c r="D689" s="30"/>
      <c r="E689" s="30"/>
      <c r="F689" s="30"/>
      <c r="G689" s="30"/>
      <c r="H689" s="30"/>
      <c r="I689" s="30"/>
      <c r="J689" s="30"/>
      <c r="K689" s="30"/>
      <c r="L689" s="24"/>
      <c r="M689" s="24"/>
      <c r="N689" s="24"/>
      <c r="O689" s="24"/>
    </row>
    <row r="690" spans="1:15" x14ac:dyDescent="0.25">
      <c r="A690" s="38"/>
      <c r="B690" s="24"/>
      <c r="C690" s="30"/>
      <c r="D690" s="30"/>
      <c r="E690" s="30"/>
      <c r="F690" s="30"/>
      <c r="G690" s="30"/>
      <c r="H690" s="30"/>
      <c r="I690" s="30"/>
      <c r="J690" s="30"/>
      <c r="K690" s="30"/>
      <c r="L690" s="24"/>
      <c r="M690" s="24"/>
      <c r="N690" s="24"/>
      <c r="O690" s="24"/>
    </row>
    <row r="691" spans="1:15" x14ac:dyDescent="0.25">
      <c r="A691" s="38"/>
      <c r="B691" s="24"/>
      <c r="C691" s="30"/>
      <c r="D691" s="30"/>
      <c r="E691" s="30"/>
      <c r="F691" s="30"/>
      <c r="G691" s="30"/>
      <c r="H691" s="30"/>
      <c r="I691" s="30"/>
      <c r="J691" s="30"/>
      <c r="K691" s="30"/>
      <c r="L691" s="24"/>
      <c r="M691" s="24"/>
      <c r="N691" s="24"/>
      <c r="O691" s="24"/>
    </row>
    <row r="692" spans="1:15" x14ac:dyDescent="0.25">
      <c r="A692" s="38"/>
      <c r="B692" s="24"/>
      <c r="C692" s="30"/>
      <c r="D692" s="30"/>
      <c r="E692" s="30"/>
      <c r="F692" s="30"/>
      <c r="G692" s="30"/>
      <c r="H692" s="30"/>
      <c r="I692" s="30"/>
      <c r="J692" s="30"/>
      <c r="K692" s="30"/>
      <c r="L692" s="24"/>
      <c r="M692" s="24"/>
      <c r="N692" s="24"/>
      <c r="O692" s="24"/>
    </row>
    <row r="693" spans="1:15" x14ac:dyDescent="0.25">
      <c r="A693" s="38"/>
      <c r="B693" s="24"/>
      <c r="C693" s="30"/>
      <c r="D693" s="30"/>
      <c r="E693" s="30"/>
      <c r="F693" s="30"/>
      <c r="G693" s="30"/>
      <c r="H693" s="30"/>
      <c r="I693" s="30"/>
      <c r="J693" s="30"/>
      <c r="K693" s="30"/>
      <c r="L693" s="24"/>
      <c r="M693" s="24"/>
      <c r="N693" s="24"/>
      <c r="O693" s="24"/>
    </row>
    <row r="694" spans="1:15" x14ac:dyDescent="0.25">
      <c r="A694" s="38"/>
      <c r="B694" s="24"/>
      <c r="C694" s="30"/>
      <c r="D694" s="30"/>
      <c r="E694" s="30"/>
      <c r="F694" s="30"/>
      <c r="G694" s="30"/>
      <c r="H694" s="30"/>
      <c r="I694" s="30"/>
      <c r="J694" s="30"/>
      <c r="K694" s="30"/>
      <c r="L694" s="24"/>
      <c r="M694" s="24"/>
      <c r="N694" s="24"/>
      <c r="O694" s="24"/>
    </row>
    <row r="695" spans="1:15" x14ac:dyDescent="0.25">
      <c r="A695" s="38"/>
      <c r="B695" s="24"/>
      <c r="C695" s="30"/>
      <c r="D695" s="30"/>
      <c r="E695" s="30"/>
      <c r="F695" s="30"/>
      <c r="G695" s="30"/>
      <c r="H695" s="30"/>
      <c r="I695" s="30"/>
      <c r="J695" s="30"/>
      <c r="K695" s="30"/>
      <c r="L695" s="24"/>
      <c r="M695" s="24"/>
      <c r="N695" s="24"/>
      <c r="O695" s="24"/>
    </row>
    <row r="696" spans="1:15" x14ac:dyDescent="0.25">
      <c r="A696" s="38"/>
      <c r="B696" s="24"/>
      <c r="C696" s="30"/>
      <c r="D696" s="30"/>
      <c r="E696" s="30"/>
      <c r="F696" s="30"/>
      <c r="G696" s="30"/>
      <c r="H696" s="30"/>
      <c r="I696" s="30"/>
      <c r="J696" s="30"/>
      <c r="K696" s="30"/>
      <c r="L696" s="24"/>
      <c r="M696" s="24"/>
      <c r="N696" s="24"/>
      <c r="O696" s="24"/>
    </row>
    <row r="697" spans="1:15" x14ac:dyDescent="0.25">
      <c r="A697" s="38"/>
      <c r="B697" s="24"/>
      <c r="C697" s="30"/>
      <c r="D697" s="30"/>
      <c r="E697" s="30"/>
      <c r="F697" s="30"/>
      <c r="G697" s="30"/>
      <c r="H697" s="30"/>
      <c r="I697" s="30"/>
      <c r="J697" s="30"/>
      <c r="K697" s="30"/>
      <c r="L697" s="24"/>
      <c r="M697" s="24"/>
      <c r="N697" s="24"/>
      <c r="O697" s="24"/>
    </row>
    <row r="698" spans="1:15" x14ac:dyDescent="0.25">
      <c r="A698" s="38"/>
      <c r="B698" s="24"/>
      <c r="C698" s="30"/>
      <c r="D698" s="30"/>
      <c r="E698" s="30"/>
      <c r="F698" s="30"/>
      <c r="G698" s="30"/>
      <c r="H698" s="30"/>
      <c r="I698" s="30"/>
      <c r="J698" s="30"/>
      <c r="K698" s="30"/>
      <c r="L698" s="24"/>
      <c r="M698" s="24"/>
      <c r="N698" s="24"/>
      <c r="O698" s="24"/>
    </row>
    <row r="699" spans="1:15" x14ac:dyDescent="0.25">
      <c r="A699" s="38"/>
      <c r="B699" s="24"/>
      <c r="C699" s="30"/>
      <c r="D699" s="30"/>
      <c r="E699" s="30"/>
      <c r="F699" s="30"/>
      <c r="G699" s="30"/>
      <c r="H699" s="30"/>
      <c r="I699" s="30"/>
      <c r="J699" s="30"/>
      <c r="K699" s="30"/>
      <c r="L699" s="24"/>
      <c r="M699" s="24"/>
      <c r="N699" s="24"/>
      <c r="O699" s="24"/>
    </row>
    <row r="700" spans="1:15" x14ac:dyDescent="0.25">
      <c r="A700" s="38"/>
      <c r="B700" s="24"/>
      <c r="C700" s="30"/>
      <c r="D700" s="30"/>
      <c r="E700" s="30"/>
      <c r="F700" s="30"/>
      <c r="G700" s="30"/>
      <c r="H700" s="30"/>
      <c r="I700" s="30"/>
      <c r="J700" s="30"/>
      <c r="K700" s="30"/>
      <c r="L700" s="24"/>
      <c r="M700" s="24"/>
      <c r="N700" s="24"/>
      <c r="O700" s="24"/>
    </row>
    <row r="701" spans="1:15" x14ac:dyDescent="0.25">
      <c r="A701" s="38"/>
      <c r="B701" s="24"/>
      <c r="C701" s="30"/>
      <c r="D701" s="30"/>
      <c r="E701" s="30"/>
      <c r="F701" s="30"/>
      <c r="G701" s="30"/>
      <c r="H701" s="30"/>
      <c r="I701" s="30"/>
      <c r="J701" s="30"/>
      <c r="K701" s="30"/>
      <c r="L701" s="24"/>
      <c r="M701" s="24"/>
      <c r="N701" s="24"/>
      <c r="O701" s="24"/>
    </row>
    <row r="702" spans="1:15" x14ac:dyDescent="0.25">
      <c r="A702" s="38"/>
      <c r="B702" s="24"/>
      <c r="C702" s="30"/>
      <c r="D702" s="30"/>
      <c r="E702" s="30"/>
      <c r="F702" s="30"/>
      <c r="G702" s="30"/>
      <c r="H702" s="30"/>
      <c r="I702" s="30"/>
      <c r="J702" s="30"/>
      <c r="K702" s="30"/>
      <c r="L702" s="24"/>
      <c r="M702" s="24"/>
      <c r="N702" s="24"/>
      <c r="O702" s="24"/>
    </row>
    <row r="703" spans="1:15" x14ac:dyDescent="0.25">
      <c r="A703" s="38"/>
      <c r="B703" s="24"/>
      <c r="C703" s="30"/>
      <c r="D703" s="30"/>
      <c r="E703" s="30"/>
      <c r="F703" s="30"/>
      <c r="G703" s="30"/>
      <c r="H703" s="30"/>
      <c r="I703" s="30"/>
      <c r="J703" s="30"/>
      <c r="K703" s="30"/>
      <c r="L703" s="24"/>
      <c r="M703" s="24"/>
      <c r="N703" s="24"/>
      <c r="O703" s="24"/>
    </row>
    <row r="704" spans="1:15" x14ac:dyDescent="0.25">
      <c r="A704" s="38"/>
      <c r="B704" s="24"/>
      <c r="C704" s="30"/>
      <c r="D704" s="30"/>
      <c r="E704" s="30"/>
      <c r="F704" s="30"/>
      <c r="G704" s="30"/>
      <c r="H704" s="30"/>
      <c r="I704" s="30"/>
      <c r="J704" s="30"/>
      <c r="K704" s="30"/>
      <c r="L704" s="24"/>
      <c r="M704" s="24"/>
      <c r="N704" s="24"/>
      <c r="O704" s="24"/>
    </row>
    <row r="705" spans="1:15" x14ac:dyDescent="0.25">
      <c r="A705" s="38"/>
      <c r="B705" s="24"/>
      <c r="C705" s="30"/>
      <c r="D705" s="30"/>
      <c r="E705" s="30"/>
      <c r="F705" s="30"/>
      <c r="G705" s="30"/>
      <c r="H705" s="30"/>
      <c r="I705" s="30"/>
      <c r="J705" s="30"/>
      <c r="K705" s="30"/>
      <c r="L705" s="24"/>
      <c r="M705" s="24"/>
      <c r="N705" s="24"/>
      <c r="O705" s="24"/>
    </row>
    <row r="706" spans="1:15" x14ac:dyDescent="0.25">
      <c r="A706" s="38"/>
      <c r="B706" s="24"/>
      <c r="C706" s="30"/>
      <c r="D706" s="30"/>
      <c r="E706" s="30"/>
      <c r="F706" s="30"/>
      <c r="G706" s="30"/>
      <c r="H706" s="30"/>
      <c r="I706" s="30"/>
      <c r="J706" s="30"/>
      <c r="K706" s="30"/>
      <c r="L706" s="24"/>
      <c r="M706" s="24"/>
      <c r="N706" s="24"/>
      <c r="O706" s="24"/>
    </row>
    <row r="707" spans="1:15" x14ac:dyDescent="0.25">
      <c r="A707" s="38"/>
      <c r="B707" s="24"/>
      <c r="C707" s="30"/>
      <c r="D707" s="30"/>
      <c r="E707" s="30"/>
      <c r="F707" s="30"/>
      <c r="G707" s="30"/>
      <c r="H707" s="30"/>
      <c r="I707" s="30"/>
      <c r="J707" s="30"/>
      <c r="K707" s="30"/>
      <c r="L707" s="24"/>
      <c r="M707" s="24"/>
      <c r="N707" s="24"/>
      <c r="O707" s="24"/>
    </row>
    <row r="708" spans="1:15" x14ac:dyDescent="0.25">
      <c r="A708" s="38"/>
      <c r="B708" s="24"/>
      <c r="C708" s="30"/>
      <c r="D708" s="30"/>
      <c r="E708" s="30"/>
      <c r="F708" s="30"/>
      <c r="G708" s="30"/>
      <c r="H708" s="30"/>
      <c r="I708" s="30"/>
      <c r="J708" s="30"/>
      <c r="K708" s="30"/>
      <c r="L708" s="24"/>
      <c r="M708" s="24"/>
      <c r="N708" s="24"/>
      <c r="O708" s="24"/>
    </row>
    <row r="709" spans="1:15" x14ac:dyDescent="0.25">
      <c r="A709" s="38"/>
      <c r="B709" s="24"/>
      <c r="C709" s="30"/>
      <c r="D709" s="30"/>
      <c r="E709" s="30"/>
      <c r="F709" s="30"/>
      <c r="G709" s="30"/>
      <c r="H709" s="30"/>
      <c r="I709" s="30"/>
      <c r="J709" s="30"/>
      <c r="K709" s="30"/>
      <c r="L709" s="24"/>
      <c r="M709" s="24"/>
      <c r="N709" s="24"/>
      <c r="O709" s="24"/>
    </row>
    <row r="710" spans="1:15" x14ac:dyDescent="0.25">
      <c r="A710" s="38"/>
      <c r="B710" s="24"/>
      <c r="C710" s="30"/>
      <c r="D710" s="30"/>
      <c r="E710" s="30"/>
      <c r="F710" s="30"/>
      <c r="G710" s="30"/>
      <c r="H710" s="30"/>
      <c r="I710" s="30"/>
      <c r="J710" s="30"/>
      <c r="K710" s="30"/>
      <c r="L710" s="24"/>
      <c r="M710" s="24"/>
      <c r="N710" s="24"/>
      <c r="O710" s="24"/>
    </row>
    <row r="711" spans="1:15" x14ac:dyDescent="0.25">
      <c r="A711" s="38"/>
      <c r="B711" s="24"/>
      <c r="C711" s="30"/>
      <c r="D711" s="30"/>
      <c r="E711" s="30"/>
      <c r="F711" s="30"/>
      <c r="G711" s="30"/>
      <c r="H711" s="30"/>
      <c r="I711" s="30"/>
      <c r="J711" s="30"/>
      <c r="K711" s="30"/>
      <c r="L711" s="24"/>
      <c r="M711" s="24"/>
      <c r="N711" s="24"/>
      <c r="O711" s="24"/>
    </row>
    <row r="712" spans="1:15" x14ac:dyDescent="0.25">
      <c r="A712" s="38"/>
      <c r="B712" s="24"/>
      <c r="C712" s="30"/>
      <c r="D712" s="30"/>
      <c r="E712" s="30"/>
      <c r="F712" s="30"/>
      <c r="G712" s="30"/>
      <c r="H712" s="30"/>
      <c r="I712" s="30"/>
      <c r="J712" s="30"/>
      <c r="K712" s="30"/>
      <c r="L712" s="24"/>
      <c r="M712" s="24"/>
      <c r="N712" s="24"/>
      <c r="O712" s="24"/>
    </row>
    <row r="713" spans="1:15" x14ac:dyDescent="0.25">
      <c r="A713" s="38"/>
      <c r="B713" s="24"/>
      <c r="C713" s="30"/>
      <c r="D713" s="30"/>
      <c r="E713" s="30"/>
      <c r="F713" s="30"/>
      <c r="G713" s="30"/>
      <c r="H713" s="30"/>
      <c r="I713" s="30"/>
      <c r="J713" s="30"/>
      <c r="K713" s="30"/>
      <c r="L713" s="24"/>
      <c r="M713" s="24"/>
      <c r="N713" s="24"/>
      <c r="O713" s="24"/>
    </row>
    <row r="714" spans="1:15" x14ac:dyDescent="0.25">
      <c r="A714" s="38"/>
      <c r="B714" s="24"/>
      <c r="C714" s="30"/>
      <c r="D714" s="30"/>
      <c r="E714" s="30"/>
      <c r="F714" s="30"/>
      <c r="G714" s="30"/>
      <c r="H714" s="30"/>
      <c r="I714" s="30"/>
      <c r="J714" s="30"/>
      <c r="K714" s="30"/>
      <c r="L714" s="24"/>
      <c r="M714" s="24"/>
      <c r="N714" s="24"/>
      <c r="O714" s="24"/>
    </row>
    <row r="715" spans="1:15" x14ac:dyDescent="0.25">
      <c r="A715" s="38"/>
      <c r="B715" s="24"/>
      <c r="C715" s="30"/>
      <c r="D715" s="30"/>
      <c r="E715" s="30"/>
      <c r="F715" s="30"/>
      <c r="G715" s="30"/>
      <c r="H715" s="30"/>
      <c r="I715" s="30"/>
      <c r="J715" s="30"/>
      <c r="K715" s="30"/>
      <c r="L715" s="24"/>
      <c r="M715" s="24"/>
      <c r="N715" s="24"/>
      <c r="O715" s="24"/>
    </row>
    <row r="716" spans="1:15" x14ac:dyDescent="0.25">
      <c r="A716" s="38"/>
      <c r="B716" s="24"/>
      <c r="C716" s="30"/>
      <c r="D716" s="30"/>
      <c r="E716" s="30"/>
      <c r="F716" s="30"/>
      <c r="G716" s="30"/>
      <c r="H716" s="30"/>
      <c r="I716" s="30"/>
      <c r="J716" s="30"/>
      <c r="K716" s="30"/>
      <c r="L716" s="24"/>
      <c r="M716" s="24"/>
      <c r="N716" s="24"/>
      <c r="O716" s="24"/>
    </row>
    <row r="717" spans="1:15" x14ac:dyDescent="0.25">
      <c r="A717" s="38"/>
      <c r="B717" s="24"/>
      <c r="C717" s="30"/>
      <c r="D717" s="30"/>
      <c r="E717" s="30"/>
      <c r="F717" s="30"/>
      <c r="G717" s="30"/>
      <c r="H717" s="30"/>
      <c r="I717" s="30"/>
      <c r="J717" s="30"/>
      <c r="K717" s="30"/>
      <c r="L717" s="24"/>
      <c r="M717" s="24"/>
      <c r="N717" s="24"/>
      <c r="O717" s="24"/>
    </row>
    <row r="718" spans="1:15" x14ac:dyDescent="0.25">
      <c r="A718" s="38"/>
      <c r="B718" s="24"/>
      <c r="C718" s="30"/>
      <c r="D718" s="30"/>
      <c r="E718" s="30"/>
      <c r="F718" s="30"/>
      <c r="G718" s="30"/>
      <c r="H718" s="30"/>
      <c r="I718" s="30"/>
      <c r="J718" s="30"/>
      <c r="K718" s="30"/>
      <c r="L718" s="24"/>
      <c r="M718" s="24"/>
      <c r="N718" s="24"/>
      <c r="O718" s="24"/>
    </row>
    <row r="719" spans="1:15" x14ac:dyDescent="0.25">
      <c r="A719" s="38"/>
      <c r="B719" s="24"/>
      <c r="C719" s="30"/>
      <c r="D719" s="30"/>
      <c r="E719" s="30"/>
      <c r="F719" s="30"/>
      <c r="G719" s="30"/>
      <c r="H719" s="30"/>
      <c r="I719" s="30"/>
      <c r="J719" s="30"/>
      <c r="K719" s="30"/>
      <c r="L719" s="24"/>
      <c r="M719" s="24"/>
      <c r="N719" s="24"/>
      <c r="O719" s="24"/>
    </row>
    <row r="720" spans="1:15" x14ac:dyDescent="0.25">
      <c r="A720" s="38"/>
      <c r="B720" s="24"/>
      <c r="C720" s="30"/>
      <c r="D720" s="30"/>
      <c r="E720" s="30"/>
      <c r="F720" s="30"/>
      <c r="G720" s="30"/>
      <c r="H720" s="30"/>
      <c r="I720" s="30"/>
      <c r="J720" s="30"/>
      <c r="K720" s="30"/>
      <c r="L720" s="24"/>
      <c r="M720" s="24"/>
      <c r="N720" s="24"/>
      <c r="O720" s="24"/>
    </row>
    <row r="721" spans="1:15" x14ac:dyDescent="0.25">
      <c r="A721" s="38"/>
      <c r="B721" s="24"/>
      <c r="C721" s="30"/>
      <c r="D721" s="30"/>
      <c r="E721" s="30"/>
      <c r="F721" s="30"/>
      <c r="G721" s="30"/>
      <c r="H721" s="30"/>
      <c r="I721" s="30"/>
      <c r="J721" s="30"/>
      <c r="K721" s="30"/>
      <c r="L721" s="24"/>
      <c r="M721" s="24"/>
      <c r="N721" s="24"/>
      <c r="O721" s="24"/>
    </row>
    <row r="722" spans="1:15" x14ac:dyDescent="0.25">
      <c r="A722" s="38"/>
      <c r="B722" s="24"/>
      <c r="C722" s="30"/>
      <c r="D722" s="30"/>
      <c r="E722" s="30"/>
      <c r="F722" s="30"/>
      <c r="G722" s="30"/>
      <c r="H722" s="30"/>
      <c r="I722" s="30"/>
      <c r="J722" s="30"/>
      <c r="K722" s="30"/>
      <c r="L722" s="24"/>
      <c r="M722" s="24"/>
      <c r="N722" s="24"/>
      <c r="O722" s="24"/>
    </row>
    <row r="723" spans="1:15" x14ac:dyDescent="0.25">
      <c r="A723" s="38"/>
      <c r="B723" s="24"/>
      <c r="C723" s="30"/>
      <c r="D723" s="30"/>
      <c r="E723" s="30"/>
      <c r="F723" s="30"/>
      <c r="G723" s="30"/>
      <c r="H723" s="30"/>
      <c r="I723" s="30"/>
      <c r="J723" s="30"/>
      <c r="K723" s="30"/>
      <c r="L723" s="24"/>
      <c r="M723" s="24"/>
      <c r="N723" s="24"/>
      <c r="O723" s="24"/>
    </row>
    <row r="724" spans="1:15" x14ac:dyDescent="0.25">
      <c r="A724" s="38"/>
      <c r="B724" s="24"/>
      <c r="C724" s="30"/>
      <c r="D724" s="30"/>
      <c r="E724" s="30"/>
      <c r="F724" s="30"/>
      <c r="G724" s="30"/>
      <c r="H724" s="30"/>
      <c r="I724" s="30"/>
      <c r="J724" s="30"/>
      <c r="K724" s="30"/>
      <c r="L724" s="24"/>
      <c r="M724" s="24"/>
      <c r="N724" s="24"/>
      <c r="O724" s="24"/>
    </row>
    <row r="725" spans="1:15" x14ac:dyDescent="0.25">
      <c r="A725" s="38"/>
      <c r="B725" s="24"/>
      <c r="C725" s="30"/>
      <c r="D725" s="30"/>
      <c r="E725" s="30"/>
      <c r="F725" s="30"/>
      <c r="G725" s="30"/>
      <c r="H725" s="30"/>
      <c r="I725" s="30"/>
      <c r="J725" s="30"/>
      <c r="K725" s="30"/>
      <c r="L725" s="24"/>
      <c r="M725" s="24"/>
      <c r="N725" s="24"/>
      <c r="O725" s="24"/>
    </row>
    <row r="726" spans="1:15" x14ac:dyDescent="0.25">
      <c r="A726" s="38"/>
      <c r="B726" s="24"/>
      <c r="C726" s="30"/>
      <c r="D726" s="30"/>
      <c r="E726" s="30"/>
      <c r="F726" s="30"/>
      <c r="G726" s="30"/>
      <c r="H726" s="30"/>
      <c r="I726" s="30"/>
      <c r="J726" s="30"/>
      <c r="K726" s="30"/>
      <c r="L726" s="24"/>
      <c r="M726" s="24"/>
      <c r="N726" s="24"/>
      <c r="O726" s="24"/>
    </row>
    <row r="727" spans="1:15" x14ac:dyDescent="0.25">
      <c r="A727" s="38"/>
      <c r="B727" s="24"/>
      <c r="C727" s="30"/>
      <c r="D727" s="30"/>
      <c r="E727" s="30"/>
      <c r="F727" s="30"/>
      <c r="G727" s="30"/>
      <c r="H727" s="30"/>
      <c r="I727" s="30"/>
      <c r="J727" s="30"/>
      <c r="K727" s="30"/>
      <c r="L727" s="24"/>
      <c r="M727" s="24"/>
      <c r="N727" s="24"/>
      <c r="O727" s="24"/>
    </row>
    <row r="728" spans="1:15" x14ac:dyDescent="0.25">
      <c r="A728" s="38"/>
      <c r="B728" s="24"/>
      <c r="C728" s="30"/>
      <c r="D728" s="30"/>
      <c r="E728" s="30"/>
      <c r="F728" s="30"/>
      <c r="G728" s="30"/>
      <c r="H728" s="30"/>
      <c r="I728" s="30"/>
      <c r="J728" s="30"/>
      <c r="K728" s="30"/>
      <c r="L728" s="24"/>
      <c r="M728" s="24"/>
      <c r="N728" s="24"/>
      <c r="O728" s="24"/>
    </row>
    <row r="729" spans="1:15" x14ac:dyDescent="0.25">
      <c r="A729" s="38"/>
      <c r="B729" s="24"/>
      <c r="C729" s="30"/>
      <c r="D729" s="30"/>
      <c r="E729" s="30"/>
      <c r="F729" s="30"/>
      <c r="G729" s="30"/>
      <c r="H729" s="30"/>
      <c r="I729" s="30"/>
      <c r="J729" s="30"/>
      <c r="K729" s="30"/>
      <c r="L729" s="24"/>
      <c r="M729" s="24"/>
      <c r="N729" s="24"/>
      <c r="O729" s="24"/>
    </row>
    <row r="730" spans="1:15" x14ac:dyDescent="0.25">
      <c r="A730" s="38"/>
      <c r="B730" s="24"/>
      <c r="C730" s="30"/>
      <c r="D730" s="30"/>
      <c r="E730" s="30"/>
      <c r="F730" s="30"/>
      <c r="G730" s="30"/>
      <c r="H730" s="30"/>
      <c r="I730" s="30"/>
      <c r="J730" s="30"/>
      <c r="K730" s="30"/>
      <c r="L730" s="24"/>
      <c r="M730" s="24"/>
      <c r="N730" s="24"/>
      <c r="O730" s="24"/>
    </row>
    <row r="731" spans="1:15" x14ac:dyDescent="0.25">
      <c r="A731" s="38"/>
      <c r="B731" s="24"/>
      <c r="C731" s="30"/>
      <c r="D731" s="30"/>
      <c r="E731" s="30"/>
      <c r="F731" s="30"/>
      <c r="G731" s="30"/>
      <c r="H731" s="30"/>
      <c r="I731" s="30"/>
      <c r="J731" s="30"/>
      <c r="K731" s="30"/>
      <c r="L731" s="24"/>
      <c r="M731" s="24"/>
      <c r="N731" s="24"/>
      <c r="O731" s="24"/>
    </row>
    <row r="732" spans="1:15" x14ac:dyDescent="0.25">
      <c r="A732" s="38"/>
      <c r="B732" s="24"/>
      <c r="C732" s="30"/>
      <c r="D732" s="30"/>
      <c r="E732" s="30"/>
      <c r="F732" s="30"/>
      <c r="G732" s="30"/>
      <c r="H732" s="30"/>
      <c r="I732" s="30"/>
      <c r="J732" s="30"/>
      <c r="K732" s="30"/>
      <c r="L732" s="24"/>
      <c r="M732" s="24"/>
      <c r="N732" s="24"/>
      <c r="O732" s="24"/>
    </row>
    <row r="733" spans="1:15" x14ac:dyDescent="0.25">
      <c r="A733" s="38"/>
      <c r="B733" s="24"/>
      <c r="C733" s="30"/>
      <c r="D733" s="30"/>
      <c r="E733" s="30"/>
      <c r="F733" s="30"/>
      <c r="G733" s="30"/>
      <c r="H733" s="30"/>
      <c r="I733" s="30"/>
      <c r="J733" s="30"/>
      <c r="K733" s="30"/>
      <c r="L733" s="24"/>
      <c r="M733" s="24"/>
      <c r="N733" s="24"/>
      <c r="O733" s="24"/>
    </row>
    <row r="734" spans="1:15" x14ac:dyDescent="0.25">
      <c r="A734" s="38"/>
      <c r="B734" s="24"/>
      <c r="C734" s="30"/>
      <c r="D734" s="30"/>
      <c r="E734" s="30"/>
      <c r="F734" s="30"/>
      <c r="G734" s="30"/>
      <c r="H734" s="30"/>
      <c r="I734" s="30"/>
      <c r="J734" s="30"/>
      <c r="K734" s="30"/>
      <c r="L734" s="24"/>
      <c r="M734" s="24"/>
      <c r="N734" s="24"/>
      <c r="O734" s="24"/>
    </row>
    <row r="735" spans="1:15" x14ac:dyDescent="0.25">
      <c r="A735" s="38"/>
      <c r="B735" s="24"/>
      <c r="C735" s="30"/>
      <c r="D735" s="30"/>
      <c r="E735" s="30"/>
      <c r="F735" s="30"/>
      <c r="G735" s="30"/>
      <c r="H735" s="30"/>
      <c r="I735" s="30"/>
      <c r="J735" s="30"/>
      <c r="K735" s="30"/>
      <c r="L735" s="24"/>
      <c r="M735" s="24"/>
      <c r="N735" s="24"/>
      <c r="O735" s="24"/>
    </row>
    <row r="736" spans="1:15" x14ac:dyDescent="0.25">
      <c r="A736" s="38"/>
      <c r="B736" s="24"/>
      <c r="C736" s="30"/>
      <c r="D736" s="30"/>
      <c r="E736" s="30"/>
      <c r="F736" s="30"/>
      <c r="G736" s="30"/>
      <c r="H736" s="30"/>
      <c r="I736" s="30"/>
      <c r="J736" s="30"/>
      <c r="K736" s="30"/>
      <c r="L736" s="24"/>
      <c r="M736" s="24"/>
      <c r="N736" s="24"/>
      <c r="O736" s="24"/>
    </row>
    <row r="737" spans="1:15" x14ac:dyDescent="0.25">
      <c r="A737" s="38"/>
      <c r="B737" s="24"/>
      <c r="C737" s="30"/>
      <c r="D737" s="30"/>
      <c r="E737" s="30"/>
      <c r="F737" s="30"/>
      <c r="G737" s="30"/>
      <c r="H737" s="30"/>
      <c r="I737" s="30"/>
      <c r="J737" s="30"/>
      <c r="K737" s="30"/>
      <c r="L737" s="24"/>
      <c r="M737" s="24"/>
      <c r="N737" s="24"/>
      <c r="O737" s="24"/>
    </row>
    <row r="738" spans="1:15" x14ac:dyDescent="0.25">
      <c r="A738" s="38"/>
      <c r="B738" s="24"/>
      <c r="C738" s="30"/>
      <c r="D738" s="30"/>
      <c r="E738" s="30"/>
      <c r="F738" s="30"/>
      <c r="G738" s="30"/>
      <c r="H738" s="30"/>
      <c r="I738" s="30"/>
      <c r="J738" s="30"/>
      <c r="K738" s="30"/>
      <c r="L738" s="24"/>
      <c r="M738" s="24"/>
      <c r="N738" s="24"/>
      <c r="O738" s="24"/>
    </row>
    <row r="739" spans="1:15" x14ac:dyDescent="0.25">
      <c r="A739" s="38"/>
      <c r="B739" s="24"/>
      <c r="C739" s="30"/>
      <c r="D739" s="30"/>
      <c r="E739" s="30"/>
      <c r="F739" s="30"/>
      <c r="G739" s="30"/>
      <c r="H739" s="30"/>
      <c r="I739" s="30"/>
      <c r="J739" s="30"/>
      <c r="K739" s="30"/>
      <c r="L739" s="24"/>
      <c r="M739" s="24"/>
      <c r="N739" s="24"/>
      <c r="O739" s="24"/>
    </row>
    <row r="740" spans="1:15" x14ac:dyDescent="0.25">
      <c r="A740" s="38"/>
      <c r="B740" s="24"/>
      <c r="C740" s="30"/>
      <c r="D740" s="30"/>
      <c r="E740" s="30"/>
      <c r="F740" s="30"/>
      <c r="G740" s="30"/>
      <c r="H740" s="30"/>
      <c r="I740" s="30"/>
      <c r="J740" s="30"/>
      <c r="K740" s="30"/>
      <c r="L740" s="24"/>
      <c r="M740" s="24"/>
      <c r="N740" s="24"/>
      <c r="O740" s="24"/>
    </row>
    <row r="741" spans="1:15" x14ac:dyDescent="0.25">
      <c r="A741" s="38"/>
      <c r="B741" s="24"/>
      <c r="C741" s="30"/>
      <c r="D741" s="30"/>
      <c r="E741" s="30"/>
      <c r="F741" s="30"/>
      <c r="G741" s="30"/>
      <c r="H741" s="30"/>
      <c r="I741" s="30"/>
      <c r="J741" s="30"/>
      <c r="K741" s="30"/>
      <c r="L741" s="24"/>
      <c r="M741" s="24"/>
      <c r="N741" s="24"/>
      <c r="O741" s="24"/>
    </row>
    <row r="742" spans="1:15" x14ac:dyDescent="0.25">
      <c r="A742" s="38"/>
      <c r="B742" s="24"/>
      <c r="C742" s="30"/>
      <c r="D742" s="30"/>
      <c r="E742" s="30"/>
      <c r="F742" s="30"/>
      <c r="G742" s="30"/>
      <c r="H742" s="30"/>
      <c r="I742" s="30"/>
      <c r="J742" s="30"/>
      <c r="K742" s="30"/>
      <c r="L742" s="24"/>
      <c r="M742" s="24"/>
      <c r="N742" s="24"/>
      <c r="O742" s="24"/>
    </row>
    <row r="743" spans="1:15" x14ac:dyDescent="0.25">
      <c r="A743" s="38"/>
      <c r="B743" s="24"/>
      <c r="C743" s="30"/>
      <c r="D743" s="30"/>
      <c r="E743" s="30"/>
      <c r="F743" s="30"/>
      <c r="G743" s="30"/>
      <c r="H743" s="30"/>
      <c r="I743" s="30"/>
      <c r="J743" s="30"/>
      <c r="K743" s="30"/>
      <c r="L743" s="24"/>
      <c r="M743" s="24"/>
      <c r="N743" s="24"/>
      <c r="O743" s="24"/>
    </row>
    <row r="744" spans="1:15" x14ac:dyDescent="0.25">
      <c r="A744" s="38"/>
      <c r="B744" s="24"/>
      <c r="C744" s="30"/>
      <c r="D744" s="30"/>
      <c r="E744" s="30"/>
      <c r="F744" s="30"/>
      <c r="G744" s="30"/>
      <c r="H744" s="30"/>
      <c r="I744" s="30"/>
      <c r="J744" s="30"/>
      <c r="K744" s="30"/>
      <c r="L744" s="24"/>
      <c r="M744" s="24"/>
      <c r="N744" s="24"/>
      <c r="O744" s="24"/>
    </row>
    <row r="745" spans="1:15" x14ac:dyDescent="0.25">
      <c r="A745" s="38"/>
      <c r="B745" s="24"/>
      <c r="C745" s="30"/>
      <c r="D745" s="30"/>
      <c r="E745" s="30"/>
      <c r="F745" s="30"/>
      <c r="G745" s="30"/>
      <c r="H745" s="30"/>
      <c r="I745" s="30"/>
      <c r="J745" s="30"/>
      <c r="K745" s="30"/>
      <c r="L745" s="24"/>
      <c r="M745" s="24"/>
      <c r="N745" s="24"/>
      <c r="O745" s="24"/>
    </row>
    <row r="746" spans="1:15" x14ac:dyDescent="0.25">
      <c r="A746" s="38"/>
      <c r="B746" s="24"/>
      <c r="C746" s="30"/>
      <c r="D746" s="30"/>
      <c r="E746" s="30"/>
      <c r="F746" s="30"/>
      <c r="G746" s="30"/>
      <c r="H746" s="30"/>
      <c r="I746" s="30"/>
      <c r="J746" s="30"/>
      <c r="K746" s="30"/>
      <c r="L746" s="24"/>
      <c r="M746" s="24"/>
      <c r="N746" s="24"/>
      <c r="O746" s="24"/>
    </row>
    <row r="747" spans="1:15" x14ac:dyDescent="0.25">
      <c r="A747" s="38"/>
      <c r="B747" s="24"/>
      <c r="C747" s="30"/>
      <c r="D747" s="30"/>
      <c r="E747" s="30"/>
      <c r="F747" s="30"/>
      <c r="G747" s="30"/>
      <c r="H747" s="30"/>
      <c r="I747" s="30"/>
      <c r="J747" s="30"/>
      <c r="K747" s="30"/>
      <c r="L747" s="24"/>
      <c r="M747" s="24"/>
      <c r="N747" s="24"/>
      <c r="O747" s="24"/>
    </row>
    <row r="748" spans="1:15" x14ac:dyDescent="0.25">
      <c r="A748" s="38"/>
      <c r="B748" s="24"/>
      <c r="C748" s="30"/>
      <c r="D748" s="30"/>
      <c r="E748" s="30"/>
      <c r="F748" s="30"/>
      <c r="G748" s="30"/>
      <c r="H748" s="30"/>
      <c r="I748" s="30"/>
      <c r="J748" s="30"/>
      <c r="K748" s="30"/>
      <c r="L748" s="24"/>
      <c r="M748" s="24"/>
      <c r="N748" s="24"/>
      <c r="O748" s="24"/>
    </row>
    <row r="749" spans="1:15" x14ac:dyDescent="0.25">
      <c r="A749" s="38"/>
      <c r="B749" s="24"/>
      <c r="C749" s="30"/>
      <c r="D749" s="30"/>
      <c r="E749" s="30"/>
      <c r="F749" s="30"/>
      <c r="G749" s="30"/>
      <c r="H749" s="30"/>
      <c r="I749" s="30"/>
      <c r="J749" s="30"/>
      <c r="K749" s="30"/>
      <c r="L749" s="24"/>
      <c r="M749" s="24"/>
      <c r="N749" s="24"/>
      <c r="O749" s="24"/>
    </row>
    <row r="750" spans="1:15" x14ac:dyDescent="0.25">
      <c r="A750" s="38"/>
      <c r="B750" s="24"/>
      <c r="C750" s="30"/>
      <c r="D750" s="30"/>
      <c r="E750" s="30"/>
      <c r="F750" s="30"/>
      <c r="G750" s="30"/>
      <c r="H750" s="30"/>
      <c r="I750" s="30"/>
      <c r="J750" s="30"/>
      <c r="K750" s="30"/>
      <c r="L750" s="24"/>
      <c r="M750" s="24"/>
      <c r="N750" s="24"/>
      <c r="O750" s="24"/>
    </row>
    <row r="751" spans="1:15" x14ac:dyDescent="0.25">
      <c r="A751" s="38"/>
      <c r="B751" s="24"/>
      <c r="C751" s="30"/>
      <c r="D751" s="30"/>
      <c r="E751" s="30"/>
      <c r="F751" s="30"/>
      <c r="G751" s="30"/>
      <c r="H751" s="30"/>
      <c r="I751" s="30"/>
      <c r="J751" s="30"/>
      <c r="K751" s="30"/>
      <c r="L751" s="24"/>
      <c r="M751" s="24"/>
      <c r="N751" s="24"/>
      <c r="O751" s="24"/>
    </row>
    <row r="752" spans="1:15" x14ac:dyDescent="0.25">
      <c r="A752" s="38"/>
      <c r="B752" s="24"/>
      <c r="C752" s="30"/>
      <c r="D752" s="30"/>
      <c r="E752" s="30"/>
      <c r="F752" s="30"/>
      <c r="G752" s="30"/>
      <c r="H752" s="30"/>
      <c r="I752" s="30"/>
      <c r="J752" s="30"/>
      <c r="K752" s="30"/>
      <c r="L752" s="24"/>
      <c r="M752" s="24"/>
      <c r="N752" s="24"/>
      <c r="O752" s="24"/>
    </row>
    <row r="753" spans="1:15" x14ac:dyDescent="0.25">
      <c r="A753" s="38"/>
      <c r="B753" s="24"/>
      <c r="C753" s="30"/>
      <c r="D753" s="30"/>
      <c r="E753" s="30"/>
      <c r="F753" s="30"/>
      <c r="G753" s="30"/>
      <c r="H753" s="30"/>
      <c r="I753" s="30"/>
      <c r="J753" s="30"/>
      <c r="K753" s="30"/>
      <c r="L753" s="24"/>
      <c r="M753" s="24"/>
      <c r="N753" s="24"/>
      <c r="O753" s="24"/>
    </row>
    <row r="754" spans="1:15" x14ac:dyDescent="0.25">
      <c r="A754" s="38"/>
      <c r="B754" s="24"/>
      <c r="C754" s="30"/>
      <c r="D754" s="30"/>
      <c r="E754" s="30"/>
      <c r="F754" s="30"/>
      <c r="G754" s="30"/>
      <c r="H754" s="30"/>
      <c r="I754" s="30"/>
      <c r="J754" s="30"/>
      <c r="K754" s="30"/>
      <c r="L754" s="24"/>
      <c r="M754" s="24"/>
      <c r="N754" s="24"/>
      <c r="O754" s="24"/>
    </row>
    <row r="755" spans="1:15" x14ac:dyDescent="0.25">
      <c r="A755" s="38"/>
      <c r="B755" s="24"/>
      <c r="C755" s="30"/>
      <c r="D755" s="30"/>
      <c r="E755" s="30"/>
      <c r="F755" s="30"/>
      <c r="G755" s="30"/>
      <c r="H755" s="30"/>
      <c r="I755" s="30"/>
      <c r="J755" s="30"/>
      <c r="K755" s="30"/>
      <c r="L755" s="24"/>
      <c r="M755" s="24"/>
      <c r="N755" s="24"/>
      <c r="O755" s="24"/>
    </row>
    <row r="756" spans="1:15" x14ac:dyDescent="0.25">
      <c r="A756" s="38"/>
      <c r="B756" s="24"/>
      <c r="C756" s="30"/>
      <c r="D756" s="30"/>
      <c r="E756" s="30"/>
      <c r="F756" s="30"/>
      <c r="G756" s="30"/>
      <c r="H756" s="30"/>
      <c r="I756" s="30"/>
      <c r="J756" s="30"/>
      <c r="K756" s="30"/>
      <c r="L756" s="24"/>
      <c r="M756" s="24"/>
      <c r="N756" s="24"/>
      <c r="O756" s="24"/>
    </row>
    <row r="757" spans="1:15" x14ac:dyDescent="0.25">
      <c r="A757" s="38"/>
      <c r="B757" s="24"/>
      <c r="C757" s="30"/>
      <c r="D757" s="30"/>
      <c r="E757" s="30"/>
      <c r="F757" s="30"/>
      <c r="G757" s="30"/>
      <c r="H757" s="30"/>
      <c r="I757" s="30"/>
      <c r="J757" s="30"/>
      <c r="K757" s="30"/>
      <c r="L757" s="24"/>
      <c r="M757" s="24"/>
      <c r="N757" s="24"/>
      <c r="O757" s="24"/>
    </row>
    <row r="758" spans="1:15" x14ac:dyDescent="0.25">
      <c r="A758" s="38"/>
      <c r="B758" s="24"/>
      <c r="C758" s="30"/>
      <c r="D758" s="30"/>
      <c r="E758" s="30"/>
      <c r="F758" s="30"/>
      <c r="G758" s="30"/>
      <c r="H758" s="30"/>
      <c r="I758" s="30"/>
      <c r="J758" s="30"/>
      <c r="K758" s="30"/>
      <c r="L758" s="24"/>
      <c r="M758" s="24"/>
      <c r="N758" s="24"/>
      <c r="O758" s="24"/>
    </row>
    <row r="759" spans="1:15" x14ac:dyDescent="0.25">
      <c r="A759" s="38"/>
      <c r="B759" s="24"/>
      <c r="C759" s="30"/>
      <c r="D759" s="30"/>
      <c r="E759" s="30"/>
      <c r="F759" s="30"/>
      <c r="G759" s="30"/>
      <c r="H759" s="30"/>
      <c r="I759" s="30"/>
      <c r="J759" s="30"/>
      <c r="K759" s="30"/>
      <c r="L759" s="24"/>
      <c r="M759" s="24"/>
      <c r="N759" s="24"/>
      <c r="O759" s="24"/>
    </row>
    <row r="760" spans="1:15" x14ac:dyDescent="0.25">
      <c r="A760" s="38"/>
      <c r="B760" s="24"/>
      <c r="C760" s="30"/>
      <c r="D760" s="30"/>
      <c r="E760" s="30"/>
      <c r="F760" s="30"/>
      <c r="G760" s="30"/>
      <c r="H760" s="30"/>
      <c r="I760" s="30"/>
      <c r="J760" s="30"/>
      <c r="K760" s="30"/>
      <c r="L760" s="24"/>
      <c r="M760" s="24"/>
      <c r="N760" s="24"/>
      <c r="O760" s="24"/>
    </row>
    <row r="761" spans="1:15" x14ac:dyDescent="0.25">
      <c r="A761" s="38"/>
      <c r="B761" s="24"/>
      <c r="C761" s="30"/>
      <c r="D761" s="30"/>
      <c r="E761" s="30"/>
      <c r="F761" s="30"/>
      <c r="G761" s="30"/>
      <c r="H761" s="30"/>
      <c r="I761" s="30"/>
      <c r="J761" s="30"/>
      <c r="K761" s="30"/>
      <c r="L761" s="24"/>
      <c r="M761" s="24"/>
      <c r="N761" s="24"/>
      <c r="O761" s="24"/>
    </row>
    <row r="762" spans="1:15" x14ac:dyDescent="0.25">
      <c r="A762" s="38"/>
      <c r="B762" s="24"/>
      <c r="C762" s="30"/>
      <c r="D762" s="30"/>
      <c r="E762" s="30"/>
      <c r="F762" s="30"/>
      <c r="G762" s="30"/>
      <c r="H762" s="30"/>
      <c r="I762" s="30"/>
      <c r="J762" s="30"/>
      <c r="K762" s="30"/>
      <c r="L762" s="24"/>
      <c r="M762" s="24"/>
      <c r="N762" s="24"/>
      <c r="O762" s="24"/>
    </row>
    <row r="763" spans="1:15" x14ac:dyDescent="0.25">
      <c r="A763" s="38"/>
      <c r="B763" s="24"/>
      <c r="C763" s="30"/>
      <c r="D763" s="30"/>
      <c r="E763" s="30"/>
      <c r="F763" s="30"/>
      <c r="G763" s="30"/>
      <c r="H763" s="30"/>
      <c r="I763" s="30"/>
      <c r="J763" s="30"/>
      <c r="K763" s="30"/>
      <c r="L763" s="24"/>
      <c r="M763" s="24"/>
      <c r="N763" s="24"/>
      <c r="O763" s="24"/>
    </row>
    <row r="764" spans="1:15" x14ac:dyDescent="0.25">
      <c r="A764" s="38"/>
      <c r="B764" s="24"/>
      <c r="C764" s="30"/>
      <c r="D764" s="30"/>
      <c r="E764" s="30"/>
      <c r="F764" s="30"/>
      <c r="G764" s="30"/>
      <c r="H764" s="30"/>
      <c r="I764" s="30"/>
      <c r="J764" s="30"/>
      <c r="K764" s="30"/>
      <c r="L764" s="24"/>
      <c r="M764" s="24"/>
      <c r="N764" s="24"/>
      <c r="O764" s="24"/>
    </row>
    <row r="765" spans="1:15" x14ac:dyDescent="0.25">
      <c r="A765" s="38"/>
      <c r="B765" s="24"/>
      <c r="C765" s="30"/>
      <c r="D765" s="30"/>
      <c r="E765" s="30"/>
      <c r="F765" s="30"/>
      <c r="G765" s="30"/>
      <c r="H765" s="30"/>
      <c r="I765" s="30"/>
      <c r="J765" s="30"/>
      <c r="K765" s="30"/>
      <c r="L765" s="24"/>
      <c r="M765" s="24"/>
      <c r="N765" s="24"/>
      <c r="O765" s="24"/>
    </row>
    <row r="766" spans="1:15" x14ac:dyDescent="0.25">
      <c r="A766" s="38"/>
      <c r="B766" s="24"/>
      <c r="C766" s="30"/>
      <c r="D766" s="30"/>
      <c r="E766" s="30"/>
      <c r="F766" s="30"/>
      <c r="G766" s="30"/>
      <c r="H766" s="30"/>
      <c r="I766" s="30"/>
      <c r="J766" s="30"/>
      <c r="K766" s="30"/>
      <c r="L766" s="24"/>
      <c r="M766" s="24"/>
      <c r="N766" s="24"/>
      <c r="O766" s="24"/>
    </row>
    <row r="767" spans="1:15" x14ac:dyDescent="0.25">
      <c r="A767" s="38"/>
      <c r="B767" s="24"/>
      <c r="C767" s="30"/>
      <c r="D767" s="30"/>
      <c r="E767" s="30"/>
      <c r="F767" s="30"/>
      <c r="G767" s="30"/>
      <c r="H767" s="30"/>
      <c r="I767" s="30"/>
      <c r="J767" s="30"/>
      <c r="K767" s="30"/>
      <c r="L767" s="24"/>
      <c r="M767" s="24"/>
      <c r="N767" s="24"/>
      <c r="O767" s="24"/>
    </row>
    <row r="768" spans="1:15" x14ac:dyDescent="0.25">
      <c r="A768" s="38"/>
      <c r="B768" s="24"/>
      <c r="C768" s="30"/>
      <c r="D768" s="30"/>
      <c r="E768" s="30"/>
      <c r="F768" s="30"/>
      <c r="G768" s="30"/>
      <c r="H768" s="30"/>
      <c r="I768" s="30"/>
      <c r="J768" s="30"/>
      <c r="K768" s="30"/>
      <c r="L768" s="24"/>
      <c r="M768" s="24"/>
      <c r="N768" s="24"/>
      <c r="O768" s="24"/>
    </row>
    <row r="769" spans="1:15" x14ac:dyDescent="0.25">
      <c r="A769" s="38"/>
      <c r="B769" s="24"/>
      <c r="C769" s="30"/>
      <c r="D769" s="30"/>
      <c r="E769" s="30"/>
      <c r="F769" s="30"/>
      <c r="G769" s="30"/>
      <c r="H769" s="30"/>
      <c r="I769" s="30"/>
      <c r="J769" s="30"/>
      <c r="K769" s="30"/>
      <c r="L769" s="24"/>
      <c r="M769" s="24"/>
      <c r="N769" s="24"/>
      <c r="O769" s="24"/>
    </row>
    <row r="770" spans="1:15" x14ac:dyDescent="0.25">
      <c r="A770" s="38"/>
      <c r="B770" s="24"/>
      <c r="C770" s="30"/>
      <c r="D770" s="30"/>
      <c r="E770" s="30"/>
      <c r="F770" s="30"/>
      <c r="G770" s="30"/>
      <c r="H770" s="30"/>
      <c r="I770" s="30"/>
      <c r="J770" s="30"/>
      <c r="K770" s="30"/>
      <c r="L770" s="24"/>
      <c r="M770" s="24"/>
      <c r="N770" s="24"/>
      <c r="O770" s="24"/>
    </row>
    <row r="771" spans="1:15" x14ac:dyDescent="0.25">
      <c r="A771" s="38"/>
      <c r="B771" s="24"/>
      <c r="C771" s="30"/>
      <c r="D771" s="30"/>
      <c r="E771" s="30"/>
      <c r="F771" s="30"/>
      <c r="G771" s="30"/>
      <c r="H771" s="30"/>
      <c r="I771" s="30"/>
      <c r="J771" s="30"/>
      <c r="K771" s="30"/>
      <c r="L771" s="24"/>
      <c r="M771" s="24"/>
      <c r="N771" s="24"/>
      <c r="O771" s="24"/>
    </row>
    <row r="772" spans="1:15" x14ac:dyDescent="0.25">
      <c r="A772" s="38"/>
      <c r="B772" s="24"/>
      <c r="C772" s="30"/>
      <c r="D772" s="30"/>
      <c r="E772" s="30"/>
      <c r="F772" s="30"/>
      <c r="G772" s="30"/>
      <c r="H772" s="30"/>
      <c r="I772" s="30"/>
      <c r="J772" s="30"/>
      <c r="K772" s="30"/>
      <c r="L772" s="24"/>
      <c r="M772" s="24"/>
      <c r="N772" s="24"/>
      <c r="O772" s="24"/>
    </row>
    <row r="773" spans="1:15" x14ac:dyDescent="0.25">
      <c r="A773" s="38"/>
      <c r="B773" s="24"/>
      <c r="C773" s="30"/>
      <c r="D773" s="30"/>
      <c r="E773" s="30"/>
      <c r="F773" s="30"/>
      <c r="G773" s="30"/>
      <c r="H773" s="30"/>
      <c r="I773" s="30"/>
      <c r="J773" s="30"/>
      <c r="K773" s="30"/>
      <c r="L773" s="24"/>
      <c r="M773" s="24"/>
      <c r="N773" s="24"/>
      <c r="O773" s="24"/>
    </row>
    <row r="774" spans="1:15" x14ac:dyDescent="0.25">
      <c r="A774" s="38"/>
      <c r="B774" s="24"/>
      <c r="C774" s="30"/>
      <c r="D774" s="30"/>
      <c r="E774" s="30"/>
      <c r="F774" s="30"/>
      <c r="G774" s="30"/>
      <c r="H774" s="30"/>
      <c r="I774" s="30"/>
      <c r="J774" s="30"/>
      <c r="K774" s="30"/>
      <c r="L774" s="24"/>
      <c r="M774" s="24"/>
      <c r="N774" s="24"/>
      <c r="O774" s="24"/>
    </row>
    <row r="775" spans="1:15" x14ac:dyDescent="0.25">
      <c r="A775" s="38"/>
      <c r="B775" s="24"/>
      <c r="C775" s="30"/>
      <c r="D775" s="30"/>
      <c r="E775" s="30"/>
      <c r="F775" s="30"/>
      <c r="G775" s="30"/>
      <c r="H775" s="30"/>
      <c r="I775" s="30"/>
      <c r="J775" s="30"/>
      <c r="K775" s="30"/>
      <c r="L775" s="24"/>
      <c r="M775" s="24"/>
      <c r="N775" s="24"/>
      <c r="O775" s="24"/>
    </row>
    <row r="776" spans="1:15" x14ac:dyDescent="0.25">
      <c r="A776" s="38"/>
      <c r="B776" s="24"/>
      <c r="C776" s="30"/>
      <c r="D776" s="30"/>
      <c r="E776" s="30"/>
      <c r="F776" s="30"/>
      <c r="G776" s="30"/>
      <c r="H776" s="30"/>
      <c r="I776" s="30"/>
      <c r="J776" s="30"/>
      <c r="K776" s="30"/>
      <c r="L776" s="24"/>
      <c r="M776" s="24"/>
      <c r="N776" s="24"/>
      <c r="O776" s="24"/>
    </row>
    <row r="777" spans="1:15" x14ac:dyDescent="0.25">
      <c r="A777" s="38"/>
      <c r="B777" s="24"/>
      <c r="C777" s="30"/>
      <c r="D777" s="30"/>
      <c r="E777" s="30"/>
      <c r="F777" s="30"/>
      <c r="G777" s="30"/>
      <c r="H777" s="30"/>
      <c r="I777" s="30"/>
      <c r="J777" s="30"/>
      <c r="K777" s="30"/>
      <c r="L777" s="24"/>
      <c r="M777" s="24"/>
      <c r="N777" s="24"/>
      <c r="O777" s="24"/>
    </row>
    <row r="778" spans="1:15" x14ac:dyDescent="0.25">
      <c r="A778" s="38"/>
      <c r="B778" s="24"/>
      <c r="C778" s="30"/>
      <c r="D778" s="30"/>
      <c r="E778" s="30"/>
      <c r="F778" s="30"/>
      <c r="G778" s="30"/>
      <c r="H778" s="30"/>
      <c r="I778" s="30"/>
      <c r="J778" s="30"/>
      <c r="K778" s="30"/>
      <c r="L778" s="24"/>
      <c r="M778" s="24"/>
      <c r="N778" s="24"/>
      <c r="O778" s="24"/>
    </row>
    <row r="779" spans="1:15" x14ac:dyDescent="0.25">
      <c r="A779" s="38"/>
      <c r="B779" s="24"/>
      <c r="C779" s="30"/>
      <c r="D779" s="30"/>
      <c r="E779" s="30"/>
      <c r="F779" s="30"/>
      <c r="G779" s="30"/>
      <c r="H779" s="30"/>
      <c r="I779" s="30"/>
      <c r="J779" s="30"/>
      <c r="K779" s="30"/>
      <c r="L779" s="24"/>
      <c r="M779" s="24"/>
      <c r="N779" s="24"/>
      <c r="O779" s="24"/>
    </row>
    <row r="780" spans="1:15" x14ac:dyDescent="0.25">
      <c r="A780" s="38"/>
      <c r="B780" s="24"/>
      <c r="C780" s="30"/>
      <c r="D780" s="30"/>
      <c r="E780" s="30"/>
      <c r="F780" s="30"/>
      <c r="G780" s="30"/>
      <c r="H780" s="30"/>
      <c r="I780" s="30"/>
      <c r="J780" s="30"/>
      <c r="K780" s="30"/>
      <c r="L780" s="24"/>
      <c r="M780" s="24"/>
      <c r="N780" s="24"/>
      <c r="O780" s="24"/>
    </row>
    <row r="781" spans="1:15" x14ac:dyDescent="0.25">
      <c r="A781" s="38"/>
      <c r="B781" s="24"/>
      <c r="C781" s="30"/>
      <c r="D781" s="30"/>
      <c r="E781" s="30"/>
      <c r="F781" s="30"/>
      <c r="G781" s="30"/>
      <c r="H781" s="30"/>
      <c r="I781" s="30"/>
      <c r="J781" s="30"/>
      <c r="K781" s="30"/>
      <c r="L781" s="24"/>
      <c r="M781" s="24"/>
      <c r="N781" s="24"/>
      <c r="O781" s="24"/>
    </row>
    <row r="782" spans="1:15" x14ac:dyDescent="0.25">
      <c r="A782" s="38"/>
      <c r="B782" s="24"/>
      <c r="C782" s="30"/>
      <c r="D782" s="30"/>
      <c r="E782" s="30"/>
      <c r="F782" s="30"/>
      <c r="G782" s="30"/>
      <c r="H782" s="30"/>
      <c r="I782" s="30"/>
      <c r="J782" s="30"/>
      <c r="K782" s="30"/>
      <c r="L782" s="24"/>
      <c r="M782" s="24"/>
      <c r="N782" s="24"/>
      <c r="O782" s="24"/>
    </row>
    <row r="783" spans="1:15" x14ac:dyDescent="0.25">
      <c r="A783" s="38"/>
      <c r="B783" s="24"/>
      <c r="C783" s="30"/>
      <c r="D783" s="30"/>
      <c r="E783" s="30"/>
      <c r="F783" s="30"/>
      <c r="G783" s="30"/>
      <c r="H783" s="30"/>
      <c r="I783" s="30"/>
      <c r="J783" s="30"/>
      <c r="K783" s="30"/>
      <c r="L783" s="24"/>
      <c r="M783" s="24"/>
      <c r="N783" s="24"/>
      <c r="O783" s="24"/>
    </row>
    <row r="784" spans="1:15" x14ac:dyDescent="0.25">
      <c r="A784" s="38"/>
      <c r="B784" s="24"/>
      <c r="C784" s="30"/>
      <c r="D784" s="30"/>
      <c r="E784" s="30"/>
      <c r="F784" s="30"/>
      <c r="G784" s="30"/>
      <c r="H784" s="30"/>
      <c r="I784" s="30"/>
      <c r="J784" s="30"/>
      <c r="K784" s="30"/>
      <c r="L784" s="24"/>
      <c r="M784" s="24"/>
      <c r="N784" s="24"/>
      <c r="O784" s="24"/>
    </row>
    <row r="785" spans="1:15" x14ac:dyDescent="0.25">
      <c r="A785" s="38"/>
      <c r="B785" s="24"/>
      <c r="C785" s="30"/>
      <c r="D785" s="30"/>
      <c r="E785" s="30"/>
      <c r="F785" s="30"/>
      <c r="G785" s="30"/>
      <c r="H785" s="30"/>
      <c r="I785" s="30"/>
      <c r="J785" s="30"/>
      <c r="K785" s="30"/>
      <c r="L785" s="24"/>
      <c r="M785" s="24"/>
      <c r="N785" s="24"/>
      <c r="O785" s="24"/>
    </row>
    <row r="786" spans="1:15" x14ac:dyDescent="0.25">
      <c r="A786" s="38"/>
      <c r="B786" s="24"/>
      <c r="C786" s="30"/>
      <c r="D786" s="30"/>
      <c r="E786" s="30"/>
      <c r="F786" s="30"/>
      <c r="G786" s="30"/>
      <c r="H786" s="30"/>
      <c r="I786" s="30"/>
      <c r="J786" s="30"/>
      <c r="K786" s="30"/>
      <c r="L786" s="24"/>
      <c r="M786" s="24"/>
      <c r="N786" s="24"/>
      <c r="O786" s="24"/>
    </row>
    <row r="787" spans="1:15" x14ac:dyDescent="0.25">
      <c r="A787" s="38"/>
      <c r="B787" s="24"/>
      <c r="C787" s="30"/>
      <c r="D787" s="30"/>
      <c r="E787" s="30"/>
      <c r="F787" s="30"/>
      <c r="G787" s="30"/>
      <c r="H787" s="30"/>
      <c r="I787" s="30"/>
      <c r="J787" s="30"/>
      <c r="K787" s="30"/>
      <c r="L787" s="24"/>
      <c r="M787" s="24"/>
      <c r="N787" s="24"/>
      <c r="O787" s="24"/>
    </row>
    <row r="788" spans="1:15" x14ac:dyDescent="0.25">
      <c r="A788" s="38"/>
      <c r="B788" s="24"/>
      <c r="C788" s="30"/>
      <c r="D788" s="30"/>
      <c r="E788" s="30"/>
      <c r="F788" s="30"/>
      <c r="G788" s="30"/>
      <c r="H788" s="30"/>
      <c r="I788" s="30"/>
      <c r="J788" s="30"/>
      <c r="K788" s="30"/>
      <c r="L788" s="24"/>
      <c r="M788" s="24"/>
      <c r="N788" s="24"/>
      <c r="O788" s="24"/>
    </row>
    <row r="789" spans="1:15" x14ac:dyDescent="0.25">
      <c r="A789" s="38"/>
      <c r="B789" s="24"/>
      <c r="C789" s="30"/>
      <c r="D789" s="30"/>
      <c r="E789" s="30"/>
      <c r="F789" s="30"/>
      <c r="G789" s="30"/>
      <c r="H789" s="30"/>
      <c r="I789" s="30"/>
      <c r="J789" s="30"/>
      <c r="K789" s="30"/>
      <c r="L789" s="24"/>
      <c r="M789" s="24"/>
      <c r="N789" s="24"/>
      <c r="O789" s="24"/>
    </row>
    <row r="790" spans="1:15" x14ac:dyDescent="0.25">
      <c r="A790" s="38"/>
      <c r="B790" s="24"/>
      <c r="C790" s="30"/>
      <c r="D790" s="30"/>
      <c r="E790" s="30"/>
      <c r="F790" s="30"/>
      <c r="G790" s="30"/>
      <c r="H790" s="30"/>
      <c r="I790" s="30"/>
      <c r="J790" s="30"/>
      <c r="K790" s="30"/>
      <c r="L790" s="24"/>
      <c r="M790" s="24"/>
      <c r="N790" s="24"/>
      <c r="O790" s="24"/>
    </row>
    <row r="791" spans="1:15" x14ac:dyDescent="0.25">
      <c r="A791" s="38"/>
      <c r="B791" s="24"/>
      <c r="C791" s="30"/>
      <c r="D791" s="30"/>
      <c r="E791" s="30"/>
      <c r="F791" s="30"/>
      <c r="G791" s="30"/>
      <c r="H791" s="30"/>
      <c r="I791" s="30"/>
      <c r="J791" s="30"/>
      <c r="K791" s="30"/>
      <c r="L791" s="24"/>
      <c r="M791" s="24"/>
      <c r="N791" s="24"/>
      <c r="O791" s="24"/>
    </row>
    <row r="792" spans="1:15" x14ac:dyDescent="0.25">
      <c r="A792" s="38"/>
      <c r="B792" s="24"/>
      <c r="C792" s="30"/>
      <c r="D792" s="30"/>
      <c r="E792" s="30"/>
      <c r="F792" s="30"/>
      <c r="G792" s="30"/>
      <c r="H792" s="30"/>
      <c r="I792" s="30"/>
      <c r="J792" s="30"/>
      <c r="K792" s="30"/>
      <c r="L792" s="24"/>
      <c r="M792" s="24"/>
      <c r="N792" s="24"/>
      <c r="O792" s="24"/>
    </row>
    <row r="793" spans="1:15" x14ac:dyDescent="0.25">
      <c r="A793" s="38"/>
      <c r="B793" s="24"/>
      <c r="C793" s="30"/>
      <c r="D793" s="30"/>
      <c r="E793" s="30"/>
      <c r="F793" s="30"/>
      <c r="G793" s="30"/>
      <c r="H793" s="30"/>
      <c r="I793" s="30"/>
      <c r="J793" s="30"/>
      <c r="K793" s="30"/>
      <c r="L793" s="24"/>
      <c r="M793" s="24"/>
      <c r="N793" s="24"/>
      <c r="O793" s="24"/>
    </row>
    <row r="794" spans="1:15" x14ac:dyDescent="0.25">
      <c r="A794" s="38"/>
      <c r="B794" s="24"/>
      <c r="C794" s="30"/>
      <c r="D794" s="30"/>
      <c r="E794" s="30"/>
      <c r="F794" s="30"/>
      <c r="G794" s="30"/>
      <c r="H794" s="30"/>
      <c r="I794" s="30"/>
      <c r="J794" s="30"/>
      <c r="K794" s="30"/>
      <c r="L794" s="24"/>
      <c r="M794" s="24"/>
      <c r="N794" s="24"/>
      <c r="O794" s="24"/>
    </row>
    <row r="795" spans="1:15" x14ac:dyDescent="0.25">
      <c r="A795" s="38"/>
      <c r="B795" s="24"/>
      <c r="C795" s="30"/>
      <c r="D795" s="30"/>
      <c r="E795" s="30"/>
      <c r="F795" s="30"/>
      <c r="G795" s="30"/>
      <c r="H795" s="30"/>
      <c r="I795" s="30"/>
      <c r="J795" s="30"/>
      <c r="K795" s="30"/>
      <c r="L795" s="24"/>
      <c r="M795" s="24"/>
      <c r="N795" s="24"/>
      <c r="O795" s="24"/>
    </row>
    <row r="796" spans="1:15" x14ac:dyDescent="0.25">
      <c r="A796" s="38"/>
      <c r="B796" s="24"/>
      <c r="C796" s="30"/>
      <c r="D796" s="30"/>
      <c r="E796" s="30"/>
      <c r="F796" s="30"/>
      <c r="G796" s="30"/>
      <c r="H796" s="30"/>
      <c r="I796" s="30"/>
      <c r="J796" s="30"/>
      <c r="K796" s="30"/>
      <c r="L796" s="24"/>
      <c r="M796" s="24"/>
      <c r="N796" s="24"/>
      <c r="O796" s="24"/>
    </row>
    <row r="797" spans="1:15" x14ac:dyDescent="0.25">
      <c r="A797" s="38"/>
      <c r="B797" s="24"/>
      <c r="C797" s="30"/>
      <c r="D797" s="30"/>
      <c r="E797" s="30"/>
      <c r="F797" s="30"/>
      <c r="G797" s="30"/>
      <c r="H797" s="30"/>
      <c r="I797" s="30"/>
      <c r="J797" s="30"/>
      <c r="K797" s="30"/>
      <c r="L797" s="24"/>
      <c r="M797" s="24"/>
      <c r="N797" s="24"/>
      <c r="O797" s="24"/>
    </row>
    <row r="798" spans="1:15" x14ac:dyDescent="0.25">
      <c r="A798" s="38"/>
      <c r="B798" s="24"/>
      <c r="C798" s="30"/>
      <c r="D798" s="30"/>
      <c r="E798" s="30"/>
      <c r="F798" s="30"/>
      <c r="G798" s="30"/>
      <c r="H798" s="30"/>
      <c r="I798" s="30"/>
      <c r="J798" s="30"/>
      <c r="K798" s="30"/>
      <c r="L798" s="24"/>
      <c r="M798" s="24"/>
      <c r="N798" s="24"/>
      <c r="O798" s="24"/>
    </row>
    <row r="799" spans="1:15" x14ac:dyDescent="0.25">
      <c r="A799" s="38"/>
      <c r="B799" s="24"/>
      <c r="C799" s="30"/>
      <c r="D799" s="30"/>
      <c r="E799" s="30"/>
      <c r="F799" s="30"/>
      <c r="G799" s="30"/>
      <c r="H799" s="30"/>
      <c r="I799" s="30"/>
      <c r="J799" s="30"/>
      <c r="K799" s="30"/>
      <c r="L799" s="24"/>
      <c r="M799" s="24"/>
      <c r="N799" s="24"/>
      <c r="O799" s="24"/>
    </row>
    <row r="800" spans="1:15" x14ac:dyDescent="0.25">
      <c r="A800" s="38"/>
      <c r="B800" s="24"/>
      <c r="C800" s="30"/>
      <c r="D800" s="30"/>
      <c r="E800" s="30"/>
      <c r="F800" s="30"/>
      <c r="G800" s="30"/>
      <c r="H800" s="30"/>
      <c r="I800" s="30"/>
      <c r="J800" s="30"/>
      <c r="K800" s="30"/>
      <c r="L800" s="24"/>
      <c r="M800" s="24"/>
      <c r="N800" s="24"/>
      <c r="O800" s="24"/>
    </row>
    <row r="801" spans="1:15" x14ac:dyDescent="0.25">
      <c r="A801" s="38"/>
      <c r="B801" s="24"/>
      <c r="C801" s="30"/>
      <c r="D801" s="30"/>
      <c r="E801" s="30"/>
      <c r="F801" s="30"/>
      <c r="G801" s="30"/>
      <c r="H801" s="30"/>
      <c r="I801" s="30"/>
      <c r="J801" s="30"/>
      <c r="K801" s="30"/>
      <c r="L801" s="24"/>
      <c r="M801" s="24"/>
      <c r="N801" s="24"/>
      <c r="O801" s="24"/>
    </row>
    <row r="802" spans="1:15" x14ac:dyDescent="0.25">
      <c r="A802" s="38"/>
      <c r="B802" s="24"/>
      <c r="C802" s="30"/>
      <c r="D802" s="30"/>
      <c r="E802" s="30"/>
      <c r="F802" s="30"/>
      <c r="G802" s="30"/>
      <c r="H802" s="30"/>
      <c r="I802" s="30"/>
      <c r="J802" s="30"/>
      <c r="K802" s="30"/>
      <c r="L802" s="24"/>
      <c r="M802" s="24"/>
      <c r="N802" s="24"/>
      <c r="O802" s="24"/>
    </row>
    <row r="803" spans="1:15" x14ac:dyDescent="0.25">
      <c r="A803" s="38"/>
      <c r="B803" s="24"/>
      <c r="C803" s="30"/>
      <c r="D803" s="30"/>
      <c r="E803" s="30"/>
      <c r="F803" s="30"/>
      <c r="G803" s="30"/>
      <c r="H803" s="30"/>
      <c r="I803" s="30"/>
      <c r="J803" s="30"/>
      <c r="K803" s="30"/>
      <c r="L803" s="24"/>
      <c r="M803" s="24"/>
      <c r="N803" s="24"/>
      <c r="O803" s="24"/>
    </row>
    <row r="804" spans="1:15" x14ac:dyDescent="0.25">
      <c r="A804" s="38"/>
      <c r="B804" s="24"/>
      <c r="C804" s="30"/>
      <c r="D804" s="30"/>
      <c r="E804" s="30"/>
      <c r="F804" s="30"/>
      <c r="G804" s="30"/>
      <c r="H804" s="30"/>
      <c r="I804" s="30"/>
      <c r="J804" s="30"/>
      <c r="K804" s="30"/>
      <c r="L804" s="24"/>
      <c r="M804" s="24"/>
      <c r="N804" s="24"/>
      <c r="O804" s="24"/>
    </row>
    <row r="805" spans="1:15" x14ac:dyDescent="0.25">
      <c r="A805" s="38"/>
      <c r="B805" s="24"/>
      <c r="C805" s="30"/>
      <c r="D805" s="30"/>
      <c r="E805" s="30"/>
      <c r="F805" s="30"/>
      <c r="G805" s="30"/>
      <c r="H805" s="30"/>
      <c r="I805" s="30"/>
      <c r="J805" s="30"/>
      <c r="K805" s="30"/>
      <c r="L805" s="24"/>
      <c r="M805" s="24"/>
      <c r="N805" s="24"/>
      <c r="O805" s="24"/>
    </row>
    <row r="806" spans="1:15" x14ac:dyDescent="0.25">
      <c r="A806" s="38"/>
      <c r="B806" s="24"/>
      <c r="C806" s="30"/>
      <c r="D806" s="30"/>
      <c r="E806" s="30"/>
      <c r="F806" s="30"/>
      <c r="G806" s="30"/>
      <c r="H806" s="30"/>
      <c r="I806" s="30"/>
      <c r="J806" s="30"/>
      <c r="K806" s="30"/>
      <c r="L806" s="24"/>
      <c r="M806" s="24"/>
      <c r="N806" s="24"/>
      <c r="O806" s="24"/>
    </row>
    <row r="807" spans="1:15" x14ac:dyDescent="0.25">
      <c r="A807" s="38"/>
      <c r="B807" s="24"/>
      <c r="C807" s="30"/>
      <c r="D807" s="30"/>
      <c r="E807" s="30"/>
      <c r="F807" s="30"/>
      <c r="G807" s="30"/>
      <c r="H807" s="30"/>
      <c r="I807" s="30"/>
      <c r="J807" s="30"/>
      <c r="K807" s="30"/>
      <c r="L807" s="24"/>
      <c r="M807" s="24"/>
      <c r="N807" s="24"/>
      <c r="O807" s="24"/>
    </row>
    <row r="808" spans="1:15" x14ac:dyDescent="0.25">
      <c r="A808" s="38"/>
      <c r="B808" s="24"/>
      <c r="C808" s="30"/>
      <c r="D808" s="30"/>
      <c r="E808" s="30"/>
      <c r="F808" s="30"/>
      <c r="G808" s="30"/>
      <c r="H808" s="30"/>
      <c r="I808" s="30"/>
      <c r="J808" s="30"/>
      <c r="K808" s="30"/>
      <c r="L808" s="24"/>
      <c r="M808" s="24"/>
      <c r="N808" s="24"/>
      <c r="O808" s="24"/>
    </row>
    <row r="809" spans="1:15" x14ac:dyDescent="0.25">
      <c r="A809" s="38"/>
      <c r="B809" s="24"/>
      <c r="C809" s="30"/>
      <c r="D809" s="30"/>
      <c r="E809" s="30"/>
      <c r="F809" s="30"/>
      <c r="G809" s="30"/>
      <c r="H809" s="30"/>
      <c r="I809" s="30"/>
      <c r="J809" s="30"/>
      <c r="K809" s="30"/>
      <c r="L809" s="24"/>
      <c r="M809" s="24"/>
      <c r="N809" s="24"/>
      <c r="O809" s="24"/>
    </row>
    <row r="810" spans="1:15" x14ac:dyDescent="0.25">
      <c r="A810" s="38"/>
      <c r="B810" s="24"/>
      <c r="C810" s="30"/>
      <c r="D810" s="30"/>
      <c r="E810" s="30"/>
      <c r="F810" s="30"/>
      <c r="G810" s="30"/>
      <c r="H810" s="30"/>
      <c r="I810" s="30"/>
      <c r="J810" s="30"/>
      <c r="K810" s="30"/>
      <c r="L810" s="24"/>
      <c r="M810" s="24"/>
      <c r="N810" s="24"/>
      <c r="O810" s="24"/>
    </row>
    <row r="811" spans="1:15" x14ac:dyDescent="0.25">
      <c r="A811" s="38"/>
      <c r="B811" s="24"/>
      <c r="C811" s="30"/>
      <c r="D811" s="30"/>
      <c r="E811" s="30"/>
      <c r="F811" s="30"/>
      <c r="G811" s="30"/>
      <c r="H811" s="30"/>
      <c r="I811" s="30"/>
      <c r="J811" s="30"/>
      <c r="K811" s="30"/>
      <c r="L811" s="24"/>
      <c r="M811" s="24"/>
      <c r="N811" s="24"/>
      <c r="O811" s="24"/>
    </row>
    <row r="812" spans="1:15" x14ac:dyDescent="0.25">
      <c r="A812" s="38"/>
      <c r="B812" s="24"/>
      <c r="C812" s="30"/>
      <c r="D812" s="30"/>
      <c r="E812" s="30"/>
      <c r="F812" s="30"/>
      <c r="G812" s="30"/>
      <c r="H812" s="30"/>
      <c r="I812" s="30"/>
      <c r="J812" s="30"/>
      <c r="K812" s="30"/>
      <c r="L812" s="24"/>
      <c r="M812" s="24"/>
      <c r="N812" s="24"/>
      <c r="O812" s="24"/>
    </row>
    <row r="813" spans="1:15" x14ac:dyDescent="0.25">
      <c r="A813" s="38"/>
      <c r="B813" s="24"/>
      <c r="C813" s="30"/>
      <c r="D813" s="30"/>
      <c r="E813" s="30"/>
      <c r="F813" s="30"/>
      <c r="G813" s="30"/>
      <c r="H813" s="30"/>
      <c r="I813" s="30"/>
      <c r="J813" s="30"/>
      <c r="K813" s="30"/>
      <c r="L813" s="24"/>
      <c r="M813" s="24"/>
      <c r="N813" s="24"/>
      <c r="O813" s="24"/>
    </row>
    <row r="814" spans="1:15" x14ac:dyDescent="0.25">
      <c r="A814" s="38"/>
      <c r="B814" s="24"/>
      <c r="C814" s="30"/>
      <c r="D814" s="30"/>
      <c r="E814" s="30"/>
      <c r="F814" s="30"/>
      <c r="G814" s="30"/>
      <c r="H814" s="30"/>
      <c r="I814" s="30"/>
      <c r="J814" s="30"/>
      <c r="K814" s="30"/>
      <c r="L814" s="24"/>
      <c r="M814" s="24"/>
      <c r="N814" s="24"/>
      <c r="O814" s="24"/>
    </row>
    <row r="815" spans="1:15" x14ac:dyDescent="0.25">
      <c r="A815" s="38"/>
      <c r="B815" s="24"/>
      <c r="C815" s="30"/>
      <c r="D815" s="30"/>
      <c r="E815" s="30"/>
      <c r="F815" s="30"/>
      <c r="G815" s="30"/>
      <c r="H815" s="30"/>
      <c r="I815" s="30"/>
      <c r="J815" s="30"/>
      <c r="K815" s="30"/>
      <c r="L815" s="24"/>
      <c r="M815" s="24"/>
      <c r="N815" s="24"/>
      <c r="O815" s="24"/>
    </row>
    <row r="816" spans="1:15" x14ac:dyDescent="0.25">
      <c r="A816" s="38"/>
      <c r="B816" s="24"/>
      <c r="C816" s="30"/>
      <c r="D816" s="30"/>
      <c r="E816" s="30"/>
      <c r="F816" s="30"/>
      <c r="G816" s="30"/>
      <c r="H816" s="30"/>
      <c r="I816" s="30"/>
      <c r="J816" s="30"/>
      <c r="K816" s="30"/>
      <c r="L816" s="24"/>
      <c r="M816" s="24"/>
      <c r="N816" s="24"/>
      <c r="O816" s="24"/>
    </row>
    <row r="817" spans="1:15" x14ac:dyDescent="0.25">
      <c r="A817" s="38"/>
      <c r="B817" s="24"/>
      <c r="C817" s="30"/>
      <c r="D817" s="30"/>
      <c r="E817" s="30"/>
      <c r="F817" s="30"/>
      <c r="G817" s="30"/>
      <c r="H817" s="30"/>
      <c r="I817" s="30"/>
      <c r="J817" s="30"/>
      <c r="K817" s="30"/>
      <c r="L817" s="24"/>
      <c r="M817" s="24"/>
      <c r="N817" s="24"/>
      <c r="O817" s="24"/>
    </row>
    <row r="818" spans="1:15" x14ac:dyDescent="0.25">
      <c r="A818" s="38"/>
      <c r="B818" s="24"/>
      <c r="C818" s="30"/>
      <c r="D818" s="30"/>
      <c r="E818" s="30"/>
      <c r="F818" s="30"/>
      <c r="G818" s="30"/>
      <c r="H818" s="30"/>
      <c r="I818" s="30"/>
      <c r="J818" s="30"/>
      <c r="K818" s="30"/>
      <c r="L818" s="24"/>
      <c r="M818" s="24"/>
      <c r="N818" s="24"/>
      <c r="O818" s="24"/>
    </row>
    <row r="819" spans="1:15" x14ac:dyDescent="0.25">
      <c r="A819" s="38"/>
      <c r="B819" s="24"/>
      <c r="C819" s="30"/>
      <c r="D819" s="30"/>
      <c r="E819" s="30"/>
      <c r="F819" s="30"/>
      <c r="G819" s="30"/>
      <c r="H819" s="30"/>
      <c r="I819" s="30"/>
      <c r="J819" s="30"/>
      <c r="K819" s="30"/>
      <c r="L819" s="24"/>
      <c r="M819" s="24"/>
      <c r="N819" s="24"/>
      <c r="O819" s="24"/>
    </row>
    <row r="820" spans="1:15" x14ac:dyDescent="0.25">
      <c r="A820" s="38"/>
      <c r="B820" s="24"/>
      <c r="C820" s="30"/>
      <c r="D820" s="30"/>
      <c r="E820" s="30"/>
      <c r="F820" s="30"/>
      <c r="G820" s="30"/>
      <c r="H820" s="30"/>
      <c r="I820" s="30"/>
      <c r="J820" s="30"/>
      <c r="K820" s="30"/>
      <c r="L820" s="24"/>
      <c r="M820" s="24"/>
      <c r="N820" s="24"/>
      <c r="O820" s="24"/>
    </row>
    <row r="821" spans="1:15" x14ac:dyDescent="0.25">
      <c r="A821" s="38"/>
      <c r="B821" s="24"/>
      <c r="C821" s="30"/>
      <c r="D821" s="30"/>
      <c r="E821" s="30"/>
      <c r="F821" s="30"/>
      <c r="G821" s="30"/>
      <c r="H821" s="30"/>
      <c r="I821" s="30"/>
      <c r="J821" s="30"/>
      <c r="K821" s="30"/>
      <c r="L821" s="24"/>
      <c r="M821" s="24"/>
      <c r="N821" s="24"/>
      <c r="O821" s="24"/>
    </row>
    <row r="822" spans="1:15" x14ac:dyDescent="0.25">
      <c r="A822" s="38"/>
      <c r="B822" s="24"/>
      <c r="C822" s="30"/>
      <c r="D822" s="30"/>
      <c r="E822" s="30"/>
      <c r="F822" s="30"/>
      <c r="G822" s="30"/>
      <c r="H822" s="30"/>
      <c r="I822" s="30"/>
      <c r="J822" s="30"/>
      <c r="K822" s="30"/>
      <c r="L822" s="24"/>
      <c r="M822" s="24"/>
      <c r="N822" s="24"/>
      <c r="O822" s="24"/>
    </row>
    <row r="823" spans="1:15" x14ac:dyDescent="0.25">
      <c r="A823" s="38"/>
      <c r="B823" s="24"/>
      <c r="C823" s="30"/>
      <c r="D823" s="30"/>
      <c r="E823" s="30"/>
      <c r="F823" s="30"/>
      <c r="G823" s="30"/>
      <c r="H823" s="30"/>
      <c r="I823" s="30"/>
      <c r="J823" s="30"/>
      <c r="K823" s="30"/>
      <c r="L823" s="24"/>
      <c r="M823" s="24"/>
      <c r="N823" s="24"/>
      <c r="O823" s="24"/>
    </row>
    <row r="824" spans="1:15" x14ac:dyDescent="0.25">
      <c r="A824" s="38"/>
      <c r="B824" s="24"/>
      <c r="C824" s="30"/>
      <c r="D824" s="30"/>
      <c r="E824" s="30"/>
      <c r="F824" s="30"/>
      <c r="G824" s="30"/>
      <c r="H824" s="30"/>
      <c r="I824" s="30"/>
      <c r="J824" s="30"/>
      <c r="K824" s="30"/>
      <c r="L824" s="24"/>
      <c r="M824" s="24"/>
      <c r="N824" s="24"/>
      <c r="O824" s="24"/>
    </row>
    <row r="825" spans="1:15" x14ac:dyDescent="0.25">
      <c r="A825" s="38"/>
      <c r="B825" s="24"/>
      <c r="C825" s="30"/>
      <c r="D825" s="30"/>
      <c r="E825" s="30"/>
      <c r="F825" s="30"/>
      <c r="G825" s="30"/>
      <c r="H825" s="30"/>
      <c r="I825" s="30"/>
      <c r="J825" s="30"/>
      <c r="K825" s="30"/>
      <c r="L825" s="24"/>
      <c r="M825" s="24"/>
      <c r="N825" s="24"/>
      <c r="O825" s="24"/>
    </row>
    <row r="826" spans="1:15" x14ac:dyDescent="0.25">
      <c r="A826" s="38"/>
      <c r="B826" s="24"/>
      <c r="C826" s="30"/>
      <c r="D826" s="30"/>
      <c r="E826" s="30"/>
      <c r="F826" s="30"/>
      <c r="G826" s="30"/>
      <c r="H826" s="30"/>
      <c r="I826" s="30"/>
      <c r="J826" s="30"/>
      <c r="K826" s="30"/>
      <c r="L826" s="24"/>
      <c r="M826" s="24"/>
      <c r="N826" s="24"/>
      <c r="O826" s="24"/>
    </row>
    <row r="827" spans="1:15" x14ac:dyDescent="0.25">
      <c r="A827" s="38"/>
      <c r="B827" s="24"/>
      <c r="C827" s="30"/>
      <c r="D827" s="30"/>
      <c r="E827" s="30"/>
      <c r="F827" s="30"/>
      <c r="G827" s="30"/>
      <c r="H827" s="30"/>
      <c r="I827" s="30"/>
      <c r="J827" s="30"/>
      <c r="K827" s="30"/>
      <c r="L827" s="24"/>
      <c r="M827" s="24"/>
      <c r="N827" s="24"/>
      <c r="O827" s="24"/>
    </row>
    <row r="828" spans="1:15" x14ac:dyDescent="0.25">
      <c r="A828" s="38"/>
      <c r="B828" s="24"/>
      <c r="C828" s="30"/>
      <c r="D828" s="30"/>
      <c r="E828" s="30"/>
      <c r="F828" s="30"/>
      <c r="G828" s="30"/>
      <c r="H828" s="30"/>
      <c r="I828" s="30"/>
      <c r="J828" s="30"/>
      <c r="K828" s="30"/>
      <c r="L828" s="24"/>
      <c r="M828" s="24"/>
      <c r="N828" s="24"/>
      <c r="O828" s="24"/>
    </row>
    <row r="829" spans="1:15" x14ac:dyDescent="0.25">
      <c r="A829" s="38"/>
      <c r="B829" s="24"/>
      <c r="C829" s="30"/>
      <c r="D829" s="30"/>
      <c r="E829" s="30"/>
      <c r="F829" s="30"/>
      <c r="G829" s="30"/>
      <c r="H829" s="30"/>
      <c r="I829" s="30"/>
      <c r="J829" s="30"/>
      <c r="K829" s="30"/>
      <c r="L829" s="24"/>
      <c r="M829" s="24"/>
      <c r="N829" s="24"/>
      <c r="O829" s="24"/>
    </row>
    <row r="830" spans="1:15" x14ac:dyDescent="0.25">
      <c r="A830" s="38"/>
      <c r="B830" s="24"/>
      <c r="C830" s="30"/>
      <c r="D830" s="30"/>
      <c r="E830" s="30"/>
      <c r="F830" s="30"/>
      <c r="G830" s="30"/>
      <c r="H830" s="30"/>
      <c r="I830" s="30"/>
      <c r="J830" s="30"/>
      <c r="K830" s="30"/>
      <c r="L830" s="24"/>
      <c r="M830" s="24"/>
      <c r="N830" s="24"/>
      <c r="O830" s="24"/>
    </row>
    <row r="831" spans="1:15" x14ac:dyDescent="0.25">
      <c r="A831" s="38"/>
      <c r="B831" s="24"/>
      <c r="C831" s="30"/>
      <c r="D831" s="30"/>
      <c r="E831" s="30"/>
      <c r="F831" s="30"/>
      <c r="G831" s="30"/>
      <c r="H831" s="30"/>
      <c r="I831" s="30"/>
      <c r="J831" s="30"/>
      <c r="K831" s="30"/>
      <c r="L831" s="24"/>
      <c r="M831" s="24"/>
      <c r="N831" s="24"/>
      <c r="O831" s="24"/>
    </row>
    <row r="832" spans="1:15" x14ac:dyDescent="0.25">
      <c r="A832" s="38"/>
      <c r="B832" s="24"/>
      <c r="C832" s="30"/>
      <c r="D832" s="30"/>
      <c r="E832" s="30"/>
      <c r="F832" s="30"/>
      <c r="G832" s="30"/>
      <c r="H832" s="30"/>
      <c r="I832" s="30"/>
      <c r="J832" s="30"/>
      <c r="K832" s="30"/>
      <c r="L832" s="24"/>
      <c r="M832" s="24"/>
      <c r="N832" s="24"/>
      <c r="O832" s="24"/>
    </row>
    <row r="833" spans="1:15" x14ac:dyDescent="0.25">
      <c r="A833" s="38"/>
      <c r="B833" s="24"/>
      <c r="C833" s="30"/>
      <c r="D833" s="30"/>
      <c r="E833" s="30"/>
      <c r="F833" s="30"/>
      <c r="G833" s="30"/>
      <c r="H833" s="30"/>
      <c r="I833" s="30"/>
      <c r="J833" s="30"/>
      <c r="K833" s="30"/>
      <c r="L833" s="24"/>
      <c r="M833" s="24"/>
      <c r="N833" s="24"/>
      <c r="O833" s="24"/>
    </row>
    <row r="834" spans="1:15" x14ac:dyDescent="0.25">
      <c r="A834" s="38"/>
      <c r="B834" s="24"/>
      <c r="C834" s="30"/>
      <c r="D834" s="30"/>
      <c r="E834" s="30"/>
      <c r="F834" s="30"/>
      <c r="G834" s="30"/>
      <c r="H834" s="30"/>
      <c r="I834" s="30"/>
      <c r="J834" s="30"/>
      <c r="K834" s="30"/>
      <c r="L834" s="24"/>
      <c r="M834" s="24"/>
      <c r="N834" s="24"/>
      <c r="O834" s="24"/>
    </row>
    <row r="835" spans="1:15" x14ac:dyDescent="0.25">
      <c r="A835" s="38"/>
      <c r="B835" s="24"/>
      <c r="C835" s="30"/>
      <c r="D835" s="30"/>
      <c r="E835" s="30"/>
      <c r="F835" s="30"/>
      <c r="G835" s="30"/>
      <c r="H835" s="30"/>
      <c r="I835" s="30"/>
      <c r="J835" s="30"/>
      <c r="K835" s="30"/>
      <c r="L835" s="24"/>
      <c r="M835" s="24"/>
      <c r="N835" s="24"/>
      <c r="O835" s="24"/>
    </row>
    <row r="836" spans="1:15" x14ac:dyDescent="0.25">
      <c r="A836" s="38"/>
      <c r="B836" s="24"/>
      <c r="C836" s="30"/>
      <c r="D836" s="30"/>
      <c r="E836" s="30"/>
      <c r="F836" s="30"/>
      <c r="G836" s="30"/>
      <c r="H836" s="30"/>
      <c r="I836" s="30"/>
      <c r="J836" s="30"/>
      <c r="K836" s="30"/>
      <c r="L836" s="24"/>
      <c r="M836" s="24"/>
      <c r="N836" s="24"/>
      <c r="O836" s="24"/>
    </row>
    <row r="837" spans="1:15" x14ac:dyDescent="0.25">
      <c r="A837" s="38"/>
      <c r="B837" s="24"/>
      <c r="C837" s="30"/>
      <c r="D837" s="30"/>
      <c r="E837" s="30"/>
      <c r="F837" s="30"/>
      <c r="G837" s="30"/>
      <c r="H837" s="30"/>
      <c r="I837" s="30"/>
      <c r="J837" s="30"/>
      <c r="K837" s="30"/>
      <c r="L837" s="24"/>
      <c r="M837" s="24"/>
      <c r="N837" s="24"/>
      <c r="O837" s="24"/>
    </row>
    <row r="838" spans="1:15" x14ac:dyDescent="0.25">
      <c r="A838" s="38"/>
      <c r="B838" s="24"/>
      <c r="C838" s="30"/>
      <c r="D838" s="30"/>
      <c r="E838" s="30"/>
      <c r="F838" s="30"/>
      <c r="G838" s="30"/>
      <c r="H838" s="30"/>
      <c r="I838" s="30"/>
      <c r="J838" s="30"/>
      <c r="K838" s="30"/>
      <c r="L838" s="24"/>
      <c r="M838" s="24"/>
      <c r="N838" s="24"/>
      <c r="O838" s="24"/>
    </row>
    <row r="839" spans="1:15" x14ac:dyDescent="0.25">
      <c r="A839" s="38"/>
      <c r="B839" s="24"/>
      <c r="C839" s="30"/>
      <c r="D839" s="30"/>
      <c r="E839" s="30"/>
      <c r="F839" s="30"/>
      <c r="G839" s="30"/>
      <c r="H839" s="30"/>
      <c r="I839" s="30"/>
      <c r="J839" s="30"/>
      <c r="K839" s="30"/>
      <c r="L839" s="24"/>
      <c r="M839" s="24"/>
      <c r="N839" s="24"/>
      <c r="O839" s="24"/>
    </row>
    <row r="840" spans="1:15" x14ac:dyDescent="0.25">
      <c r="A840" s="38"/>
      <c r="B840" s="24"/>
      <c r="C840" s="30"/>
      <c r="D840" s="30"/>
      <c r="E840" s="30"/>
      <c r="F840" s="30"/>
      <c r="G840" s="30"/>
      <c r="H840" s="30"/>
      <c r="I840" s="30"/>
      <c r="J840" s="30"/>
      <c r="K840" s="30"/>
      <c r="L840" s="24"/>
      <c r="M840" s="24"/>
      <c r="N840" s="24"/>
      <c r="O840" s="24"/>
    </row>
    <row r="841" spans="1:15" x14ac:dyDescent="0.25">
      <c r="A841" s="38"/>
      <c r="B841" s="24"/>
      <c r="C841" s="30"/>
      <c r="D841" s="30"/>
      <c r="E841" s="30"/>
      <c r="F841" s="30"/>
      <c r="G841" s="30"/>
      <c r="H841" s="30"/>
      <c r="I841" s="30"/>
      <c r="J841" s="30"/>
      <c r="K841" s="30"/>
      <c r="L841" s="24"/>
      <c r="M841" s="24"/>
      <c r="N841" s="24"/>
      <c r="O841" s="24"/>
    </row>
    <row r="842" spans="1:15" x14ac:dyDescent="0.25">
      <c r="A842" s="38"/>
      <c r="B842" s="24"/>
      <c r="C842" s="30"/>
      <c r="D842" s="30"/>
      <c r="E842" s="30"/>
      <c r="F842" s="30"/>
      <c r="G842" s="30"/>
      <c r="H842" s="30"/>
      <c r="I842" s="30"/>
      <c r="J842" s="30"/>
      <c r="K842" s="30"/>
      <c r="L842" s="24"/>
      <c r="M842" s="24"/>
      <c r="N842" s="24"/>
      <c r="O842" s="24"/>
    </row>
    <row r="843" spans="1:15" x14ac:dyDescent="0.25">
      <c r="A843" s="38"/>
      <c r="B843" s="24"/>
      <c r="C843" s="30"/>
      <c r="D843" s="30"/>
      <c r="E843" s="30"/>
      <c r="F843" s="30"/>
      <c r="G843" s="30"/>
      <c r="H843" s="30"/>
      <c r="I843" s="30"/>
      <c r="J843" s="30"/>
      <c r="K843" s="30"/>
      <c r="L843" s="24"/>
      <c r="M843" s="24"/>
      <c r="N843" s="24"/>
      <c r="O843" s="24"/>
    </row>
    <row r="844" spans="1:15" x14ac:dyDescent="0.25">
      <c r="A844" s="38"/>
      <c r="B844" s="24"/>
      <c r="C844" s="30"/>
      <c r="D844" s="30"/>
      <c r="E844" s="30"/>
      <c r="F844" s="30"/>
      <c r="G844" s="30"/>
      <c r="H844" s="30"/>
      <c r="I844" s="30"/>
      <c r="J844" s="30"/>
      <c r="K844" s="30"/>
      <c r="L844" s="24"/>
      <c r="M844" s="24"/>
      <c r="N844" s="24"/>
      <c r="O844" s="24"/>
    </row>
    <row r="845" spans="1:15" x14ac:dyDescent="0.25">
      <c r="A845" s="38"/>
      <c r="B845" s="24"/>
      <c r="C845" s="30"/>
      <c r="D845" s="30"/>
      <c r="E845" s="30"/>
      <c r="F845" s="30"/>
      <c r="G845" s="30"/>
      <c r="H845" s="30"/>
      <c r="I845" s="30"/>
      <c r="J845" s="30"/>
      <c r="K845" s="30"/>
      <c r="L845" s="24"/>
      <c r="M845" s="24"/>
      <c r="N845" s="24"/>
      <c r="O845" s="24"/>
    </row>
    <row r="846" spans="1:15" x14ac:dyDescent="0.25">
      <c r="A846" s="38"/>
      <c r="B846" s="24"/>
      <c r="C846" s="30"/>
      <c r="D846" s="30"/>
      <c r="E846" s="30"/>
      <c r="F846" s="30"/>
      <c r="G846" s="30"/>
      <c r="H846" s="30"/>
      <c r="I846" s="30"/>
      <c r="J846" s="30"/>
      <c r="K846" s="30"/>
      <c r="L846" s="24"/>
      <c r="M846" s="24"/>
      <c r="N846" s="24"/>
      <c r="O846" s="24"/>
    </row>
    <row r="847" spans="1:15" x14ac:dyDescent="0.25">
      <c r="A847" s="38"/>
      <c r="B847" s="24"/>
      <c r="C847" s="30"/>
      <c r="D847" s="30"/>
      <c r="E847" s="30"/>
      <c r="F847" s="30"/>
      <c r="G847" s="30"/>
      <c r="H847" s="30"/>
      <c r="I847" s="30"/>
      <c r="J847" s="30"/>
      <c r="K847" s="30"/>
      <c r="L847" s="24"/>
      <c r="M847" s="24"/>
      <c r="N847" s="24"/>
      <c r="O847" s="24"/>
    </row>
    <row r="848" spans="1:15" x14ac:dyDescent="0.25">
      <c r="A848" s="38"/>
      <c r="B848" s="24"/>
      <c r="C848" s="30"/>
      <c r="D848" s="30"/>
      <c r="E848" s="30"/>
      <c r="F848" s="30"/>
      <c r="G848" s="30"/>
      <c r="H848" s="30"/>
      <c r="I848" s="30"/>
      <c r="J848" s="30"/>
      <c r="K848" s="30"/>
      <c r="L848" s="24"/>
      <c r="M848" s="24"/>
      <c r="N848" s="24"/>
      <c r="O848" s="24"/>
    </row>
    <row r="849" spans="1:15" x14ac:dyDescent="0.25">
      <c r="A849" s="38"/>
      <c r="B849" s="24"/>
      <c r="C849" s="30"/>
      <c r="D849" s="30"/>
      <c r="E849" s="30"/>
      <c r="F849" s="30"/>
      <c r="G849" s="30"/>
      <c r="H849" s="30"/>
      <c r="I849" s="30"/>
      <c r="J849" s="30"/>
      <c r="K849" s="30"/>
      <c r="L849" s="24"/>
      <c r="M849" s="24"/>
      <c r="N849" s="24"/>
      <c r="O849" s="24"/>
    </row>
    <row r="850" spans="1:15" x14ac:dyDescent="0.25">
      <c r="A850" s="38"/>
      <c r="B850" s="24"/>
      <c r="C850" s="30"/>
      <c r="D850" s="30"/>
      <c r="E850" s="30"/>
      <c r="F850" s="30"/>
      <c r="G850" s="30"/>
      <c r="H850" s="30"/>
      <c r="I850" s="30"/>
      <c r="J850" s="30"/>
      <c r="K850" s="30"/>
      <c r="L850" s="24"/>
      <c r="M850" s="24"/>
      <c r="N850" s="24"/>
      <c r="O850" s="24"/>
    </row>
    <row r="851" spans="1:15" x14ac:dyDescent="0.25">
      <c r="A851" s="38"/>
      <c r="B851" s="24"/>
      <c r="C851" s="30"/>
      <c r="D851" s="30"/>
      <c r="E851" s="30"/>
      <c r="F851" s="30"/>
      <c r="G851" s="30"/>
      <c r="H851" s="30"/>
      <c r="I851" s="30"/>
      <c r="J851" s="30"/>
      <c r="K851" s="30"/>
      <c r="L851" s="24"/>
      <c r="M851" s="24"/>
      <c r="N851" s="24"/>
      <c r="O851" s="24"/>
    </row>
    <row r="852" spans="1:15" x14ac:dyDescent="0.25">
      <c r="A852" s="38"/>
      <c r="B852" s="24"/>
      <c r="C852" s="30"/>
      <c r="D852" s="30"/>
      <c r="E852" s="30"/>
      <c r="F852" s="30"/>
      <c r="G852" s="30"/>
      <c r="H852" s="30"/>
      <c r="I852" s="30"/>
      <c r="J852" s="30"/>
      <c r="K852" s="30"/>
      <c r="L852" s="24"/>
      <c r="M852" s="24"/>
      <c r="N852" s="24"/>
      <c r="O852" s="24"/>
    </row>
    <row r="853" spans="1:15" x14ac:dyDescent="0.25">
      <c r="A853" s="38"/>
      <c r="B853" s="24"/>
      <c r="C853" s="30"/>
      <c r="D853" s="30"/>
      <c r="E853" s="30"/>
      <c r="F853" s="30"/>
      <c r="G853" s="30"/>
      <c r="H853" s="30"/>
      <c r="I853" s="30"/>
      <c r="J853" s="30"/>
      <c r="K853" s="30"/>
      <c r="L853" s="24"/>
      <c r="M853" s="24"/>
      <c r="N853" s="24"/>
      <c r="O853" s="24"/>
    </row>
    <row r="854" spans="1:15" x14ac:dyDescent="0.25">
      <c r="A854" s="38"/>
      <c r="B854" s="24"/>
      <c r="C854" s="30"/>
      <c r="D854" s="30"/>
      <c r="E854" s="30"/>
      <c r="F854" s="30"/>
      <c r="G854" s="30"/>
      <c r="H854" s="30"/>
      <c r="I854" s="30"/>
      <c r="J854" s="30"/>
      <c r="K854" s="30"/>
      <c r="L854" s="24"/>
      <c r="M854" s="24"/>
      <c r="N854" s="24"/>
      <c r="O854" s="24"/>
    </row>
    <row r="855" spans="1:15" x14ac:dyDescent="0.25">
      <c r="A855" s="38"/>
      <c r="B855" s="24"/>
      <c r="C855" s="30"/>
      <c r="D855" s="30"/>
      <c r="E855" s="30"/>
      <c r="F855" s="30"/>
      <c r="G855" s="30"/>
      <c r="H855" s="30"/>
      <c r="I855" s="30"/>
      <c r="J855" s="30"/>
      <c r="K855" s="30"/>
      <c r="L855" s="24"/>
      <c r="M855" s="24"/>
      <c r="N855" s="24"/>
      <c r="O855" s="24"/>
    </row>
    <row r="856" spans="1:15" x14ac:dyDescent="0.25">
      <c r="A856" s="38"/>
      <c r="B856" s="24"/>
      <c r="C856" s="30"/>
      <c r="D856" s="30"/>
      <c r="E856" s="30"/>
      <c r="F856" s="30"/>
      <c r="G856" s="30"/>
      <c r="H856" s="30"/>
      <c r="I856" s="30"/>
      <c r="J856" s="30"/>
      <c r="K856" s="30"/>
      <c r="L856" s="24"/>
      <c r="M856" s="24"/>
      <c r="N856" s="24"/>
      <c r="O856" s="24"/>
    </row>
    <row r="857" spans="1:15" x14ac:dyDescent="0.25">
      <c r="A857" s="38"/>
      <c r="B857" s="24"/>
      <c r="C857" s="30"/>
      <c r="D857" s="30"/>
      <c r="E857" s="30"/>
      <c r="F857" s="30"/>
      <c r="G857" s="30"/>
      <c r="H857" s="30"/>
      <c r="I857" s="30"/>
      <c r="J857" s="30"/>
      <c r="K857" s="30"/>
      <c r="L857" s="24"/>
      <c r="M857" s="24"/>
      <c r="N857" s="24"/>
      <c r="O857" s="24"/>
    </row>
    <row r="858" spans="1:15" x14ac:dyDescent="0.25">
      <c r="A858" s="38"/>
      <c r="B858" s="24"/>
      <c r="C858" s="30"/>
      <c r="D858" s="30"/>
      <c r="E858" s="30"/>
      <c r="F858" s="30"/>
      <c r="G858" s="30"/>
      <c r="H858" s="30"/>
      <c r="I858" s="30"/>
      <c r="J858" s="30"/>
      <c r="K858" s="30"/>
      <c r="L858" s="24"/>
      <c r="M858" s="24"/>
      <c r="N858" s="24"/>
      <c r="O858" s="24"/>
    </row>
    <row r="859" spans="1:15" x14ac:dyDescent="0.25">
      <c r="A859" s="38"/>
      <c r="B859" s="24"/>
      <c r="C859" s="30"/>
      <c r="D859" s="30"/>
      <c r="E859" s="30"/>
      <c r="F859" s="30"/>
      <c r="G859" s="30"/>
      <c r="H859" s="30"/>
      <c r="I859" s="30"/>
      <c r="J859" s="30"/>
      <c r="K859" s="30"/>
      <c r="L859" s="24"/>
      <c r="M859" s="24"/>
      <c r="N859" s="24"/>
      <c r="O859" s="24"/>
    </row>
    <row r="860" spans="1:15" x14ac:dyDescent="0.25">
      <c r="A860" s="38"/>
      <c r="B860" s="24"/>
      <c r="C860" s="30"/>
      <c r="D860" s="30"/>
      <c r="E860" s="30"/>
      <c r="F860" s="30"/>
      <c r="G860" s="30"/>
      <c r="H860" s="30"/>
      <c r="I860" s="30"/>
      <c r="J860" s="30"/>
      <c r="K860" s="30"/>
      <c r="L860" s="24"/>
      <c r="M860" s="24"/>
      <c r="N860" s="24"/>
      <c r="O860" s="24"/>
    </row>
    <row r="861" spans="1:15" x14ac:dyDescent="0.25">
      <c r="A861" s="38"/>
      <c r="B861" s="24"/>
      <c r="C861" s="30"/>
      <c r="D861" s="30"/>
      <c r="E861" s="30"/>
      <c r="F861" s="30"/>
      <c r="G861" s="30"/>
      <c r="H861" s="30"/>
      <c r="I861" s="30"/>
      <c r="J861" s="30"/>
      <c r="K861" s="30"/>
      <c r="L861" s="24"/>
      <c r="M861" s="24"/>
      <c r="N861" s="24"/>
      <c r="O861" s="24"/>
    </row>
    <row r="862" spans="1:15" x14ac:dyDescent="0.25">
      <c r="A862" s="38"/>
      <c r="B862" s="24"/>
      <c r="C862" s="30"/>
      <c r="D862" s="30"/>
      <c r="E862" s="30"/>
      <c r="F862" s="30"/>
      <c r="G862" s="30"/>
      <c r="H862" s="30"/>
      <c r="I862" s="30"/>
      <c r="J862" s="30"/>
      <c r="K862" s="30"/>
      <c r="L862" s="24"/>
      <c r="M862" s="24"/>
      <c r="N862" s="24"/>
      <c r="O862" s="24"/>
    </row>
    <row r="863" spans="1:15" x14ac:dyDescent="0.25">
      <c r="A863" s="38"/>
      <c r="B863" s="24"/>
      <c r="C863" s="30"/>
      <c r="D863" s="30"/>
      <c r="E863" s="30"/>
      <c r="F863" s="30"/>
      <c r="G863" s="30"/>
      <c r="H863" s="30"/>
      <c r="I863" s="30"/>
      <c r="J863" s="30"/>
      <c r="K863" s="30"/>
      <c r="L863" s="24"/>
      <c r="M863" s="24"/>
      <c r="N863" s="24"/>
      <c r="O863" s="24"/>
    </row>
    <row r="864" spans="1:15" x14ac:dyDescent="0.25">
      <c r="A864" s="38"/>
      <c r="B864" s="24"/>
      <c r="C864" s="30"/>
      <c r="D864" s="30"/>
      <c r="E864" s="30"/>
      <c r="F864" s="30"/>
      <c r="G864" s="30"/>
      <c r="H864" s="30"/>
      <c r="I864" s="30"/>
      <c r="J864" s="30"/>
      <c r="K864" s="30"/>
      <c r="L864" s="24"/>
      <c r="M864" s="24"/>
      <c r="N864" s="24"/>
      <c r="O864" s="24"/>
    </row>
    <row r="865" spans="1:15" x14ac:dyDescent="0.25">
      <c r="A865" s="38"/>
      <c r="B865" s="24"/>
      <c r="C865" s="30"/>
      <c r="D865" s="30"/>
      <c r="E865" s="30"/>
      <c r="F865" s="30"/>
      <c r="G865" s="30"/>
      <c r="H865" s="30"/>
      <c r="I865" s="30"/>
      <c r="J865" s="30"/>
      <c r="K865" s="30"/>
      <c r="L865" s="24"/>
      <c r="M865" s="24"/>
      <c r="N865" s="24"/>
      <c r="O865" s="24"/>
    </row>
    <row r="866" spans="1:15" x14ac:dyDescent="0.25">
      <c r="A866" s="38"/>
      <c r="B866" s="24"/>
      <c r="C866" s="30"/>
      <c r="D866" s="30"/>
      <c r="E866" s="30"/>
      <c r="F866" s="30"/>
      <c r="G866" s="30"/>
      <c r="H866" s="30"/>
      <c r="I866" s="30"/>
      <c r="J866" s="30"/>
      <c r="K866" s="30"/>
      <c r="L866" s="24"/>
      <c r="M866" s="24"/>
      <c r="N866" s="24"/>
      <c r="O866" s="24"/>
    </row>
    <row r="867" spans="1:15" x14ac:dyDescent="0.25">
      <c r="A867" s="38"/>
      <c r="B867" s="24"/>
      <c r="C867" s="30"/>
      <c r="D867" s="30"/>
      <c r="E867" s="30"/>
      <c r="F867" s="30"/>
      <c r="G867" s="30"/>
      <c r="H867" s="30"/>
      <c r="I867" s="30"/>
      <c r="J867" s="30"/>
      <c r="K867" s="30"/>
      <c r="L867" s="24"/>
      <c r="M867" s="24"/>
      <c r="N867" s="24"/>
      <c r="O867" s="24"/>
    </row>
    <row r="868" spans="1:15" x14ac:dyDescent="0.25">
      <c r="A868" s="38"/>
      <c r="B868" s="24"/>
      <c r="C868" s="30"/>
      <c r="D868" s="30"/>
      <c r="E868" s="30"/>
      <c r="F868" s="30"/>
      <c r="G868" s="30"/>
      <c r="H868" s="30"/>
      <c r="I868" s="30"/>
      <c r="J868" s="30"/>
      <c r="K868" s="30"/>
      <c r="L868" s="24"/>
      <c r="M868" s="24"/>
      <c r="N868" s="24"/>
      <c r="O868" s="24"/>
    </row>
    <row r="869" spans="1:15" x14ac:dyDescent="0.25">
      <c r="A869" s="38"/>
      <c r="B869" s="24"/>
      <c r="C869" s="30"/>
      <c r="D869" s="30"/>
      <c r="E869" s="30"/>
      <c r="F869" s="30"/>
      <c r="G869" s="30"/>
      <c r="H869" s="30"/>
      <c r="I869" s="30"/>
      <c r="J869" s="30"/>
      <c r="K869" s="30"/>
      <c r="L869" s="24"/>
      <c r="M869" s="24"/>
      <c r="N869" s="24"/>
      <c r="O869" s="24"/>
    </row>
    <row r="870" spans="1:15" x14ac:dyDescent="0.25">
      <c r="A870" s="38"/>
      <c r="B870" s="24"/>
      <c r="C870" s="30"/>
      <c r="D870" s="30"/>
      <c r="E870" s="30"/>
      <c r="F870" s="30"/>
      <c r="G870" s="30"/>
      <c r="H870" s="30"/>
      <c r="I870" s="30"/>
      <c r="J870" s="30"/>
      <c r="K870" s="30"/>
      <c r="L870" s="24"/>
      <c r="M870" s="24"/>
      <c r="N870" s="24"/>
      <c r="O870" s="24"/>
    </row>
    <row r="871" spans="1:15" x14ac:dyDescent="0.25">
      <c r="A871" s="38"/>
      <c r="B871" s="24"/>
      <c r="C871" s="30"/>
      <c r="D871" s="30"/>
      <c r="E871" s="30"/>
      <c r="F871" s="30"/>
      <c r="G871" s="30"/>
      <c r="H871" s="30"/>
      <c r="I871" s="30"/>
      <c r="J871" s="30"/>
      <c r="K871" s="30"/>
      <c r="L871" s="24"/>
      <c r="M871" s="24"/>
      <c r="N871" s="24"/>
      <c r="O871" s="24"/>
    </row>
    <row r="872" spans="1:15" x14ac:dyDescent="0.25">
      <c r="A872" s="38"/>
      <c r="B872" s="24"/>
      <c r="C872" s="30"/>
      <c r="D872" s="30"/>
      <c r="E872" s="30"/>
      <c r="F872" s="30"/>
      <c r="G872" s="30"/>
      <c r="H872" s="30"/>
      <c r="I872" s="30"/>
      <c r="J872" s="30"/>
      <c r="K872" s="30"/>
      <c r="L872" s="24"/>
      <c r="M872" s="24"/>
      <c r="N872" s="24"/>
      <c r="O872" s="24"/>
    </row>
    <row r="873" spans="1:15" x14ac:dyDescent="0.25">
      <c r="A873" s="38"/>
      <c r="B873" s="24"/>
      <c r="C873" s="30"/>
      <c r="D873" s="30"/>
      <c r="E873" s="30"/>
      <c r="F873" s="30"/>
      <c r="G873" s="30"/>
      <c r="H873" s="30"/>
      <c r="I873" s="30"/>
      <c r="J873" s="30"/>
      <c r="K873" s="30"/>
      <c r="L873" s="24"/>
      <c r="M873" s="24"/>
      <c r="N873" s="24"/>
      <c r="O873" s="24"/>
    </row>
    <row r="874" spans="1:15" x14ac:dyDescent="0.25">
      <c r="A874" s="38"/>
      <c r="B874" s="24"/>
      <c r="C874" s="30"/>
      <c r="D874" s="30"/>
      <c r="E874" s="30"/>
      <c r="F874" s="30"/>
      <c r="G874" s="30"/>
      <c r="H874" s="30"/>
      <c r="I874" s="30"/>
      <c r="J874" s="30"/>
      <c r="K874" s="30"/>
      <c r="L874" s="24"/>
      <c r="M874" s="24"/>
      <c r="N874" s="24"/>
      <c r="O874" s="24"/>
    </row>
    <row r="875" spans="1:15" x14ac:dyDescent="0.25">
      <c r="A875" s="38"/>
      <c r="B875" s="24"/>
      <c r="C875" s="30"/>
      <c r="D875" s="30"/>
      <c r="E875" s="30"/>
      <c r="F875" s="30"/>
      <c r="G875" s="30"/>
      <c r="H875" s="30"/>
      <c r="I875" s="30"/>
      <c r="J875" s="30"/>
      <c r="K875" s="30"/>
      <c r="L875" s="24"/>
      <c r="M875" s="24"/>
      <c r="N875" s="24"/>
      <c r="O875" s="24"/>
    </row>
    <row r="876" spans="1:15" x14ac:dyDescent="0.25">
      <c r="A876" s="38"/>
      <c r="B876" s="24"/>
      <c r="C876" s="30"/>
      <c r="D876" s="30"/>
      <c r="E876" s="30"/>
      <c r="F876" s="30"/>
      <c r="G876" s="30"/>
      <c r="H876" s="30"/>
      <c r="I876" s="30"/>
      <c r="J876" s="30"/>
      <c r="K876" s="30"/>
      <c r="L876" s="24"/>
      <c r="M876" s="24"/>
      <c r="N876" s="24"/>
      <c r="O876" s="24"/>
    </row>
    <row r="877" spans="1:15" x14ac:dyDescent="0.25">
      <c r="A877" s="38"/>
      <c r="B877" s="24"/>
      <c r="C877" s="30"/>
      <c r="D877" s="30"/>
      <c r="E877" s="30"/>
      <c r="F877" s="30"/>
      <c r="G877" s="30"/>
      <c r="H877" s="30"/>
      <c r="I877" s="30"/>
      <c r="J877" s="30"/>
      <c r="K877" s="30"/>
      <c r="L877" s="24"/>
      <c r="M877" s="24"/>
      <c r="N877" s="24"/>
      <c r="O877" s="24"/>
    </row>
    <row r="878" spans="1:15" x14ac:dyDescent="0.25">
      <c r="A878" s="38"/>
      <c r="B878" s="24"/>
      <c r="C878" s="30"/>
      <c r="D878" s="30"/>
      <c r="E878" s="30"/>
      <c r="F878" s="30"/>
      <c r="G878" s="30"/>
      <c r="H878" s="30"/>
      <c r="I878" s="30"/>
      <c r="J878" s="30"/>
      <c r="K878" s="30"/>
      <c r="L878" s="24"/>
      <c r="M878" s="24"/>
      <c r="N878" s="24"/>
      <c r="O878" s="24"/>
    </row>
    <row r="879" spans="1:15" x14ac:dyDescent="0.25">
      <c r="A879" s="38"/>
      <c r="B879" s="24"/>
      <c r="C879" s="30"/>
      <c r="D879" s="30"/>
      <c r="E879" s="30"/>
      <c r="F879" s="30"/>
      <c r="G879" s="30"/>
      <c r="H879" s="30"/>
      <c r="I879" s="30"/>
      <c r="J879" s="30"/>
      <c r="K879" s="30"/>
      <c r="L879" s="24"/>
      <c r="M879" s="24"/>
      <c r="N879" s="24"/>
      <c r="O879" s="24"/>
    </row>
    <row r="880" spans="1:15" x14ac:dyDescent="0.25">
      <c r="A880" s="38"/>
      <c r="B880" s="24"/>
      <c r="C880" s="30"/>
      <c r="D880" s="30"/>
      <c r="E880" s="30"/>
      <c r="F880" s="30"/>
      <c r="G880" s="30"/>
      <c r="H880" s="30"/>
      <c r="I880" s="30"/>
      <c r="J880" s="30"/>
      <c r="K880" s="30"/>
      <c r="L880" s="24"/>
      <c r="M880" s="24"/>
      <c r="N880" s="24"/>
      <c r="O880" s="24"/>
    </row>
    <row r="881" spans="1:15" x14ac:dyDescent="0.25">
      <c r="A881" s="38"/>
      <c r="B881" s="24"/>
      <c r="C881" s="30"/>
      <c r="D881" s="30"/>
      <c r="E881" s="30"/>
      <c r="F881" s="30"/>
      <c r="G881" s="30"/>
      <c r="H881" s="30"/>
      <c r="I881" s="30"/>
      <c r="J881" s="30"/>
      <c r="K881" s="30"/>
      <c r="L881" s="24"/>
      <c r="M881" s="24"/>
      <c r="N881" s="24"/>
      <c r="O881" s="24"/>
    </row>
    <row r="882" spans="1:15" x14ac:dyDescent="0.25">
      <c r="A882" s="38"/>
      <c r="B882" s="24"/>
      <c r="C882" s="30"/>
      <c r="D882" s="30"/>
      <c r="E882" s="30"/>
      <c r="F882" s="30"/>
      <c r="G882" s="30"/>
      <c r="H882" s="30"/>
      <c r="I882" s="30"/>
      <c r="J882" s="30"/>
      <c r="K882" s="30"/>
      <c r="L882" s="24"/>
      <c r="M882" s="24"/>
      <c r="N882" s="24"/>
      <c r="O882" s="24"/>
    </row>
    <row r="883" spans="1:15" x14ac:dyDescent="0.25">
      <c r="A883" s="38"/>
      <c r="B883" s="24"/>
      <c r="C883" s="30"/>
      <c r="D883" s="30"/>
      <c r="E883" s="30"/>
      <c r="F883" s="30"/>
      <c r="G883" s="30"/>
      <c r="H883" s="30"/>
      <c r="I883" s="30"/>
      <c r="J883" s="30"/>
      <c r="K883" s="30"/>
      <c r="L883" s="24"/>
      <c r="M883" s="24"/>
      <c r="N883" s="24"/>
      <c r="O883" s="24"/>
    </row>
    <row r="884" spans="1:15" x14ac:dyDescent="0.25">
      <c r="A884" s="38"/>
      <c r="B884" s="24"/>
      <c r="C884" s="30"/>
      <c r="D884" s="30"/>
      <c r="E884" s="30"/>
      <c r="F884" s="30"/>
      <c r="G884" s="30"/>
      <c r="H884" s="30"/>
      <c r="I884" s="30"/>
      <c r="J884" s="30"/>
      <c r="K884" s="30"/>
      <c r="L884" s="24"/>
      <c r="M884" s="24"/>
      <c r="N884" s="24"/>
      <c r="O884" s="24"/>
    </row>
    <row r="885" spans="1:15" x14ac:dyDescent="0.25">
      <c r="A885" s="38"/>
      <c r="B885" s="24"/>
      <c r="C885" s="30"/>
      <c r="D885" s="30"/>
      <c r="E885" s="30"/>
      <c r="F885" s="30"/>
      <c r="G885" s="30"/>
      <c r="H885" s="30"/>
      <c r="I885" s="30"/>
      <c r="J885" s="30"/>
      <c r="K885" s="30"/>
      <c r="L885" s="24"/>
      <c r="M885" s="24"/>
      <c r="N885" s="24"/>
      <c r="O885" s="24"/>
    </row>
    <row r="886" spans="1:15" x14ac:dyDescent="0.25">
      <c r="A886" s="38"/>
      <c r="B886" s="24"/>
      <c r="C886" s="30"/>
      <c r="D886" s="30"/>
      <c r="E886" s="30"/>
      <c r="F886" s="30"/>
      <c r="G886" s="30"/>
      <c r="H886" s="30"/>
      <c r="I886" s="30"/>
      <c r="J886" s="30"/>
      <c r="K886" s="30"/>
      <c r="L886" s="24"/>
      <c r="M886" s="24"/>
      <c r="N886" s="24"/>
      <c r="O886" s="24"/>
    </row>
    <row r="887" spans="1:15" x14ac:dyDescent="0.25">
      <c r="A887" s="38"/>
      <c r="B887" s="24"/>
      <c r="C887" s="30"/>
      <c r="D887" s="30"/>
      <c r="E887" s="30"/>
      <c r="F887" s="30"/>
      <c r="G887" s="30"/>
      <c r="H887" s="30"/>
      <c r="I887" s="30"/>
      <c r="J887" s="30"/>
      <c r="K887" s="30"/>
      <c r="L887" s="24"/>
      <c r="M887" s="24"/>
      <c r="N887" s="24"/>
      <c r="O887" s="24"/>
    </row>
    <row r="888" spans="1:15" x14ac:dyDescent="0.25">
      <c r="A888" s="38"/>
      <c r="B888" s="24"/>
      <c r="C888" s="30"/>
      <c r="D888" s="30"/>
      <c r="E888" s="30"/>
      <c r="F888" s="30"/>
      <c r="G888" s="30"/>
      <c r="H888" s="30"/>
      <c r="I888" s="30"/>
      <c r="J888" s="30"/>
      <c r="K888" s="30"/>
      <c r="L888" s="24"/>
      <c r="M888" s="24"/>
      <c r="N888" s="24"/>
      <c r="O888" s="24"/>
    </row>
    <row r="889" spans="1:15" x14ac:dyDescent="0.25">
      <c r="A889" s="38"/>
      <c r="B889" s="24"/>
      <c r="C889" s="30"/>
      <c r="D889" s="30"/>
      <c r="E889" s="30"/>
      <c r="F889" s="30"/>
      <c r="G889" s="30"/>
      <c r="H889" s="30"/>
      <c r="I889" s="30"/>
      <c r="J889" s="30"/>
      <c r="K889" s="30"/>
      <c r="L889" s="24"/>
      <c r="M889" s="24"/>
      <c r="N889" s="24"/>
      <c r="O889" s="24"/>
    </row>
    <row r="890" spans="1:15" x14ac:dyDescent="0.25">
      <c r="A890" s="38"/>
      <c r="B890" s="24"/>
      <c r="C890" s="30"/>
      <c r="D890" s="30"/>
      <c r="E890" s="30"/>
      <c r="F890" s="30"/>
      <c r="G890" s="30"/>
      <c r="H890" s="30"/>
      <c r="I890" s="30"/>
      <c r="J890" s="30"/>
      <c r="K890" s="30"/>
      <c r="L890" s="24"/>
      <c r="M890" s="24"/>
      <c r="N890" s="24"/>
      <c r="O890" s="24"/>
    </row>
    <row r="891" spans="1:15" x14ac:dyDescent="0.25">
      <c r="A891" s="38"/>
      <c r="B891" s="24"/>
      <c r="C891" s="30"/>
      <c r="D891" s="30"/>
      <c r="E891" s="30"/>
      <c r="F891" s="30"/>
      <c r="G891" s="30"/>
      <c r="H891" s="30"/>
      <c r="I891" s="30"/>
      <c r="J891" s="30"/>
      <c r="K891" s="30"/>
      <c r="L891" s="24"/>
      <c r="M891" s="24"/>
      <c r="N891" s="24"/>
      <c r="O891" s="24"/>
    </row>
    <row r="892" spans="1:15" x14ac:dyDescent="0.25">
      <c r="A892" s="38"/>
      <c r="B892" s="24"/>
      <c r="C892" s="30"/>
      <c r="D892" s="30"/>
      <c r="E892" s="30"/>
      <c r="F892" s="30"/>
      <c r="G892" s="30"/>
      <c r="H892" s="30"/>
      <c r="I892" s="30"/>
      <c r="J892" s="30"/>
      <c r="K892" s="30"/>
      <c r="L892" s="24"/>
      <c r="M892" s="24"/>
      <c r="N892" s="24"/>
      <c r="O892" s="24"/>
    </row>
    <row r="893" spans="1:15" x14ac:dyDescent="0.25">
      <c r="A893" s="38"/>
      <c r="B893" s="24"/>
      <c r="C893" s="30"/>
      <c r="D893" s="30"/>
      <c r="E893" s="30"/>
      <c r="F893" s="30"/>
      <c r="G893" s="30"/>
      <c r="H893" s="30"/>
      <c r="I893" s="30"/>
      <c r="J893" s="30"/>
      <c r="K893" s="30"/>
      <c r="L893" s="24"/>
      <c r="M893" s="24"/>
      <c r="N893" s="24"/>
      <c r="O893" s="24"/>
    </row>
    <row r="894" spans="1:15" x14ac:dyDescent="0.25">
      <c r="A894" s="38"/>
      <c r="B894" s="24"/>
      <c r="C894" s="30"/>
      <c r="D894" s="30"/>
      <c r="E894" s="30"/>
      <c r="F894" s="30"/>
      <c r="G894" s="30"/>
      <c r="H894" s="30"/>
      <c r="I894" s="30"/>
      <c r="J894" s="30"/>
      <c r="K894" s="30"/>
      <c r="L894" s="24"/>
      <c r="M894" s="24"/>
      <c r="N894" s="24"/>
      <c r="O894" s="24"/>
    </row>
    <row r="895" spans="1:15" x14ac:dyDescent="0.25">
      <c r="A895" s="38"/>
      <c r="B895" s="24"/>
      <c r="C895" s="30"/>
      <c r="D895" s="30"/>
      <c r="E895" s="30"/>
      <c r="F895" s="30"/>
      <c r="G895" s="30"/>
      <c r="H895" s="30"/>
      <c r="I895" s="30"/>
      <c r="J895" s="30"/>
      <c r="K895" s="30"/>
      <c r="L895" s="24"/>
      <c r="M895" s="24"/>
      <c r="N895" s="24"/>
      <c r="O895" s="24"/>
    </row>
    <row r="896" spans="1:15" x14ac:dyDescent="0.25">
      <c r="A896" s="38"/>
      <c r="B896" s="24"/>
      <c r="C896" s="30"/>
      <c r="D896" s="30"/>
      <c r="E896" s="30"/>
      <c r="F896" s="30"/>
      <c r="G896" s="30"/>
      <c r="H896" s="30"/>
      <c r="I896" s="30"/>
      <c r="J896" s="30"/>
      <c r="K896" s="30"/>
      <c r="L896" s="24"/>
      <c r="M896" s="24"/>
      <c r="N896" s="24"/>
      <c r="O896" s="24"/>
    </row>
    <row r="897" spans="1:15" x14ac:dyDescent="0.25">
      <c r="A897" s="38"/>
      <c r="B897" s="24"/>
      <c r="C897" s="30"/>
      <c r="D897" s="30"/>
      <c r="E897" s="30"/>
      <c r="F897" s="30"/>
      <c r="G897" s="30"/>
      <c r="H897" s="30"/>
      <c r="I897" s="30"/>
      <c r="J897" s="30"/>
      <c r="K897" s="30"/>
      <c r="L897" s="24"/>
      <c r="M897" s="24"/>
      <c r="N897" s="24"/>
      <c r="O897" s="24"/>
    </row>
    <row r="898" spans="1:15" x14ac:dyDescent="0.25">
      <c r="A898" s="38"/>
      <c r="B898" s="24"/>
      <c r="C898" s="30"/>
      <c r="D898" s="30"/>
      <c r="E898" s="30"/>
      <c r="F898" s="30"/>
      <c r="G898" s="30"/>
      <c r="H898" s="30"/>
      <c r="I898" s="30"/>
      <c r="J898" s="30"/>
      <c r="K898" s="30"/>
      <c r="L898" s="24"/>
      <c r="M898" s="24"/>
      <c r="N898" s="24"/>
      <c r="O898" s="24"/>
    </row>
    <row r="899" spans="1:15" x14ac:dyDescent="0.25">
      <c r="A899" s="38"/>
      <c r="B899" s="24"/>
      <c r="C899" s="30"/>
      <c r="D899" s="30"/>
      <c r="E899" s="30"/>
      <c r="F899" s="30"/>
      <c r="G899" s="30"/>
      <c r="H899" s="30"/>
      <c r="I899" s="30"/>
      <c r="J899" s="30"/>
      <c r="K899" s="30"/>
      <c r="L899" s="24"/>
      <c r="M899" s="24"/>
      <c r="N899" s="24"/>
      <c r="O899" s="24"/>
    </row>
    <row r="900" spans="1:15" x14ac:dyDescent="0.25">
      <c r="A900" s="38"/>
      <c r="B900" s="24"/>
      <c r="C900" s="30"/>
      <c r="D900" s="30"/>
      <c r="E900" s="30"/>
      <c r="F900" s="30"/>
      <c r="G900" s="30"/>
      <c r="H900" s="30"/>
      <c r="I900" s="30"/>
      <c r="J900" s="30"/>
      <c r="K900" s="30"/>
      <c r="L900" s="24"/>
      <c r="M900" s="24"/>
      <c r="N900" s="24"/>
      <c r="O900" s="24"/>
    </row>
    <row r="901" spans="1:15" x14ac:dyDescent="0.25">
      <c r="A901" s="38"/>
      <c r="B901" s="24"/>
      <c r="C901" s="30"/>
      <c r="D901" s="30"/>
      <c r="E901" s="30"/>
      <c r="F901" s="30"/>
      <c r="G901" s="30"/>
      <c r="H901" s="30"/>
      <c r="I901" s="30"/>
      <c r="J901" s="30"/>
      <c r="K901" s="30"/>
      <c r="L901" s="24"/>
      <c r="M901" s="24"/>
      <c r="N901" s="24"/>
      <c r="O901" s="24"/>
    </row>
    <row r="902" spans="1:15" x14ac:dyDescent="0.25">
      <c r="A902" s="38"/>
      <c r="B902" s="24"/>
      <c r="C902" s="30"/>
      <c r="D902" s="30"/>
      <c r="E902" s="30"/>
      <c r="F902" s="30"/>
      <c r="G902" s="30"/>
      <c r="H902" s="30"/>
      <c r="I902" s="30"/>
      <c r="J902" s="30"/>
      <c r="K902" s="30"/>
      <c r="L902" s="24"/>
      <c r="M902" s="24"/>
      <c r="N902" s="24"/>
      <c r="O902" s="24"/>
    </row>
    <row r="903" spans="1:15" x14ac:dyDescent="0.25">
      <c r="A903" s="38"/>
      <c r="B903" s="24"/>
      <c r="C903" s="30"/>
      <c r="D903" s="30"/>
      <c r="E903" s="30"/>
      <c r="F903" s="30"/>
      <c r="G903" s="30"/>
      <c r="H903" s="30"/>
      <c r="I903" s="30"/>
      <c r="J903" s="30"/>
      <c r="K903" s="30"/>
      <c r="L903" s="24"/>
      <c r="M903" s="24"/>
      <c r="N903" s="24"/>
      <c r="O903" s="24"/>
    </row>
    <row r="904" spans="1:15" x14ac:dyDescent="0.25">
      <c r="A904" s="38"/>
      <c r="B904" s="24"/>
      <c r="C904" s="30"/>
      <c r="D904" s="30"/>
      <c r="E904" s="30"/>
      <c r="F904" s="30"/>
      <c r="G904" s="30"/>
      <c r="H904" s="30"/>
      <c r="I904" s="30"/>
      <c r="J904" s="30"/>
      <c r="K904" s="30"/>
      <c r="L904" s="24"/>
      <c r="M904" s="24"/>
      <c r="N904" s="24"/>
      <c r="O904" s="24"/>
    </row>
    <row r="905" spans="1:15" x14ac:dyDescent="0.25">
      <c r="A905" s="38"/>
      <c r="B905" s="24"/>
      <c r="C905" s="30"/>
      <c r="D905" s="30"/>
      <c r="E905" s="30"/>
      <c r="F905" s="30"/>
      <c r="G905" s="30"/>
      <c r="H905" s="30"/>
      <c r="I905" s="30"/>
      <c r="J905" s="30"/>
      <c r="K905" s="30"/>
      <c r="L905" s="24"/>
      <c r="M905" s="24"/>
      <c r="N905" s="24"/>
      <c r="O905" s="24"/>
    </row>
    <row r="906" spans="1:15" x14ac:dyDescent="0.25">
      <c r="A906" s="38"/>
      <c r="B906" s="24"/>
      <c r="C906" s="30"/>
      <c r="D906" s="30"/>
      <c r="E906" s="30"/>
      <c r="F906" s="30"/>
      <c r="G906" s="30"/>
      <c r="H906" s="30"/>
      <c r="I906" s="30"/>
      <c r="J906" s="30"/>
      <c r="K906" s="30"/>
      <c r="L906" s="24"/>
      <c r="M906" s="24"/>
      <c r="N906" s="24"/>
      <c r="O906" s="24"/>
    </row>
    <row r="907" spans="1:15" x14ac:dyDescent="0.25">
      <c r="A907" s="38"/>
      <c r="B907" s="24"/>
      <c r="C907" s="30"/>
      <c r="D907" s="30"/>
      <c r="E907" s="30"/>
      <c r="F907" s="30"/>
      <c r="G907" s="30"/>
      <c r="H907" s="30"/>
      <c r="I907" s="30"/>
      <c r="J907" s="30"/>
      <c r="K907" s="30"/>
      <c r="L907" s="24"/>
      <c r="M907" s="24"/>
      <c r="N907" s="24"/>
      <c r="O907" s="24"/>
    </row>
    <row r="908" spans="1:15" x14ac:dyDescent="0.25">
      <c r="A908" s="38"/>
      <c r="B908" s="24"/>
      <c r="C908" s="30"/>
      <c r="D908" s="30"/>
      <c r="E908" s="30"/>
      <c r="F908" s="30"/>
      <c r="G908" s="30"/>
      <c r="H908" s="30"/>
      <c r="I908" s="30"/>
      <c r="J908" s="30"/>
      <c r="K908" s="30"/>
      <c r="L908" s="24"/>
      <c r="M908" s="24"/>
      <c r="N908" s="24"/>
      <c r="O908" s="24"/>
    </row>
    <row r="909" spans="1:15" x14ac:dyDescent="0.25">
      <c r="A909" s="38"/>
      <c r="B909" s="24"/>
      <c r="C909" s="30"/>
      <c r="D909" s="30"/>
      <c r="E909" s="30"/>
      <c r="F909" s="30"/>
      <c r="G909" s="30"/>
      <c r="H909" s="30"/>
      <c r="I909" s="30"/>
      <c r="J909" s="30"/>
      <c r="K909" s="30"/>
      <c r="L909" s="24"/>
      <c r="M909" s="24"/>
      <c r="N909" s="24"/>
      <c r="O909" s="24"/>
    </row>
    <row r="910" spans="1:15" x14ac:dyDescent="0.25">
      <c r="A910" s="38"/>
      <c r="B910" s="24"/>
      <c r="C910" s="30"/>
      <c r="D910" s="30"/>
      <c r="E910" s="30"/>
      <c r="F910" s="30"/>
      <c r="G910" s="30"/>
      <c r="H910" s="30"/>
      <c r="I910" s="30"/>
      <c r="J910" s="30"/>
      <c r="K910" s="30"/>
      <c r="L910" s="24"/>
      <c r="M910" s="24"/>
      <c r="N910" s="24"/>
      <c r="O910" s="24"/>
    </row>
    <row r="911" spans="1:15" x14ac:dyDescent="0.25">
      <c r="A911" s="38"/>
      <c r="B911" s="24"/>
      <c r="C911" s="30"/>
      <c r="D911" s="30"/>
      <c r="E911" s="30"/>
      <c r="F911" s="30"/>
      <c r="G911" s="30"/>
      <c r="H911" s="30"/>
      <c r="I911" s="30"/>
      <c r="J911" s="30"/>
      <c r="K911" s="30"/>
      <c r="L911" s="24"/>
      <c r="M911" s="24"/>
      <c r="N911" s="24"/>
      <c r="O911" s="24"/>
    </row>
    <row r="912" spans="1:15" x14ac:dyDescent="0.25">
      <c r="A912" s="38"/>
      <c r="B912" s="24"/>
      <c r="C912" s="30"/>
      <c r="D912" s="30"/>
      <c r="E912" s="30"/>
      <c r="F912" s="30"/>
      <c r="G912" s="30"/>
      <c r="H912" s="30"/>
      <c r="I912" s="30"/>
      <c r="J912" s="30"/>
      <c r="K912" s="30"/>
      <c r="L912" s="24"/>
      <c r="M912" s="24"/>
      <c r="N912" s="24"/>
      <c r="O912" s="24"/>
    </row>
    <row r="913" spans="1:15" x14ac:dyDescent="0.25">
      <c r="A913" s="38"/>
      <c r="B913" s="24"/>
      <c r="C913" s="30"/>
      <c r="D913" s="30"/>
      <c r="E913" s="30"/>
      <c r="F913" s="30"/>
      <c r="G913" s="30"/>
      <c r="H913" s="30"/>
      <c r="I913" s="30"/>
      <c r="J913" s="30"/>
      <c r="K913" s="30"/>
      <c r="L913" s="24"/>
      <c r="M913" s="24"/>
      <c r="N913" s="24"/>
      <c r="O913" s="24"/>
    </row>
    <row r="914" spans="1:15" x14ac:dyDescent="0.25">
      <c r="A914" s="38"/>
      <c r="B914" s="24"/>
      <c r="C914" s="30"/>
      <c r="D914" s="30"/>
      <c r="E914" s="30"/>
      <c r="F914" s="30"/>
      <c r="G914" s="30"/>
      <c r="H914" s="30"/>
      <c r="I914" s="30"/>
      <c r="J914" s="30"/>
      <c r="K914" s="30"/>
      <c r="L914" s="24"/>
      <c r="M914" s="24"/>
      <c r="N914" s="24"/>
      <c r="O914" s="24"/>
    </row>
    <row r="915" spans="1:15" x14ac:dyDescent="0.25">
      <c r="A915" s="38"/>
      <c r="B915" s="24"/>
      <c r="C915" s="30"/>
      <c r="D915" s="30"/>
      <c r="E915" s="30"/>
      <c r="F915" s="30"/>
      <c r="G915" s="30"/>
      <c r="H915" s="30"/>
      <c r="I915" s="30"/>
      <c r="J915" s="30"/>
      <c r="K915" s="30"/>
      <c r="L915" s="24"/>
      <c r="M915" s="24"/>
      <c r="N915" s="24"/>
      <c r="O915" s="24"/>
    </row>
    <row r="916" spans="1:15" x14ac:dyDescent="0.25">
      <c r="A916" s="38"/>
      <c r="B916" s="24"/>
      <c r="C916" s="30"/>
      <c r="D916" s="30"/>
      <c r="E916" s="30"/>
      <c r="F916" s="30"/>
      <c r="G916" s="30"/>
      <c r="H916" s="30"/>
      <c r="I916" s="30"/>
      <c r="J916" s="30"/>
      <c r="K916" s="30"/>
      <c r="L916" s="24"/>
      <c r="M916" s="24"/>
      <c r="N916" s="24"/>
      <c r="O916" s="24"/>
    </row>
    <row r="917" spans="1:15" x14ac:dyDescent="0.25">
      <c r="A917" s="38"/>
      <c r="B917" s="24"/>
      <c r="C917" s="30"/>
      <c r="D917" s="30"/>
      <c r="E917" s="30"/>
      <c r="F917" s="30"/>
      <c r="G917" s="30"/>
      <c r="H917" s="30"/>
      <c r="I917" s="30"/>
      <c r="J917" s="30"/>
      <c r="K917" s="30"/>
      <c r="L917" s="24"/>
      <c r="M917" s="24"/>
      <c r="N917" s="24"/>
      <c r="O917" s="24"/>
    </row>
    <row r="918" spans="1:15" x14ac:dyDescent="0.25">
      <c r="A918" s="38"/>
      <c r="B918" s="24"/>
      <c r="C918" s="30"/>
      <c r="D918" s="30"/>
      <c r="E918" s="30"/>
      <c r="F918" s="30"/>
      <c r="G918" s="30"/>
      <c r="H918" s="30"/>
      <c r="I918" s="30"/>
      <c r="J918" s="30"/>
      <c r="K918" s="30"/>
      <c r="L918" s="24"/>
      <c r="M918" s="24"/>
      <c r="N918" s="24"/>
      <c r="O918" s="24"/>
    </row>
    <row r="919" spans="1:15" x14ac:dyDescent="0.25">
      <c r="A919" s="38"/>
      <c r="B919" s="24"/>
      <c r="C919" s="30"/>
      <c r="D919" s="30"/>
      <c r="E919" s="30"/>
      <c r="F919" s="30"/>
      <c r="G919" s="30"/>
      <c r="H919" s="30"/>
      <c r="I919" s="30"/>
      <c r="J919" s="30"/>
      <c r="K919" s="30"/>
      <c r="L919" s="24"/>
      <c r="M919" s="24"/>
      <c r="N919" s="24"/>
      <c r="O919" s="24"/>
    </row>
    <row r="920" spans="1:15" x14ac:dyDescent="0.25">
      <c r="A920" s="38"/>
      <c r="B920" s="24"/>
      <c r="C920" s="30"/>
      <c r="D920" s="30"/>
      <c r="E920" s="30"/>
      <c r="F920" s="30"/>
      <c r="G920" s="30"/>
      <c r="H920" s="30"/>
      <c r="I920" s="30"/>
      <c r="J920" s="30"/>
      <c r="K920" s="30"/>
      <c r="L920" s="24"/>
      <c r="M920" s="24"/>
      <c r="N920" s="24"/>
      <c r="O920" s="24"/>
    </row>
    <row r="921" spans="1:15" x14ac:dyDescent="0.25">
      <c r="A921" s="38"/>
      <c r="B921" s="24"/>
      <c r="C921" s="30"/>
      <c r="D921" s="30"/>
      <c r="E921" s="30"/>
      <c r="F921" s="30"/>
      <c r="G921" s="30"/>
      <c r="H921" s="30"/>
      <c r="I921" s="30"/>
      <c r="J921" s="30"/>
      <c r="K921" s="30"/>
      <c r="L921" s="24"/>
      <c r="M921" s="24"/>
      <c r="N921" s="24"/>
      <c r="O921" s="24"/>
    </row>
    <row r="922" spans="1:15" x14ac:dyDescent="0.25">
      <c r="A922" s="38"/>
      <c r="B922" s="24"/>
      <c r="C922" s="30"/>
      <c r="D922" s="30"/>
      <c r="E922" s="30"/>
      <c r="F922" s="30"/>
      <c r="G922" s="30"/>
      <c r="H922" s="30"/>
      <c r="I922" s="30"/>
      <c r="J922" s="30"/>
      <c r="K922" s="30"/>
      <c r="L922" s="24"/>
      <c r="M922" s="24"/>
      <c r="N922" s="24"/>
      <c r="O922" s="24"/>
    </row>
    <row r="923" spans="1:15" x14ac:dyDescent="0.25">
      <c r="A923" s="38"/>
      <c r="B923" s="24"/>
      <c r="C923" s="30"/>
      <c r="D923" s="30"/>
      <c r="E923" s="30"/>
      <c r="F923" s="30"/>
      <c r="G923" s="30"/>
      <c r="H923" s="30"/>
      <c r="I923" s="30"/>
      <c r="J923" s="30"/>
      <c r="K923" s="30"/>
      <c r="L923" s="24"/>
      <c r="M923" s="24"/>
      <c r="N923" s="24"/>
      <c r="O923" s="24"/>
    </row>
    <row r="924" spans="1:15" x14ac:dyDescent="0.25">
      <c r="A924" s="38"/>
      <c r="B924" s="24"/>
      <c r="C924" s="30"/>
      <c r="D924" s="30"/>
      <c r="E924" s="30"/>
      <c r="F924" s="30"/>
      <c r="G924" s="30"/>
      <c r="H924" s="30"/>
      <c r="I924" s="30"/>
      <c r="J924" s="30"/>
      <c r="K924" s="30"/>
      <c r="L924" s="24"/>
      <c r="M924" s="24"/>
      <c r="N924" s="24"/>
      <c r="O924" s="24"/>
    </row>
    <row r="925" spans="1:15" x14ac:dyDescent="0.25">
      <c r="A925" s="38"/>
      <c r="B925" s="24"/>
      <c r="C925" s="30"/>
      <c r="D925" s="30"/>
      <c r="E925" s="30"/>
      <c r="F925" s="30"/>
      <c r="G925" s="30"/>
      <c r="H925" s="30"/>
      <c r="I925" s="30"/>
      <c r="J925" s="30"/>
      <c r="K925" s="30"/>
      <c r="L925" s="24"/>
      <c r="M925" s="24"/>
      <c r="N925" s="24"/>
      <c r="O925" s="24"/>
    </row>
    <row r="926" spans="1:15" x14ac:dyDescent="0.25">
      <c r="A926" s="38"/>
      <c r="B926" s="24"/>
      <c r="C926" s="30"/>
      <c r="D926" s="30"/>
      <c r="E926" s="30"/>
      <c r="F926" s="30"/>
      <c r="G926" s="30"/>
      <c r="H926" s="30"/>
      <c r="I926" s="30"/>
      <c r="J926" s="30"/>
      <c r="K926" s="30"/>
      <c r="L926" s="24"/>
      <c r="M926" s="24"/>
      <c r="N926" s="24"/>
      <c r="O926" s="24"/>
    </row>
    <row r="927" spans="1:15" x14ac:dyDescent="0.25">
      <c r="A927" s="38"/>
      <c r="B927" s="24"/>
      <c r="C927" s="30"/>
      <c r="D927" s="30"/>
      <c r="E927" s="30"/>
      <c r="F927" s="30"/>
      <c r="G927" s="30"/>
      <c r="H927" s="30"/>
      <c r="I927" s="30"/>
      <c r="J927" s="30"/>
      <c r="K927" s="30"/>
      <c r="L927" s="24"/>
      <c r="M927" s="24"/>
      <c r="N927" s="24"/>
      <c r="O927" s="24"/>
    </row>
    <row r="928" spans="1:15" x14ac:dyDescent="0.25">
      <c r="A928" s="38"/>
      <c r="B928" s="24"/>
      <c r="C928" s="30"/>
      <c r="D928" s="30"/>
      <c r="E928" s="30"/>
      <c r="F928" s="30"/>
      <c r="G928" s="30"/>
      <c r="H928" s="30"/>
      <c r="I928" s="30"/>
      <c r="J928" s="30"/>
      <c r="K928" s="30"/>
      <c r="L928" s="24"/>
      <c r="M928" s="24"/>
      <c r="N928" s="24"/>
      <c r="O928" s="24"/>
    </row>
    <row r="929" spans="1:15" x14ac:dyDescent="0.25">
      <c r="A929" s="38"/>
      <c r="B929" s="24"/>
      <c r="C929" s="30"/>
      <c r="D929" s="30"/>
      <c r="E929" s="30"/>
      <c r="F929" s="30"/>
      <c r="G929" s="30"/>
      <c r="H929" s="30"/>
      <c r="I929" s="30"/>
      <c r="J929" s="30"/>
      <c r="K929" s="30"/>
      <c r="L929" s="24"/>
      <c r="M929" s="24"/>
      <c r="N929" s="24"/>
      <c r="O929" s="24"/>
    </row>
    <row r="930" spans="1:15" x14ac:dyDescent="0.25">
      <c r="A930" s="38"/>
      <c r="B930" s="24"/>
      <c r="C930" s="30"/>
      <c r="D930" s="30"/>
      <c r="E930" s="30"/>
      <c r="F930" s="30"/>
      <c r="G930" s="30"/>
      <c r="H930" s="30"/>
      <c r="I930" s="30"/>
      <c r="J930" s="30"/>
      <c r="K930" s="30"/>
      <c r="L930" s="24"/>
      <c r="M930" s="24"/>
      <c r="N930" s="24"/>
      <c r="O930" s="24"/>
    </row>
    <row r="931" spans="1:15" x14ac:dyDescent="0.25">
      <c r="A931" s="38"/>
      <c r="B931" s="24"/>
      <c r="C931" s="30"/>
      <c r="D931" s="30"/>
      <c r="E931" s="30"/>
      <c r="F931" s="30"/>
      <c r="G931" s="30"/>
      <c r="H931" s="30"/>
      <c r="I931" s="30"/>
      <c r="J931" s="30"/>
      <c r="K931" s="30"/>
      <c r="L931" s="24"/>
      <c r="M931" s="24"/>
      <c r="N931" s="24"/>
      <c r="O931" s="24"/>
    </row>
    <row r="932" spans="1:15" x14ac:dyDescent="0.25">
      <c r="A932" s="38"/>
      <c r="B932" s="24"/>
      <c r="C932" s="30"/>
      <c r="D932" s="30"/>
      <c r="E932" s="30"/>
      <c r="F932" s="30"/>
      <c r="G932" s="30"/>
      <c r="H932" s="30"/>
      <c r="I932" s="30"/>
      <c r="J932" s="30"/>
      <c r="K932" s="30"/>
      <c r="L932" s="24"/>
      <c r="M932" s="24"/>
      <c r="N932" s="24"/>
      <c r="O932" s="24"/>
    </row>
    <row r="933" spans="1:15" x14ac:dyDescent="0.25">
      <c r="A933" s="38"/>
      <c r="B933" s="24"/>
      <c r="C933" s="30"/>
      <c r="D933" s="30"/>
      <c r="E933" s="30"/>
      <c r="F933" s="30"/>
      <c r="G933" s="30"/>
      <c r="H933" s="30"/>
      <c r="I933" s="30"/>
      <c r="J933" s="30"/>
      <c r="K933" s="30"/>
      <c r="L933" s="24"/>
      <c r="M933" s="24"/>
      <c r="N933" s="24"/>
      <c r="O933" s="24"/>
    </row>
    <row r="934" spans="1:15" x14ac:dyDescent="0.25">
      <c r="A934" s="38"/>
      <c r="B934" s="24"/>
      <c r="C934" s="30"/>
      <c r="D934" s="30"/>
      <c r="E934" s="30"/>
      <c r="F934" s="30"/>
      <c r="G934" s="30"/>
      <c r="H934" s="30"/>
      <c r="I934" s="30"/>
      <c r="J934" s="30"/>
      <c r="K934" s="30"/>
      <c r="L934" s="24"/>
      <c r="M934" s="24"/>
      <c r="N934" s="24"/>
      <c r="O934" s="24"/>
    </row>
    <row r="935" spans="1:15" x14ac:dyDescent="0.25">
      <c r="A935" s="38"/>
      <c r="B935" s="24"/>
      <c r="C935" s="30"/>
      <c r="D935" s="30"/>
      <c r="E935" s="30"/>
      <c r="F935" s="30"/>
      <c r="G935" s="30"/>
      <c r="H935" s="30"/>
      <c r="I935" s="30"/>
      <c r="J935" s="30"/>
      <c r="K935" s="30"/>
      <c r="L935" s="24"/>
      <c r="M935" s="24"/>
      <c r="N935" s="24"/>
      <c r="O935" s="24"/>
    </row>
    <row r="936" spans="1:15" x14ac:dyDescent="0.25">
      <c r="A936" s="38"/>
      <c r="B936" s="24"/>
      <c r="C936" s="30"/>
      <c r="D936" s="30"/>
      <c r="E936" s="30"/>
      <c r="F936" s="30"/>
      <c r="G936" s="30"/>
      <c r="H936" s="30"/>
      <c r="I936" s="30"/>
      <c r="J936" s="30"/>
      <c r="K936" s="30"/>
      <c r="L936" s="24"/>
      <c r="M936" s="24"/>
      <c r="N936" s="24"/>
      <c r="O936" s="24"/>
    </row>
    <row r="937" spans="1:15" x14ac:dyDescent="0.25">
      <c r="A937" s="38"/>
      <c r="B937" s="24"/>
      <c r="C937" s="30"/>
      <c r="D937" s="30"/>
      <c r="E937" s="30"/>
      <c r="F937" s="30"/>
      <c r="G937" s="30"/>
      <c r="H937" s="30"/>
      <c r="I937" s="30"/>
      <c r="J937" s="30"/>
      <c r="K937" s="30"/>
      <c r="L937" s="24"/>
      <c r="M937" s="24"/>
      <c r="N937" s="24"/>
      <c r="O937" s="24"/>
    </row>
    <row r="938" spans="1:15" x14ac:dyDescent="0.25">
      <c r="A938" s="38"/>
      <c r="B938" s="24"/>
      <c r="C938" s="30"/>
      <c r="D938" s="30"/>
      <c r="E938" s="30"/>
      <c r="F938" s="30"/>
      <c r="G938" s="30"/>
      <c r="H938" s="30"/>
      <c r="I938" s="30"/>
      <c r="J938" s="30"/>
      <c r="K938" s="30"/>
      <c r="L938" s="24"/>
      <c r="M938" s="24"/>
      <c r="N938" s="24"/>
      <c r="O938" s="24"/>
    </row>
    <row r="939" spans="1:15" x14ac:dyDescent="0.25">
      <c r="A939" s="38"/>
      <c r="B939" s="24"/>
      <c r="C939" s="30"/>
      <c r="D939" s="30"/>
      <c r="E939" s="30"/>
      <c r="F939" s="30"/>
      <c r="G939" s="30"/>
      <c r="H939" s="30"/>
      <c r="I939" s="30"/>
      <c r="J939" s="30"/>
      <c r="K939" s="30"/>
      <c r="L939" s="24"/>
      <c r="M939" s="24"/>
      <c r="N939" s="24"/>
      <c r="O939" s="24"/>
    </row>
    <row r="940" spans="1:15" x14ac:dyDescent="0.25">
      <c r="A940" s="38"/>
      <c r="B940" s="24"/>
      <c r="C940" s="30"/>
      <c r="D940" s="30"/>
      <c r="E940" s="30"/>
      <c r="F940" s="30"/>
      <c r="G940" s="30"/>
      <c r="H940" s="30"/>
      <c r="I940" s="30"/>
      <c r="J940" s="30"/>
      <c r="K940" s="30"/>
      <c r="L940" s="24"/>
      <c r="M940" s="24"/>
      <c r="N940" s="24"/>
      <c r="O940" s="24"/>
    </row>
    <row r="941" spans="1:15" x14ac:dyDescent="0.25">
      <c r="A941" s="38"/>
      <c r="B941" s="24"/>
      <c r="C941" s="30"/>
      <c r="D941" s="30"/>
      <c r="E941" s="30"/>
      <c r="F941" s="30"/>
      <c r="G941" s="30"/>
      <c r="H941" s="30"/>
      <c r="I941" s="30"/>
      <c r="J941" s="30"/>
      <c r="K941" s="30"/>
      <c r="L941" s="24"/>
      <c r="M941" s="24"/>
      <c r="N941" s="24"/>
      <c r="O941" s="24"/>
    </row>
    <row r="942" spans="1:15" x14ac:dyDescent="0.25">
      <c r="A942" s="38"/>
      <c r="B942" s="24"/>
      <c r="C942" s="30"/>
      <c r="D942" s="30"/>
      <c r="E942" s="30"/>
      <c r="F942" s="30"/>
      <c r="G942" s="30"/>
      <c r="H942" s="30"/>
      <c r="I942" s="30"/>
      <c r="J942" s="30"/>
      <c r="K942" s="30"/>
      <c r="L942" s="24"/>
      <c r="M942" s="24"/>
      <c r="N942" s="24"/>
      <c r="O942" s="24"/>
    </row>
    <row r="943" spans="1:15" x14ac:dyDescent="0.25">
      <c r="A943" s="38"/>
      <c r="B943" s="24"/>
      <c r="C943" s="30"/>
      <c r="D943" s="30"/>
      <c r="E943" s="30"/>
      <c r="F943" s="30"/>
      <c r="G943" s="30"/>
      <c r="H943" s="30"/>
      <c r="I943" s="30"/>
      <c r="J943" s="30"/>
      <c r="K943" s="30"/>
      <c r="L943" s="24"/>
      <c r="M943" s="24"/>
      <c r="N943" s="24"/>
      <c r="O943" s="24"/>
    </row>
    <row r="944" spans="1:15" x14ac:dyDescent="0.25">
      <c r="A944" s="38"/>
      <c r="B944" s="24"/>
      <c r="C944" s="30"/>
      <c r="D944" s="30"/>
      <c r="E944" s="30"/>
      <c r="F944" s="30"/>
      <c r="G944" s="30"/>
      <c r="H944" s="30"/>
      <c r="I944" s="30"/>
      <c r="J944" s="30"/>
      <c r="K944" s="30"/>
      <c r="L944" s="24"/>
      <c r="M944" s="24"/>
      <c r="N944" s="24"/>
      <c r="O944" s="24"/>
    </row>
    <row r="945" spans="1:15" x14ac:dyDescent="0.25">
      <c r="A945" s="38"/>
      <c r="B945" s="24"/>
      <c r="C945" s="30"/>
      <c r="D945" s="30"/>
      <c r="E945" s="30"/>
      <c r="F945" s="30"/>
      <c r="G945" s="30"/>
      <c r="H945" s="30"/>
      <c r="I945" s="30"/>
      <c r="J945" s="30"/>
      <c r="K945" s="30"/>
      <c r="L945" s="24"/>
      <c r="M945" s="24"/>
      <c r="N945" s="24"/>
      <c r="O945" s="24"/>
    </row>
    <row r="946" spans="1:15" x14ac:dyDescent="0.25">
      <c r="A946" s="38"/>
      <c r="B946" s="24"/>
      <c r="C946" s="30"/>
      <c r="D946" s="30"/>
      <c r="E946" s="30"/>
      <c r="F946" s="30"/>
      <c r="G946" s="30"/>
      <c r="H946" s="30"/>
      <c r="I946" s="30"/>
      <c r="J946" s="30"/>
      <c r="K946" s="30"/>
      <c r="L946" s="24"/>
      <c r="M946" s="24"/>
      <c r="N946" s="24"/>
      <c r="O946" s="24"/>
    </row>
    <row r="947" spans="1:15" x14ac:dyDescent="0.25">
      <c r="A947" s="38"/>
      <c r="B947" s="24"/>
      <c r="C947" s="30"/>
      <c r="D947" s="30"/>
      <c r="E947" s="30"/>
      <c r="F947" s="30"/>
      <c r="G947" s="30"/>
      <c r="H947" s="30"/>
      <c r="I947" s="30"/>
      <c r="J947" s="30"/>
      <c r="K947" s="30"/>
      <c r="L947" s="24"/>
      <c r="M947" s="24"/>
      <c r="N947" s="24"/>
      <c r="O947" s="24"/>
    </row>
    <row r="948" spans="1:15" x14ac:dyDescent="0.25">
      <c r="A948" s="38"/>
      <c r="B948" s="24"/>
      <c r="C948" s="30"/>
      <c r="D948" s="30"/>
      <c r="E948" s="30"/>
      <c r="F948" s="30"/>
      <c r="G948" s="30"/>
      <c r="H948" s="30"/>
      <c r="I948" s="30"/>
      <c r="J948" s="30"/>
      <c r="K948" s="30"/>
      <c r="L948" s="24"/>
      <c r="M948" s="24"/>
      <c r="N948" s="24"/>
      <c r="O948" s="24"/>
    </row>
    <row r="949" spans="1:15" x14ac:dyDescent="0.25">
      <c r="A949" s="38"/>
      <c r="B949" s="24"/>
      <c r="C949" s="30"/>
      <c r="D949" s="30"/>
      <c r="E949" s="30"/>
      <c r="F949" s="30"/>
      <c r="G949" s="30"/>
      <c r="H949" s="30"/>
      <c r="I949" s="30"/>
      <c r="J949" s="30"/>
      <c r="K949" s="30"/>
      <c r="L949" s="24"/>
      <c r="M949" s="24"/>
      <c r="N949" s="24"/>
      <c r="O949" s="24"/>
    </row>
    <row r="950" spans="1:15" x14ac:dyDescent="0.25">
      <c r="A950" s="38"/>
      <c r="B950" s="24"/>
      <c r="C950" s="30"/>
      <c r="D950" s="30"/>
      <c r="E950" s="30"/>
      <c r="F950" s="30"/>
      <c r="G950" s="30"/>
      <c r="H950" s="30"/>
      <c r="I950" s="30"/>
      <c r="J950" s="30"/>
      <c r="K950" s="30"/>
      <c r="L950" s="24"/>
      <c r="M950" s="24"/>
      <c r="N950" s="24"/>
      <c r="O950" s="24"/>
    </row>
    <row r="951" spans="1:15" x14ac:dyDescent="0.25">
      <c r="A951" s="38"/>
      <c r="B951" s="24"/>
      <c r="C951" s="30"/>
      <c r="D951" s="30"/>
      <c r="E951" s="30"/>
      <c r="F951" s="30"/>
      <c r="G951" s="30"/>
      <c r="H951" s="30"/>
      <c r="I951" s="30"/>
      <c r="J951" s="30"/>
      <c r="K951" s="30"/>
      <c r="L951" s="24"/>
      <c r="M951" s="24"/>
      <c r="N951" s="24"/>
      <c r="O951" s="24"/>
    </row>
    <row r="952" spans="1:15" x14ac:dyDescent="0.25">
      <c r="A952" s="38"/>
      <c r="B952" s="24"/>
      <c r="C952" s="30"/>
      <c r="D952" s="30"/>
      <c r="E952" s="30"/>
      <c r="F952" s="30"/>
      <c r="G952" s="30"/>
      <c r="H952" s="30"/>
      <c r="I952" s="30"/>
      <c r="J952" s="30"/>
      <c r="K952" s="30"/>
      <c r="L952" s="24"/>
      <c r="M952" s="24"/>
      <c r="N952" s="24"/>
      <c r="O952" s="24"/>
    </row>
    <row r="953" spans="1:15" x14ac:dyDescent="0.25">
      <c r="A953" s="38"/>
      <c r="B953" s="24"/>
      <c r="C953" s="30"/>
      <c r="D953" s="30"/>
      <c r="E953" s="30"/>
      <c r="F953" s="30"/>
      <c r="G953" s="30"/>
      <c r="H953" s="30"/>
      <c r="I953" s="30"/>
      <c r="J953" s="30"/>
      <c r="K953" s="30"/>
      <c r="L953" s="24"/>
      <c r="M953" s="24"/>
      <c r="N953" s="24"/>
      <c r="O953" s="24"/>
    </row>
    <row r="954" spans="1:15" x14ac:dyDescent="0.25">
      <c r="A954" s="38"/>
      <c r="B954" s="24"/>
      <c r="C954" s="30"/>
      <c r="D954" s="30"/>
      <c r="E954" s="30"/>
      <c r="F954" s="30"/>
      <c r="G954" s="30"/>
      <c r="H954" s="30"/>
      <c r="I954" s="30"/>
      <c r="J954" s="30"/>
      <c r="K954" s="30"/>
      <c r="L954" s="24"/>
      <c r="M954" s="24"/>
      <c r="N954" s="24"/>
      <c r="O954" s="24"/>
    </row>
    <row r="955" spans="1:15" x14ac:dyDescent="0.25">
      <c r="A955" s="38"/>
      <c r="B955" s="24"/>
      <c r="C955" s="30"/>
      <c r="D955" s="30"/>
      <c r="E955" s="30"/>
      <c r="F955" s="30"/>
      <c r="G955" s="30"/>
      <c r="H955" s="30"/>
      <c r="I955" s="30"/>
      <c r="J955" s="30"/>
      <c r="K955" s="30"/>
      <c r="L955" s="24"/>
      <c r="M955" s="24"/>
      <c r="N955" s="24"/>
      <c r="O955" s="24"/>
    </row>
    <row r="956" spans="1:15" x14ac:dyDescent="0.25">
      <c r="A956" s="38"/>
      <c r="B956" s="24"/>
      <c r="C956" s="30"/>
      <c r="D956" s="30"/>
      <c r="E956" s="30"/>
      <c r="F956" s="30"/>
      <c r="G956" s="30"/>
      <c r="H956" s="30"/>
      <c r="I956" s="30"/>
      <c r="J956" s="30"/>
      <c r="K956" s="30"/>
      <c r="L956" s="24"/>
      <c r="M956" s="24"/>
      <c r="N956" s="24"/>
      <c r="O956" s="24"/>
    </row>
    <row r="957" spans="1:15" x14ac:dyDescent="0.25">
      <c r="A957" s="38"/>
      <c r="B957" s="24"/>
      <c r="C957" s="30"/>
      <c r="D957" s="30"/>
      <c r="E957" s="30"/>
      <c r="F957" s="30"/>
      <c r="G957" s="30"/>
      <c r="H957" s="30"/>
      <c r="I957" s="30"/>
      <c r="J957" s="30"/>
      <c r="K957" s="30"/>
      <c r="L957" s="24"/>
      <c r="M957" s="24"/>
      <c r="N957" s="24"/>
      <c r="O957" s="24"/>
    </row>
    <row r="958" spans="1:15" x14ac:dyDescent="0.25">
      <c r="A958" s="38"/>
      <c r="B958" s="24"/>
      <c r="C958" s="30"/>
      <c r="D958" s="30"/>
      <c r="E958" s="30"/>
      <c r="F958" s="30"/>
      <c r="G958" s="30"/>
      <c r="H958" s="30"/>
      <c r="I958" s="30"/>
      <c r="J958" s="30"/>
      <c r="K958" s="30"/>
      <c r="L958" s="24"/>
      <c r="M958" s="24"/>
      <c r="N958" s="24"/>
      <c r="O958" s="24"/>
    </row>
    <row r="959" spans="1:15" x14ac:dyDescent="0.25">
      <c r="A959" s="38"/>
      <c r="B959" s="24"/>
      <c r="C959" s="30"/>
      <c r="D959" s="30"/>
      <c r="E959" s="30"/>
      <c r="F959" s="30"/>
      <c r="G959" s="30"/>
      <c r="H959" s="30"/>
      <c r="I959" s="30"/>
      <c r="J959" s="30"/>
      <c r="K959" s="30"/>
      <c r="L959" s="24"/>
      <c r="M959" s="24"/>
      <c r="N959" s="24"/>
      <c r="O959" s="24"/>
    </row>
    <row r="960" spans="1:15" x14ac:dyDescent="0.25">
      <c r="A960" s="38"/>
      <c r="B960" s="24"/>
      <c r="C960" s="30"/>
      <c r="D960" s="30"/>
      <c r="E960" s="30"/>
      <c r="F960" s="30"/>
      <c r="G960" s="30"/>
      <c r="H960" s="30"/>
      <c r="I960" s="30"/>
      <c r="J960" s="30"/>
      <c r="K960" s="30"/>
      <c r="L960" s="24"/>
      <c r="M960" s="24"/>
      <c r="N960" s="24"/>
      <c r="O960" s="24"/>
    </row>
    <row r="961" spans="1:15" x14ac:dyDescent="0.25">
      <c r="A961" s="38"/>
      <c r="B961" s="24"/>
      <c r="C961" s="30"/>
      <c r="D961" s="30"/>
      <c r="E961" s="30"/>
      <c r="F961" s="30"/>
      <c r="G961" s="30"/>
      <c r="H961" s="30"/>
      <c r="I961" s="30"/>
      <c r="J961" s="30"/>
      <c r="K961" s="30"/>
      <c r="L961" s="24"/>
      <c r="M961" s="24"/>
      <c r="N961" s="24"/>
      <c r="O961" s="24"/>
    </row>
    <row r="962" spans="1:15" x14ac:dyDescent="0.25">
      <c r="A962" s="38"/>
      <c r="B962" s="24"/>
      <c r="C962" s="30"/>
      <c r="D962" s="30"/>
      <c r="E962" s="30"/>
      <c r="F962" s="30"/>
      <c r="G962" s="30"/>
      <c r="H962" s="30"/>
      <c r="I962" s="30"/>
      <c r="J962" s="30"/>
      <c r="K962" s="30"/>
      <c r="L962" s="24"/>
      <c r="M962" s="24"/>
      <c r="N962" s="24"/>
      <c r="O962" s="24"/>
    </row>
    <row r="963" spans="1:15" x14ac:dyDescent="0.25">
      <c r="A963" s="38"/>
      <c r="B963" s="24"/>
      <c r="C963" s="30"/>
      <c r="D963" s="30"/>
      <c r="E963" s="30"/>
      <c r="F963" s="30"/>
      <c r="G963" s="30"/>
      <c r="H963" s="30"/>
      <c r="I963" s="30"/>
      <c r="J963" s="30"/>
      <c r="K963" s="30"/>
      <c r="L963" s="24"/>
      <c r="M963" s="24"/>
      <c r="N963" s="24"/>
      <c r="O963" s="24"/>
    </row>
    <row r="964" spans="1:15" x14ac:dyDescent="0.25">
      <c r="A964" s="38"/>
      <c r="B964" s="24"/>
      <c r="C964" s="30"/>
      <c r="D964" s="30"/>
      <c r="E964" s="30"/>
      <c r="F964" s="30"/>
      <c r="G964" s="30"/>
      <c r="H964" s="30"/>
      <c r="I964" s="30"/>
      <c r="J964" s="30"/>
      <c r="K964" s="30"/>
      <c r="L964" s="24"/>
      <c r="M964" s="24"/>
      <c r="N964" s="24"/>
      <c r="O964" s="24"/>
    </row>
    <row r="965" spans="1:15" x14ac:dyDescent="0.25">
      <c r="A965" s="38"/>
      <c r="B965" s="24"/>
      <c r="C965" s="30"/>
      <c r="D965" s="30"/>
      <c r="E965" s="30"/>
      <c r="F965" s="30"/>
      <c r="G965" s="30"/>
      <c r="H965" s="30"/>
      <c r="I965" s="30"/>
      <c r="J965" s="30"/>
      <c r="K965" s="30"/>
      <c r="L965" s="24"/>
      <c r="M965" s="24"/>
      <c r="N965" s="24"/>
      <c r="O965" s="24"/>
    </row>
    <row r="966" spans="1:15" x14ac:dyDescent="0.25">
      <c r="A966" s="38"/>
      <c r="B966" s="24"/>
      <c r="C966" s="30"/>
      <c r="D966" s="30"/>
      <c r="E966" s="30"/>
      <c r="F966" s="30"/>
      <c r="G966" s="30"/>
      <c r="H966" s="30"/>
      <c r="I966" s="30"/>
      <c r="J966" s="30"/>
      <c r="K966" s="30"/>
      <c r="L966" s="24"/>
      <c r="M966" s="24"/>
      <c r="N966" s="24"/>
      <c r="O966" s="24"/>
    </row>
    <row r="967" spans="1:15" x14ac:dyDescent="0.25">
      <c r="A967" s="38"/>
      <c r="B967" s="24"/>
      <c r="C967" s="30"/>
      <c r="D967" s="30"/>
      <c r="E967" s="30"/>
      <c r="F967" s="30"/>
      <c r="G967" s="30"/>
      <c r="H967" s="30"/>
      <c r="I967" s="30"/>
      <c r="J967" s="30"/>
      <c r="K967" s="30"/>
      <c r="L967" s="24"/>
      <c r="M967" s="24"/>
      <c r="N967" s="24"/>
      <c r="O967" s="24"/>
    </row>
    <row r="968" spans="1:15" x14ac:dyDescent="0.25">
      <c r="A968" s="38"/>
      <c r="B968" s="24"/>
      <c r="C968" s="30"/>
      <c r="D968" s="30"/>
      <c r="E968" s="30"/>
      <c r="F968" s="30"/>
      <c r="G968" s="30"/>
      <c r="H968" s="30"/>
      <c r="I968" s="30"/>
      <c r="J968" s="30"/>
      <c r="K968" s="30"/>
      <c r="L968" s="24"/>
      <c r="M968" s="24"/>
      <c r="N968" s="24"/>
      <c r="O968" s="24"/>
    </row>
    <row r="969" spans="1:15" x14ac:dyDescent="0.25">
      <c r="A969" s="38"/>
      <c r="B969" s="24"/>
      <c r="C969" s="30"/>
      <c r="D969" s="30"/>
      <c r="E969" s="30"/>
      <c r="F969" s="30"/>
      <c r="G969" s="30"/>
      <c r="H969" s="30"/>
      <c r="I969" s="30"/>
      <c r="J969" s="30"/>
      <c r="K969" s="30"/>
      <c r="L969" s="24"/>
      <c r="M969" s="24"/>
      <c r="N969" s="24"/>
      <c r="O969" s="24"/>
    </row>
    <row r="970" spans="1:15" x14ac:dyDescent="0.25">
      <c r="A970" s="38"/>
      <c r="B970" s="24"/>
      <c r="C970" s="30"/>
      <c r="D970" s="30"/>
      <c r="E970" s="30"/>
      <c r="F970" s="30"/>
      <c r="G970" s="30"/>
      <c r="H970" s="30"/>
      <c r="I970" s="30"/>
      <c r="J970" s="30"/>
      <c r="K970" s="30"/>
      <c r="L970" s="24"/>
      <c r="M970" s="24"/>
      <c r="N970" s="24"/>
      <c r="O970" s="24"/>
    </row>
    <row r="971" spans="1:15" x14ac:dyDescent="0.25">
      <c r="A971" s="38"/>
      <c r="B971" s="24"/>
      <c r="C971" s="30"/>
      <c r="D971" s="30"/>
      <c r="E971" s="30"/>
      <c r="F971" s="30"/>
      <c r="G971" s="30"/>
      <c r="H971" s="30"/>
      <c r="I971" s="30"/>
      <c r="J971" s="30"/>
      <c r="K971" s="30"/>
      <c r="L971" s="24"/>
      <c r="M971" s="24"/>
      <c r="N971" s="24"/>
      <c r="O971" s="24"/>
    </row>
    <row r="972" spans="1:15" x14ac:dyDescent="0.25">
      <c r="A972" s="38"/>
      <c r="B972" s="24"/>
      <c r="C972" s="30"/>
      <c r="D972" s="30"/>
      <c r="E972" s="30"/>
      <c r="F972" s="30"/>
      <c r="G972" s="30"/>
      <c r="H972" s="30"/>
      <c r="I972" s="30"/>
      <c r="J972" s="30"/>
      <c r="K972" s="30"/>
      <c r="L972" s="24"/>
      <c r="M972" s="24"/>
      <c r="N972" s="24"/>
      <c r="O972" s="24"/>
    </row>
    <row r="973" spans="1:15" x14ac:dyDescent="0.25">
      <c r="A973" s="38"/>
      <c r="B973" s="24"/>
      <c r="C973" s="30"/>
      <c r="D973" s="30"/>
      <c r="E973" s="30"/>
      <c r="F973" s="30"/>
      <c r="G973" s="30"/>
      <c r="H973" s="30"/>
      <c r="I973" s="30"/>
      <c r="J973" s="30"/>
      <c r="K973" s="30"/>
      <c r="L973" s="24"/>
      <c r="M973" s="24"/>
      <c r="N973" s="24"/>
      <c r="O973" s="24"/>
    </row>
    <row r="974" spans="1:15" x14ac:dyDescent="0.25">
      <c r="A974" s="38"/>
      <c r="B974" s="24"/>
      <c r="C974" s="30"/>
      <c r="D974" s="30"/>
      <c r="E974" s="30"/>
      <c r="F974" s="30"/>
      <c r="G974" s="30"/>
      <c r="H974" s="30"/>
      <c r="I974" s="30"/>
      <c r="J974" s="30"/>
      <c r="K974" s="30"/>
      <c r="L974" s="24"/>
      <c r="M974" s="24"/>
      <c r="N974" s="24"/>
      <c r="O974" s="24"/>
    </row>
    <row r="975" spans="1:15" x14ac:dyDescent="0.25">
      <c r="A975" s="38"/>
      <c r="B975" s="24"/>
      <c r="C975" s="30"/>
      <c r="D975" s="30"/>
      <c r="E975" s="30"/>
      <c r="F975" s="30"/>
      <c r="G975" s="30"/>
      <c r="H975" s="30"/>
      <c r="I975" s="30"/>
      <c r="J975" s="30"/>
      <c r="K975" s="30"/>
      <c r="L975" s="24"/>
      <c r="M975" s="24"/>
      <c r="N975" s="24"/>
      <c r="O975" s="24"/>
    </row>
    <row r="976" spans="1:15" x14ac:dyDescent="0.25">
      <c r="A976" s="38"/>
      <c r="B976" s="24"/>
      <c r="C976" s="30"/>
      <c r="D976" s="30"/>
      <c r="E976" s="30"/>
      <c r="F976" s="30"/>
      <c r="G976" s="30"/>
      <c r="H976" s="30"/>
      <c r="I976" s="30"/>
      <c r="J976" s="30"/>
      <c r="K976" s="30"/>
      <c r="L976" s="24"/>
      <c r="M976" s="24"/>
      <c r="N976" s="24"/>
      <c r="O976" s="24"/>
    </row>
    <row r="977" spans="1:15" x14ac:dyDescent="0.25">
      <c r="A977" s="38"/>
      <c r="B977" s="24"/>
      <c r="C977" s="30"/>
      <c r="D977" s="30"/>
      <c r="E977" s="30"/>
      <c r="F977" s="30"/>
      <c r="G977" s="30"/>
      <c r="H977" s="30"/>
      <c r="I977" s="30"/>
      <c r="J977" s="30"/>
      <c r="K977" s="30"/>
      <c r="L977" s="24"/>
      <c r="M977" s="24"/>
      <c r="N977" s="24"/>
      <c r="O977" s="24"/>
    </row>
    <row r="978" spans="1:15" x14ac:dyDescent="0.25">
      <c r="A978" s="38"/>
      <c r="B978" s="24"/>
      <c r="C978" s="30"/>
      <c r="D978" s="30"/>
      <c r="E978" s="30"/>
      <c r="F978" s="30"/>
      <c r="G978" s="30"/>
      <c r="H978" s="30"/>
      <c r="I978" s="30"/>
      <c r="J978" s="30"/>
      <c r="K978" s="30"/>
      <c r="L978" s="24"/>
      <c r="M978" s="24"/>
      <c r="N978" s="24"/>
      <c r="O978" s="24"/>
    </row>
    <row r="979" spans="1:15" x14ac:dyDescent="0.25">
      <c r="A979" s="38"/>
      <c r="B979" s="24"/>
      <c r="C979" s="30"/>
      <c r="D979" s="30"/>
      <c r="E979" s="30"/>
      <c r="F979" s="30"/>
      <c r="G979" s="30"/>
      <c r="H979" s="30"/>
      <c r="I979" s="30"/>
      <c r="J979" s="30"/>
      <c r="K979" s="30"/>
      <c r="L979" s="24"/>
      <c r="M979" s="24"/>
      <c r="N979" s="24"/>
      <c r="O979" s="24"/>
    </row>
    <row r="980" spans="1:15" x14ac:dyDescent="0.25">
      <c r="A980" s="38"/>
      <c r="B980" s="24"/>
      <c r="C980" s="30"/>
      <c r="D980" s="30"/>
      <c r="E980" s="30"/>
      <c r="F980" s="30"/>
      <c r="G980" s="30"/>
      <c r="H980" s="30"/>
      <c r="I980" s="30"/>
      <c r="J980" s="30"/>
      <c r="K980" s="30"/>
      <c r="L980" s="24"/>
      <c r="M980" s="24"/>
      <c r="N980" s="24"/>
      <c r="O980" s="24"/>
    </row>
    <row r="981" spans="1:15" x14ac:dyDescent="0.25">
      <c r="A981" s="38"/>
      <c r="B981" s="24"/>
      <c r="C981" s="30"/>
      <c r="D981" s="30"/>
      <c r="E981" s="30"/>
      <c r="F981" s="30"/>
      <c r="G981" s="30"/>
      <c r="H981" s="30"/>
      <c r="I981" s="30"/>
      <c r="J981" s="30"/>
      <c r="K981" s="30"/>
      <c r="L981" s="24"/>
      <c r="M981" s="24"/>
      <c r="N981" s="24"/>
      <c r="O981" s="24"/>
    </row>
    <row r="982" spans="1:15" x14ac:dyDescent="0.25">
      <c r="A982" s="38"/>
      <c r="B982" s="24"/>
      <c r="C982" s="30"/>
      <c r="D982" s="30"/>
      <c r="E982" s="30"/>
      <c r="F982" s="30"/>
      <c r="G982" s="30"/>
      <c r="H982" s="30"/>
      <c r="I982" s="30"/>
      <c r="J982" s="30"/>
      <c r="K982" s="30"/>
      <c r="L982" s="24"/>
      <c r="M982" s="24"/>
      <c r="N982" s="24"/>
      <c r="O982" s="24"/>
    </row>
    <row r="983" spans="1:15" x14ac:dyDescent="0.25">
      <c r="A983" s="38"/>
      <c r="B983" s="24"/>
      <c r="C983" s="30"/>
      <c r="D983" s="30"/>
      <c r="E983" s="30"/>
      <c r="F983" s="30"/>
      <c r="G983" s="30"/>
      <c r="H983" s="30"/>
      <c r="I983" s="30"/>
      <c r="J983" s="30"/>
      <c r="K983" s="30"/>
      <c r="L983" s="24"/>
      <c r="M983" s="24"/>
      <c r="N983" s="24"/>
      <c r="O983" s="24"/>
    </row>
    <row r="984" spans="1:15" x14ac:dyDescent="0.25">
      <c r="A984" s="38"/>
      <c r="B984" s="24"/>
      <c r="C984" s="30"/>
      <c r="D984" s="30"/>
      <c r="E984" s="30"/>
      <c r="F984" s="30"/>
      <c r="G984" s="30"/>
      <c r="H984" s="30"/>
      <c r="I984" s="30"/>
      <c r="J984" s="30"/>
      <c r="K984" s="30"/>
      <c r="L984" s="24"/>
      <c r="M984" s="24"/>
      <c r="N984" s="24"/>
      <c r="O984" s="24"/>
    </row>
    <row r="985" spans="1:15" x14ac:dyDescent="0.25">
      <c r="A985" s="38"/>
      <c r="B985" s="24"/>
      <c r="C985" s="30"/>
      <c r="D985" s="30"/>
      <c r="E985" s="30"/>
      <c r="F985" s="30"/>
      <c r="G985" s="30"/>
      <c r="H985" s="30"/>
      <c r="I985" s="30"/>
      <c r="J985" s="30"/>
      <c r="K985" s="30"/>
      <c r="L985" s="24"/>
      <c r="M985" s="24"/>
      <c r="N985" s="24"/>
      <c r="O985" s="24"/>
    </row>
    <row r="986" spans="1:15" x14ac:dyDescent="0.25">
      <c r="A986" s="38"/>
      <c r="B986" s="24"/>
      <c r="C986" s="30"/>
      <c r="D986" s="30"/>
      <c r="E986" s="30"/>
      <c r="F986" s="30"/>
      <c r="G986" s="30"/>
      <c r="H986" s="30"/>
      <c r="I986" s="30"/>
      <c r="J986" s="30"/>
      <c r="K986" s="30"/>
      <c r="L986" s="24"/>
      <c r="M986" s="24"/>
      <c r="N986" s="24"/>
      <c r="O986" s="24"/>
    </row>
    <row r="987" spans="1:15" x14ac:dyDescent="0.25">
      <c r="A987" s="38"/>
      <c r="B987" s="24"/>
      <c r="C987" s="30"/>
      <c r="D987" s="30"/>
      <c r="E987" s="30"/>
      <c r="F987" s="30"/>
      <c r="G987" s="30"/>
      <c r="H987" s="30"/>
      <c r="I987" s="30"/>
      <c r="J987" s="30"/>
      <c r="K987" s="30"/>
      <c r="L987" s="24"/>
      <c r="M987" s="24"/>
      <c r="N987" s="24"/>
      <c r="O987" s="24"/>
    </row>
    <row r="988" spans="1:15" x14ac:dyDescent="0.25">
      <c r="A988" s="38"/>
      <c r="B988" s="24"/>
      <c r="C988" s="30"/>
      <c r="D988" s="30"/>
      <c r="E988" s="30"/>
      <c r="F988" s="30"/>
      <c r="G988" s="30"/>
      <c r="H988" s="30"/>
      <c r="I988" s="30"/>
      <c r="J988" s="30"/>
      <c r="K988" s="30"/>
      <c r="L988" s="24"/>
      <c r="M988" s="24"/>
      <c r="N988" s="24"/>
      <c r="O988" s="24"/>
    </row>
    <row r="989" spans="1:15" x14ac:dyDescent="0.25">
      <c r="A989" s="38"/>
      <c r="B989" s="24"/>
      <c r="C989" s="30"/>
      <c r="D989" s="30"/>
      <c r="E989" s="30"/>
      <c r="F989" s="30"/>
      <c r="G989" s="30"/>
      <c r="H989" s="30"/>
      <c r="I989" s="30"/>
      <c r="J989" s="30"/>
      <c r="K989" s="30"/>
      <c r="L989" s="24"/>
      <c r="M989" s="24"/>
      <c r="N989" s="24"/>
      <c r="O989" s="24"/>
    </row>
    <row r="990" spans="1:15" x14ac:dyDescent="0.25">
      <c r="A990" s="38"/>
      <c r="B990" s="24"/>
      <c r="C990" s="30"/>
      <c r="D990" s="30"/>
      <c r="E990" s="30"/>
      <c r="F990" s="30"/>
      <c r="G990" s="30"/>
      <c r="H990" s="30"/>
      <c r="I990" s="30"/>
      <c r="J990" s="30"/>
      <c r="K990" s="30"/>
      <c r="L990" s="24"/>
      <c r="M990" s="24"/>
      <c r="N990" s="24"/>
      <c r="O990" s="24"/>
    </row>
    <row r="991" spans="1:15" x14ac:dyDescent="0.25">
      <c r="A991" s="38"/>
      <c r="B991" s="24"/>
      <c r="C991" s="30"/>
      <c r="D991" s="30"/>
      <c r="E991" s="30"/>
      <c r="F991" s="30"/>
      <c r="G991" s="30"/>
      <c r="H991" s="30"/>
      <c r="I991" s="30"/>
      <c r="J991" s="30"/>
      <c r="K991" s="30"/>
      <c r="L991" s="24"/>
      <c r="M991" s="24"/>
      <c r="N991" s="24"/>
      <c r="O991" s="24"/>
    </row>
    <row r="992" spans="1:15" x14ac:dyDescent="0.25">
      <c r="A992" s="38"/>
      <c r="B992" s="24"/>
      <c r="C992" s="30"/>
      <c r="D992" s="30"/>
      <c r="E992" s="30"/>
      <c r="F992" s="30"/>
      <c r="G992" s="30"/>
      <c r="H992" s="30"/>
      <c r="I992" s="30"/>
      <c r="J992" s="30"/>
      <c r="K992" s="30"/>
      <c r="L992" s="24"/>
      <c r="M992" s="24"/>
      <c r="N992" s="24"/>
      <c r="O992" s="24"/>
    </row>
    <row r="993" spans="1:15" x14ac:dyDescent="0.25">
      <c r="A993" s="38"/>
      <c r="B993" s="24"/>
      <c r="C993" s="30"/>
      <c r="D993" s="30"/>
      <c r="E993" s="30"/>
      <c r="F993" s="30"/>
      <c r="G993" s="30"/>
      <c r="H993" s="30"/>
      <c r="I993" s="30"/>
      <c r="J993" s="30"/>
      <c r="K993" s="30"/>
      <c r="L993" s="24"/>
      <c r="M993" s="24"/>
      <c r="N993" s="24"/>
      <c r="O993" s="24"/>
    </row>
    <row r="994" spans="1:15" x14ac:dyDescent="0.25">
      <c r="A994" s="38"/>
      <c r="B994" s="24"/>
      <c r="C994" s="30"/>
      <c r="D994" s="30"/>
      <c r="E994" s="30"/>
      <c r="F994" s="30"/>
      <c r="G994" s="30"/>
      <c r="H994" s="30"/>
      <c r="I994" s="30"/>
      <c r="J994" s="30"/>
      <c r="K994" s="30"/>
      <c r="L994" s="24"/>
      <c r="M994" s="24"/>
      <c r="N994" s="24"/>
      <c r="O994" s="24"/>
    </row>
    <row r="995" spans="1:15" x14ac:dyDescent="0.25">
      <c r="A995" s="38"/>
      <c r="B995" s="24"/>
      <c r="C995" s="30"/>
      <c r="D995" s="30"/>
      <c r="E995" s="30"/>
      <c r="F995" s="30"/>
      <c r="G995" s="30"/>
      <c r="H995" s="30"/>
      <c r="I995" s="30"/>
      <c r="J995" s="30"/>
      <c r="K995" s="30"/>
      <c r="L995" s="24"/>
      <c r="M995" s="24"/>
      <c r="N995" s="24"/>
      <c r="O995" s="24"/>
    </row>
    <row r="996" spans="1:15" x14ac:dyDescent="0.25">
      <c r="A996" s="38"/>
      <c r="B996" s="24"/>
      <c r="C996" s="30"/>
      <c r="D996" s="30"/>
      <c r="E996" s="30"/>
      <c r="F996" s="30"/>
      <c r="G996" s="30"/>
      <c r="H996" s="30"/>
      <c r="I996" s="30"/>
      <c r="J996" s="30"/>
      <c r="K996" s="30"/>
      <c r="L996" s="24"/>
      <c r="M996" s="24"/>
      <c r="N996" s="24"/>
      <c r="O996" s="24"/>
    </row>
    <row r="997" spans="1:15" x14ac:dyDescent="0.25">
      <c r="A997" s="38"/>
      <c r="B997" s="24"/>
      <c r="C997" s="30"/>
      <c r="D997" s="30"/>
      <c r="E997" s="30"/>
      <c r="F997" s="30"/>
      <c r="G997" s="30"/>
      <c r="H997" s="30"/>
      <c r="I997" s="30"/>
      <c r="J997" s="30"/>
      <c r="K997" s="30"/>
      <c r="L997" s="24"/>
      <c r="M997" s="24"/>
      <c r="N997" s="24"/>
      <c r="O997" s="24"/>
    </row>
    <row r="998" spans="1:15" x14ac:dyDescent="0.25">
      <c r="A998" s="38"/>
      <c r="B998" s="24"/>
      <c r="C998" s="30"/>
      <c r="D998" s="30"/>
      <c r="E998" s="30"/>
      <c r="F998" s="30"/>
      <c r="G998" s="30"/>
      <c r="H998" s="30"/>
      <c r="I998" s="30"/>
      <c r="J998" s="30"/>
      <c r="K998" s="30"/>
      <c r="L998" s="24"/>
      <c r="M998" s="24"/>
      <c r="N998" s="24"/>
      <c r="O998" s="24"/>
    </row>
    <row r="999" spans="1:15" x14ac:dyDescent="0.25">
      <c r="A999" s="38"/>
      <c r="B999" s="24"/>
      <c r="C999" s="30"/>
      <c r="D999" s="30"/>
      <c r="E999" s="30"/>
      <c r="F999" s="30"/>
      <c r="G999" s="30"/>
      <c r="H999" s="30"/>
      <c r="I999" s="30"/>
      <c r="J999" s="30"/>
      <c r="K999" s="30"/>
      <c r="L999" s="24"/>
      <c r="M999" s="24"/>
      <c r="N999" s="24"/>
      <c r="O999" s="24"/>
    </row>
    <row r="1000" spans="1:15" x14ac:dyDescent="0.25">
      <c r="A1000" s="38"/>
      <c r="B1000" s="24"/>
      <c r="C1000" s="30"/>
      <c r="D1000" s="30"/>
      <c r="E1000" s="30"/>
      <c r="F1000" s="30"/>
      <c r="G1000" s="30"/>
      <c r="H1000" s="30"/>
      <c r="I1000" s="30"/>
      <c r="J1000" s="30"/>
      <c r="K1000" s="30"/>
      <c r="L1000" s="24"/>
      <c r="M1000" s="24"/>
      <c r="N1000" s="24"/>
      <c r="O1000" s="24"/>
    </row>
    <row r="1001" spans="1:15" x14ac:dyDescent="0.25">
      <c r="A1001" s="38"/>
      <c r="B1001" s="24"/>
      <c r="C1001" s="30"/>
      <c r="D1001" s="30"/>
      <c r="E1001" s="30"/>
      <c r="F1001" s="30"/>
      <c r="G1001" s="30"/>
      <c r="H1001" s="30"/>
      <c r="I1001" s="30"/>
      <c r="J1001" s="30"/>
      <c r="K1001" s="30"/>
      <c r="L1001" s="24"/>
      <c r="M1001" s="24"/>
      <c r="N1001" s="24"/>
      <c r="O1001" s="24"/>
    </row>
    <row r="1002" spans="1:15" x14ac:dyDescent="0.25">
      <c r="A1002" s="38"/>
      <c r="B1002" s="24"/>
      <c r="C1002" s="30"/>
      <c r="D1002" s="30"/>
      <c r="E1002" s="30"/>
      <c r="F1002" s="30"/>
      <c r="G1002" s="30"/>
      <c r="H1002" s="30"/>
      <c r="I1002" s="30"/>
      <c r="J1002" s="30"/>
      <c r="K1002" s="30"/>
      <c r="L1002" s="24"/>
      <c r="M1002" s="24"/>
      <c r="N1002" s="24"/>
      <c r="O1002" s="24"/>
    </row>
    <row r="1003" spans="1:15" x14ac:dyDescent="0.25">
      <c r="A1003" s="38"/>
      <c r="B1003" s="24"/>
      <c r="C1003" s="30"/>
      <c r="D1003" s="30"/>
      <c r="E1003" s="30"/>
      <c r="F1003" s="30"/>
      <c r="G1003" s="30"/>
      <c r="H1003" s="30"/>
      <c r="I1003" s="30"/>
      <c r="J1003" s="30"/>
      <c r="K1003" s="30"/>
      <c r="L1003" s="24"/>
      <c r="M1003" s="24"/>
      <c r="N1003" s="24"/>
      <c r="O1003" s="24"/>
    </row>
    <row r="1004" spans="1:15" x14ac:dyDescent="0.25">
      <c r="A1004" s="38"/>
      <c r="B1004" s="24"/>
      <c r="C1004" s="30"/>
      <c r="D1004" s="30"/>
      <c r="E1004" s="30"/>
      <c r="F1004" s="30"/>
      <c r="G1004" s="30"/>
      <c r="H1004" s="30"/>
      <c r="I1004" s="30"/>
      <c r="J1004" s="30"/>
      <c r="K1004" s="30"/>
      <c r="L1004" s="24"/>
      <c r="M1004" s="24"/>
      <c r="N1004" s="24"/>
      <c r="O1004" s="24"/>
    </row>
    <row r="1005" spans="1:15" x14ac:dyDescent="0.25">
      <c r="A1005" s="38"/>
      <c r="B1005" s="24"/>
      <c r="C1005" s="30"/>
      <c r="D1005" s="30"/>
      <c r="E1005" s="30"/>
      <c r="F1005" s="30"/>
      <c r="G1005" s="30"/>
      <c r="H1005" s="30"/>
      <c r="I1005" s="30"/>
      <c r="J1005" s="30"/>
      <c r="K1005" s="30"/>
      <c r="L1005" s="24"/>
      <c r="M1005" s="24"/>
      <c r="N1005" s="24"/>
      <c r="O1005" s="24"/>
    </row>
    <row r="1006" spans="1:15" x14ac:dyDescent="0.25">
      <c r="A1006" s="38"/>
      <c r="B1006" s="24"/>
      <c r="C1006" s="30"/>
      <c r="D1006" s="30"/>
      <c r="E1006" s="30"/>
      <c r="F1006" s="30"/>
      <c r="G1006" s="30"/>
      <c r="H1006" s="30"/>
      <c r="I1006" s="30"/>
      <c r="J1006" s="30"/>
      <c r="K1006" s="30"/>
      <c r="L1006" s="24"/>
      <c r="M1006" s="24"/>
      <c r="N1006" s="24"/>
      <c r="O1006" s="24"/>
    </row>
    <row r="1007" spans="1:15" x14ac:dyDescent="0.25">
      <c r="A1007" s="38"/>
      <c r="B1007" s="24"/>
      <c r="C1007" s="30"/>
      <c r="D1007" s="30"/>
      <c r="E1007" s="30"/>
      <c r="F1007" s="30"/>
      <c r="G1007" s="30"/>
      <c r="H1007" s="30"/>
      <c r="I1007" s="30"/>
      <c r="J1007" s="30"/>
      <c r="K1007" s="30"/>
      <c r="L1007" s="24"/>
      <c r="M1007" s="24"/>
      <c r="N1007" s="24"/>
      <c r="O1007" s="24"/>
    </row>
    <row r="1008" spans="1:15" x14ac:dyDescent="0.25">
      <c r="A1008" s="38"/>
      <c r="B1008" s="24"/>
      <c r="C1008" s="30"/>
      <c r="D1008" s="30"/>
      <c r="E1008" s="30"/>
      <c r="F1008" s="30"/>
      <c r="G1008" s="30"/>
      <c r="H1008" s="30"/>
      <c r="I1008" s="30"/>
      <c r="J1008" s="30"/>
      <c r="K1008" s="30"/>
      <c r="L1008" s="24"/>
      <c r="M1008" s="24"/>
      <c r="N1008" s="24"/>
      <c r="O1008" s="24"/>
    </row>
    <row r="1009" spans="1:15" x14ac:dyDescent="0.25">
      <c r="A1009" s="38"/>
      <c r="B1009" s="24"/>
      <c r="C1009" s="30"/>
      <c r="D1009" s="30"/>
      <c r="E1009" s="30"/>
      <c r="F1009" s="30"/>
      <c r="G1009" s="30"/>
      <c r="H1009" s="30"/>
      <c r="I1009" s="30"/>
      <c r="J1009" s="30"/>
      <c r="K1009" s="30"/>
      <c r="L1009" s="24"/>
      <c r="M1009" s="24"/>
      <c r="N1009" s="24"/>
      <c r="O1009" s="24"/>
    </row>
    <row r="1010" spans="1:15" x14ac:dyDescent="0.25">
      <c r="A1010" s="38"/>
      <c r="B1010" s="24"/>
      <c r="C1010" s="30"/>
      <c r="D1010" s="30"/>
      <c r="E1010" s="30"/>
      <c r="F1010" s="30"/>
      <c r="G1010" s="30"/>
      <c r="H1010" s="30"/>
      <c r="I1010" s="30"/>
      <c r="J1010" s="30"/>
      <c r="K1010" s="30"/>
      <c r="L1010" s="24"/>
      <c r="M1010" s="24"/>
      <c r="N1010" s="24"/>
      <c r="O1010" s="24"/>
    </row>
    <row r="1011" spans="1:15" x14ac:dyDescent="0.25">
      <c r="A1011" s="38"/>
      <c r="B1011" s="24"/>
      <c r="C1011" s="30"/>
      <c r="D1011" s="30"/>
      <c r="E1011" s="30"/>
      <c r="F1011" s="30"/>
      <c r="G1011" s="30"/>
      <c r="H1011" s="30"/>
      <c r="I1011" s="30"/>
      <c r="J1011" s="30"/>
      <c r="K1011" s="30"/>
      <c r="L1011" s="24"/>
      <c r="M1011" s="24"/>
      <c r="N1011" s="24"/>
      <c r="O1011" s="24"/>
    </row>
    <row r="1012" spans="1:15" x14ac:dyDescent="0.25">
      <c r="A1012" s="38"/>
      <c r="B1012" s="24"/>
      <c r="C1012" s="30"/>
      <c r="D1012" s="30"/>
      <c r="E1012" s="30"/>
      <c r="F1012" s="30"/>
      <c r="G1012" s="30"/>
      <c r="H1012" s="30"/>
      <c r="I1012" s="30"/>
      <c r="J1012" s="30"/>
      <c r="K1012" s="30"/>
      <c r="L1012" s="24"/>
      <c r="M1012" s="24"/>
      <c r="N1012" s="24"/>
      <c r="O1012" s="24"/>
    </row>
    <row r="1013" spans="1:15" x14ac:dyDescent="0.25">
      <c r="A1013" s="38"/>
      <c r="B1013" s="24"/>
      <c r="C1013" s="30"/>
      <c r="D1013" s="30"/>
      <c r="E1013" s="30"/>
      <c r="F1013" s="30"/>
      <c r="G1013" s="30"/>
      <c r="H1013" s="30"/>
      <c r="I1013" s="30"/>
      <c r="J1013" s="30"/>
      <c r="K1013" s="30"/>
      <c r="L1013" s="24"/>
      <c r="M1013" s="24"/>
      <c r="N1013" s="24"/>
      <c r="O1013" s="24"/>
    </row>
    <row r="1014" spans="1:15" x14ac:dyDescent="0.25">
      <c r="A1014" s="38"/>
      <c r="B1014" s="24"/>
      <c r="C1014" s="30"/>
      <c r="D1014" s="30"/>
      <c r="E1014" s="30"/>
      <c r="F1014" s="30"/>
      <c r="G1014" s="30"/>
      <c r="H1014" s="30"/>
      <c r="I1014" s="30"/>
      <c r="J1014" s="30"/>
      <c r="K1014" s="30"/>
      <c r="L1014" s="24"/>
      <c r="M1014" s="24"/>
      <c r="N1014" s="24"/>
      <c r="O1014" s="24"/>
    </row>
    <row r="1015" spans="1:15" x14ac:dyDescent="0.25">
      <c r="A1015" s="38"/>
      <c r="B1015" s="24"/>
      <c r="C1015" s="30"/>
      <c r="D1015" s="30"/>
      <c r="E1015" s="30"/>
      <c r="F1015" s="30"/>
      <c r="G1015" s="30"/>
      <c r="H1015" s="30"/>
      <c r="I1015" s="30"/>
      <c r="J1015" s="30"/>
      <c r="K1015" s="30"/>
      <c r="L1015" s="24"/>
      <c r="M1015" s="24"/>
      <c r="N1015" s="24"/>
      <c r="O1015" s="24"/>
    </row>
    <row r="1016" spans="1:15" x14ac:dyDescent="0.25">
      <c r="A1016" s="38"/>
      <c r="B1016" s="24"/>
      <c r="C1016" s="30"/>
      <c r="D1016" s="30"/>
      <c r="E1016" s="30"/>
      <c r="F1016" s="30"/>
      <c r="G1016" s="30"/>
      <c r="H1016" s="30"/>
      <c r="I1016" s="30"/>
      <c r="J1016" s="30"/>
      <c r="K1016" s="30"/>
      <c r="L1016" s="24"/>
      <c r="M1016" s="24"/>
      <c r="N1016" s="24"/>
      <c r="O1016" s="24"/>
    </row>
    <row r="1017" spans="1:15" x14ac:dyDescent="0.25">
      <c r="A1017" s="38"/>
      <c r="B1017" s="24"/>
      <c r="C1017" s="30"/>
      <c r="D1017" s="30"/>
      <c r="E1017" s="30"/>
      <c r="F1017" s="30"/>
      <c r="G1017" s="30"/>
      <c r="H1017" s="30"/>
      <c r="I1017" s="30"/>
      <c r="J1017" s="30"/>
      <c r="K1017" s="30"/>
      <c r="L1017" s="24"/>
      <c r="M1017" s="24"/>
      <c r="N1017" s="24"/>
      <c r="O1017" s="24"/>
    </row>
    <row r="1018" spans="1:15" x14ac:dyDescent="0.25">
      <c r="A1018" s="38"/>
      <c r="B1018" s="24"/>
      <c r="C1018" s="30"/>
      <c r="D1018" s="30"/>
      <c r="E1018" s="30"/>
      <c r="F1018" s="30"/>
      <c r="G1018" s="30"/>
      <c r="H1018" s="30"/>
      <c r="I1018" s="30"/>
      <c r="J1018" s="30"/>
      <c r="K1018" s="30"/>
      <c r="L1018" s="24"/>
      <c r="M1018" s="24"/>
      <c r="N1018" s="24"/>
      <c r="O1018" s="24"/>
    </row>
    <row r="1019" spans="1:15" x14ac:dyDescent="0.25">
      <c r="A1019" s="38"/>
      <c r="B1019" s="24"/>
      <c r="C1019" s="30"/>
      <c r="D1019" s="30"/>
      <c r="E1019" s="30"/>
      <c r="F1019" s="30"/>
      <c r="G1019" s="30"/>
      <c r="H1019" s="30"/>
      <c r="I1019" s="30"/>
      <c r="J1019" s="30"/>
      <c r="K1019" s="30"/>
      <c r="L1019" s="24"/>
      <c r="M1019" s="24"/>
      <c r="N1019" s="24"/>
      <c r="O1019" s="24"/>
    </row>
    <row r="1020" spans="1:15" x14ac:dyDescent="0.25">
      <c r="A1020" s="38"/>
      <c r="B1020" s="24"/>
      <c r="C1020" s="30"/>
      <c r="D1020" s="30"/>
      <c r="E1020" s="30"/>
      <c r="F1020" s="30"/>
      <c r="G1020" s="30"/>
      <c r="H1020" s="30"/>
      <c r="I1020" s="30"/>
      <c r="J1020" s="30"/>
      <c r="K1020" s="30"/>
      <c r="L1020" s="24"/>
      <c r="M1020" s="24"/>
      <c r="N1020" s="24"/>
      <c r="O1020" s="24"/>
    </row>
    <row r="1021" spans="1:15" x14ac:dyDescent="0.25">
      <c r="A1021" s="38"/>
      <c r="B1021" s="24"/>
      <c r="C1021" s="30"/>
      <c r="D1021" s="30"/>
      <c r="E1021" s="30"/>
      <c r="F1021" s="30"/>
      <c r="G1021" s="30"/>
      <c r="H1021" s="30"/>
      <c r="I1021" s="30"/>
      <c r="J1021" s="30"/>
      <c r="K1021" s="30"/>
      <c r="L1021" s="24"/>
      <c r="M1021" s="24"/>
      <c r="N1021" s="24"/>
      <c r="O1021" s="24"/>
    </row>
    <row r="1022" spans="1:15" x14ac:dyDescent="0.25">
      <c r="A1022" s="38"/>
      <c r="B1022" s="24"/>
      <c r="C1022" s="30"/>
      <c r="D1022" s="30"/>
      <c r="E1022" s="30"/>
      <c r="F1022" s="30"/>
      <c r="G1022" s="30"/>
      <c r="H1022" s="30"/>
      <c r="I1022" s="30"/>
      <c r="J1022" s="30"/>
      <c r="K1022" s="30"/>
      <c r="L1022" s="24"/>
      <c r="M1022" s="24"/>
      <c r="N1022" s="24"/>
      <c r="O1022" s="24"/>
    </row>
    <row r="1023" spans="1:15" x14ac:dyDescent="0.25">
      <c r="A1023" s="38"/>
      <c r="B1023" s="24"/>
      <c r="C1023" s="30"/>
      <c r="D1023" s="30"/>
      <c r="E1023" s="30"/>
      <c r="F1023" s="30"/>
      <c r="G1023" s="30"/>
      <c r="H1023" s="30"/>
      <c r="I1023" s="30"/>
      <c r="J1023" s="30"/>
      <c r="K1023" s="30"/>
      <c r="L1023" s="24"/>
      <c r="M1023" s="24"/>
      <c r="N1023" s="24"/>
      <c r="O1023" s="24"/>
    </row>
    <row r="1024" spans="1:15" x14ac:dyDescent="0.25">
      <c r="A1024" s="38"/>
      <c r="B1024" s="24"/>
      <c r="C1024" s="30"/>
      <c r="D1024" s="30"/>
      <c r="E1024" s="30"/>
      <c r="F1024" s="30"/>
      <c r="G1024" s="30"/>
      <c r="H1024" s="30"/>
      <c r="I1024" s="30"/>
      <c r="J1024" s="30"/>
      <c r="K1024" s="30"/>
      <c r="L1024" s="24"/>
      <c r="M1024" s="24"/>
      <c r="N1024" s="24"/>
      <c r="O1024" s="24"/>
    </row>
    <row r="1025" spans="1:15" x14ac:dyDescent="0.25">
      <c r="A1025" s="38"/>
      <c r="B1025" s="24"/>
      <c r="C1025" s="30"/>
      <c r="D1025" s="30"/>
      <c r="E1025" s="30"/>
      <c r="F1025" s="30"/>
      <c r="G1025" s="30"/>
      <c r="H1025" s="30"/>
      <c r="I1025" s="30"/>
      <c r="J1025" s="30"/>
      <c r="K1025" s="30"/>
      <c r="L1025" s="24"/>
      <c r="M1025" s="24"/>
      <c r="N1025" s="24"/>
      <c r="O1025" s="24"/>
    </row>
    <row r="1026" spans="1:15" x14ac:dyDescent="0.25">
      <c r="A1026" s="38"/>
      <c r="B1026" s="24"/>
      <c r="C1026" s="30"/>
      <c r="D1026" s="30"/>
      <c r="E1026" s="30"/>
      <c r="F1026" s="30"/>
      <c r="G1026" s="30"/>
      <c r="H1026" s="30"/>
      <c r="I1026" s="30"/>
      <c r="J1026" s="30"/>
      <c r="K1026" s="30"/>
      <c r="L1026" s="24"/>
      <c r="M1026" s="24"/>
      <c r="N1026" s="24"/>
      <c r="O1026" s="24"/>
    </row>
    <row r="1027" spans="1:15" x14ac:dyDescent="0.25">
      <c r="A1027" s="38"/>
      <c r="B1027" s="24"/>
      <c r="C1027" s="30"/>
      <c r="D1027" s="30"/>
      <c r="E1027" s="30"/>
      <c r="F1027" s="30"/>
      <c r="G1027" s="30"/>
      <c r="H1027" s="30"/>
      <c r="I1027" s="30"/>
      <c r="J1027" s="30"/>
      <c r="K1027" s="30"/>
      <c r="L1027" s="24"/>
      <c r="M1027" s="24"/>
      <c r="N1027" s="24"/>
      <c r="O1027" s="24"/>
    </row>
    <row r="1028" spans="1:15" x14ac:dyDescent="0.25">
      <c r="A1028" s="38"/>
      <c r="B1028" s="24"/>
      <c r="C1028" s="30"/>
      <c r="D1028" s="30"/>
      <c r="E1028" s="30"/>
      <c r="F1028" s="30"/>
      <c r="G1028" s="30"/>
      <c r="H1028" s="30"/>
      <c r="I1028" s="30"/>
      <c r="J1028" s="30"/>
      <c r="K1028" s="30"/>
      <c r="L1028" s="24"/>
      <c r="M1028" s="24"/>
      <c r="N1028" s="24"/>
      <c r="O1028" s="24"/>
    </row>
    <row r="1029" spans="1:15" x14ac:dyDescent="0.25">
      <c r="A1029" s="38"/>
      <c r="B1029" s="24"/>
      <c r="C1029" s="30"/>
      <c r="D1029" s="30"/>
      <c r="E1029" s="30"/>
      <c r="F1029" s="30"/>
      <c r="G1029" s="30"/>
      <c r="H1029" s="30"/>
      <c r="I1029" s="30"/>
      <c r="J1029" s="30"/>
      <c r="K1029" s="30"/>
      <c r="L1029" s="24"/>
      <c r="M1029" s="24"/>
      <c r="N1029" s="24"/>
      <c r="O1029" s="24"/>
    </row>
    <row r="1030" spans="1:15" x14ac:dyDescent="0.25">
      <c r="A1030" s="38"/>
      <c r="B1030" s="24"/>
      <c r="C1030" s="30"/>
      <c r="D1030" s="30"/>
      <c r="E1030" s="30"/>
      <c r="F1030" s="30"/>
      <c r="G1030" s="30"/>
      <c r="H1030" s="30"/>
      <c r="I1030" s="30"/>
      <c r="J1030" s="30"/>
      <c r="K1030" s="30"/>
      <c r="L1030" s="24"/>
      <c r="M1030" s="24"/>
      <c r="N1030" s="24"/>
      <c r="O1030" s="24"/>
    </row>
    <row r="1031" spans="1:15" x14ac:dyDescent="0.25">
      <c r="A1031" s="38"/>
      <c r="B1031" s="24"/>
      <c r="C1031" s="30"/>
      <c r="D1031" s="30"/>
      <c r="E1031" s="30"/>
      <c r="F1031" s="30"/>
      <c r="G1031" s="30"/>
      <c r="H1031" s="30"/>
      <c r="I1031" s="30"/>
      <c r="J1031" s="30"/>
      <c r="K1031" s="30"/>
      <c r="L1031" s="24"/>
      <c r="M1031" s="24"/>
      <c r="N1031" s="24"/>
      <c r="O1031" s="24"/>
    </row>
    <row r="1032" spans="1:15" x14ac:dyDescent="0.25">
      <c r="A1032" s="38"/>
      <c r="B1032" s="24"/>
      <c r="C1032" s="30"/>
      <c r="D1032" s="30"/>
      <c r="E1032" s="30"/>
      <c r="F1032" s="30"/>
      <c r="G1032" s="30"/>
      <c r="H1032" s="30"/>
      <c r="I1032" s="30"/>
      <c r="J1032" s="30"/>
      <c r="K1032" s="30"/>
      <c r="L1032" s="24"/>
      <c r="M1032" s="24"/>
      <c r="N1032" s="24"/>
      <c r="O1032" s="24"/>
    </row>
    <row r="1033" spans="1:15" x14ac:dyDescent="0.25">
      <c r="A1033" s="38"/>
      <c r="B1033" s="24"/>
      <c r="C1033" s="30"/>
      <c r="D1033" s="30"/>
      <c r="E1033" s="30"/>
      <c r="F1033" s="30"/>
      <c r="G1033" s="30"/>
      <c r="H1033" s="30"/>
      <c r="I1033" s="30"/>
      <c r="J1033" s="30"/>
      <c r="K1033" s="30"/>
      <c r="L1033" s="24"/>
      <c r="M1033" s="24"/>
      <c r="N1033" s="24"/>
      <c r="O1033" s="24"/>
    </row>
    <row r="1034" spans="1:15" x14ac:dyDescent="0.25">
      <c r="A1034" s="38"/>
      <c r="B1034" s="24"/>
      <c r="C1034" s="30"/>
      <c r="D1034" s="30"/>
      <c r="E1034" s="30"/>
      <c r="F1034" s="30"/>
      <c r="G1034" s="30"/>
      <c r="H1034" s="30"/>
      <c r="I1034" s="30"/>
      <c r="J1034" s="30"/>
      <c r="K1034" s="30"/>
      <c r="L1034" s="24"/>
      <c r="M1034" s="24"/>
      <c r="N1034" s="24"/>
      <c r="O1034" s="24"/>
    </row>
    <row r="1035" spans="1:15" x14ac:dyDescent="0.25">
      <c r="A1035" s="38"/>
      <c r="B1035" s="24"/>
      <c r="C1035" s="30"/>
      <c r="D1035" s="30"/>
      <c r="E1035" s="30"/>
      <c r="F1035" s="30"/>
      <c r="G1035" s="30"/>
      <c r="H1035" s="30"/>
      <c r="I1035" s="30"/>
      <c r="J1035" s="30"/>
      <c r="K1035" s="30"/>
      <c r="L1035" s="24"/>
      <c r="M1035" s="24"/>
      <c r="N1035" s="24"/>
      <c r="O1035" s="24"/>
    </row>
    <row r="1036" spans="1:15" x14ac:dyDescent="0.25">
      <c r="A1036" s="38"/>
      <c r="B1036" s="24"/>
      <c r="C1036" s="30"/>
      <c r="D1036" s="30"/>
      <c r="E1036" s="30"/>
      <c r="F1036" s="30"/>
      <c r="G1036" s="30"/>
      <c r="H1036" s="30"/>
      <c r="I1036" s="30"/>
      <c r="J1036" s="30"/>
      <c r="K1036" s="30"/>
      <c r="L1036" s="24"/>
      <c r="M1036" s="24"/>
      <c r="N1036" s="24"/>
      <c r="O1036" s="24"/>
    </row>
    <row r="1037" spans="1:15" x14ac:dyDescent="0.25">
      <c r="A1037" s="38"/>
      <c r="B1037" s="24"/>
      <c r="C1037" s="30"/>
      <c r="D1037" s="30"/>
      <c r="E1037" s="30"/>
      <c r="F1037" s="30"/>
      <c r="G1037" s="30"/>
      <c r="H1037" s="30"/>
      <c r="I1037" s="30"/>
      <c r="J1037" s="30"/>
      <c r="K1037" s="30"/>
      <c r="L1037" s="24"/>
      <c r="M1037" s="24"/>
      <c r="N1037" s="24"/>
      <c r="O1037" s="24"/>
    </row>
    <row r="1038" spans="1:15" x14ac:dyDescent="0.25">
      <c r="A1038" s="38"/>
      <c r="B1038" s="24"/>
      <c r="C1038" s="30"/>
      <c r="D1038" s="30"/>
      <c r="E1038" s="30"/>
      <c r="F1038" s="30"/>
      <c r="G1038" s="30"/>
      <c r="H1038" s="30"/>
      <c r="I1038" s="30"/>
      <c r="J1038" s="30"/>
      <c r="K1038" s="30"/>
      <c r="L1038" s="24"/>
      <c r="M1038" s="24"/>
      <c r="N1038" s="24"/>
      <c r="O1038" s="24"/>
    </row>
    <row r="1039" spans="1:15" x14ac:dyDescent="0.25">
      <c r="A1039" s="38"/>
      <c r="B1039" s="24"/>
      <c r="C1039" s="30"/>
      <c r="D1039" s="30"/>
      <c r="E1039" s="30"/>
      <c r="F1039" s="30"/>
      <c r="G1039" s="30"/>
      <c r="H1039" s="30"/>
      <c r="I1039" s="30"/>
      <c r="J1039" s="30"/>
      <c r="K1039" s="30"/>
      <c r="L1039" s="24"/>
      <c r="M1039" s="24"/>
      <c r="N1039" s="24"/>
      <c r="O1039" s="24"/>
    </row>
    <row r="1040" spans="1:15" x14ac:dyDescent="0.25">
      <c r="A1040" s="38"/>
      <c r="B1040" s="24"/>
      <c r="C1040" s="30"/>
      <c r="D1040" s="30"/>
      <c r="E1040" s="30"/>
      <c r="F1040" s="30"/>
      <c r="G1040" s="30"/>
      <c r="H1040" s="30"/>
      <c r="I1040" s="30"/>
      <c r="J1040" s="30"/>
      <c r="K1040" s="30"/>
      <c r="L1040" s="24"/>
      <c r="M1040" s="24"/>
      <c r="N1040" s="24"/>
      <c r="O1040" s="24"/>
    </row>
    <row r="1041" spans="1:15" x14ac:dyDescent="0.25">
      <c r="A1041" s="38"/>
      <c r="B1041" s="24"/>
      <c r="C1041" s="30"/>
      <c r="D1041" s="30"/>
      <c r="E1041" s="30"/>
      <c r="F1041" s="30"/>
      <c r="G1041" s="30"/>
      <c r="H1041" s="30"/>
      <c r="I1041" s="30"/>
      <c r="J1041" s="30"/>
      <c r="K1041" s="30"/>
      <c r="L1041" s="24"/>
      <c r="M1041" s="24"/>
      <c r="N1041" s="24"/>
      <c r="O1041" s="24"/>
    </row>
    <row r="1042" spans="1:15" x14ac:dyDescent="0.25">
      <c r="A1042" s="38"/>
      <c r="B1042" s="24"/>
      <c r="C1042" s="30"/>
      <c r="D1042" s="30"/>
      <c r="E1042" s="30"/>
      <c r="F1042" s="30"/>
      <c r="G1042" s="30"/>
      <c r="H1042" s="30"/>
      <c r="I1042" s="30"/>
      <c r="J1042" s="30"/>
      <c r="K1042" s="30"/>
      <c r="L1042" s="24"/>
      <c r="M1042" s="24"/>
      <c r="N1042" s="24"/>
      <c r="O1042" s="24"/>
    </row>
    <row r="1043" spans="1:15" x14ac:dyDescent="0.25">
      <c r="A1043" s="38"/>
      <c r="B1043" s="24"/>
      <c r="C1043" s="30"/>
      <c r="D1043" s="30"/>
      <c r="E1043" s="30"/>
      <c r="F1043" s="30"/>
      <c r="G1043" s="30"/>
      <c r="H1043" s="30"/>
      <c r="I1043" s="30"/>
      <c r="J1043" s="30"/>
      <c r="K1043" s="30"/>
      <c r="L1043" s="24"/>
      <c r="M1043" s="24"/>
      <c r="N1043" s="24"/>
      <c r="O1043" s="24"/>
    </row>
    <row r="1044" spans="1:15" x14ac:dyDescent="0.25">
      <c r="A1044" s="38"/>
      <c r="B1044" s="24"/>
      <c r="C1044" s="30"/>
      <c r="D1044" s="30"/>
      <c r="E1044" s="30"/>
      <c r="F1044" s="30"/>
      <c r="G1044" s="30"/>
      <c r="H1044" s="30"/>
      <c r="I1044" s="30"/>
      <c r="J1044" s="30"/>
      <c r="K1044" s="30"/>
      <c r="L1044" s="24"/>
      <c r="M1044" s="24"/>
      <c r="N1044" s="24"/>
      <c r="O1044" s="24"/>
    </row>
    <row r="1045" spans="1:15" x14ac:dyDescent="0.25">
      <c r="A1045" s="38"/>
      <c r="B1045" s="24"/>
      <c r="C1045" s="30"/>
      <c r="D1045" s="30"/>
      <c r="E1045" s="30"/>
      <c r="F1045" s="30"/>
      <c r="G1045" s="30"/>
      <c r="H1045" s="30"/>
      <c r="I1045" s="30"/>
      <c r="J1045" s="30"/>
      <c r="K1045" s="30"/>
      <c r="L1045" s="24"/>
      <c r="M1045" s="24"/>
      <c r="N1045" s="24"/>
      <c r="O1045" s="24"/>
    </row>
    <row r="1046" spans="1:15" x14ac:dyDescent="0.25">
      <c r="A1046" s="38"/>
      <c r="B1046" s="24"/>
      <c r="C1046" s="30"/>
      <c r="D1046" s="30"/>
      <c r="E1046" s="30"/>
      <c r="F1046" s="30"/>
      <c r="G1046" s="30"/>
      <c r="H1046" s="30"/>
      <c r="I1046" s="30"/>
      <c r="J1046" s="30"/>
      <c r="K1046" s="30"/>
      <c r="L1046" s="24"/>
      <c r="M1046" s="24"/>
      <c r="N1046" s="24"/>
      <c r="O1046" s="24"/>
    </row>
    <row r="1047" spans="1:15" x14ac:dyDescent="0.25">
      <c r="A1047" s="38"/>
      <c r="B1047" s="24"/>
      <c r="C1047" s="30"/>
      <c r="D1047" s="30"/>
      <c r="E1047" s="30"/>
      <c r="F1047" s="30"/>
      <c r="G1047" s="30"/>
      <c r="H1047" s="30"/>
      <c r="I1047" s="30"/>
      <c r="J1047" s="30"/>
      <c r="K1047" s="30"/>
      <c r="L1047" s="24"/>
      <c r="M1047" s="24"/>
      <c r="N1047" s="24"/>
      <c r="O1047" s="24"/>
    </row>
    <row r="1048" spans="1:15" x14ac:dyDescent="0.25">
      <c r="A1048" s="38"/>
      <c r="B1048" s="24"/>
      <c r="C1048" s="30"/>
      <c r="D1048" s="30"/>
      <c r="E1048" s="30"/>
      <c r="F1048" s="30"/>
      <c r="G1048" s="30"/>
      <c r="H1048" s="30"/>
      <c r="I1048" s="30"/>
      <c r="J1048" s="30"/>
      <c r="K1048" s="30"/>
      <c r="L1048" s="24"/>
      <c r="M1048" s="24"/>
      <c r="N1048" s="24"/>
      <c r="O1048" s="24"/>
    </row>
    <row r="1049" spans="1:15" x14ac:dyDescent="0.25">
      <c r="A1049" s="38"/>
      <c r="B1049" s="24"/>
      <c r="C1049" s="30"/>
      <c r="D1049" s="30"/>
      <c r="E1049" s="30"/>
      <c r="F1049" s="30"/>
      <c r="G1049" s="30"/>
      <c r="H1049" s="30"/>
      <c r="I1049" s="30"/>
      <c r="J1049" s="30"/>
      <c r="K1049" s="30"/>
      <c r="L1049" s="24"/>
      <c r="M1049" s="24"/>
      <c r="N1049" s="24"/>
      <c r="O1049" s="24"/>
    </row>
    <row r="1050" spans="1:15" x14ac:dyDescent="0.25">
      <c r="A1050" s="38"/>
      <c r="B1050" s="24"/>
      <c r="C1050" s="30"/>
      <c r="D1050" s="30"/>
      <c r="E1050" s="30"/>
      <c r="F1050" s="30"/>
      <c r="G1050" s="30"/>
      <c r="H1050" s="30"/>
      <c r="I1050" s="30"/>
      <c r="J1050" s="30"/>
      <c r="K1050" s="30"/>
      <c r="L1050" s="24"/>
      <c r="M1050" s="24"/>
      <c r="N1050" s="24"/>
      <c r="O1050" s="24"/>
    </row>
    <row r="1051" spans="1:15" x14ac:dyDescent="0.25">
      <c r="A1051" s="38"/>
      <c r="B1051" s="24"/>
      <c r="C1051" s="30"/>
      <c r="D1051" s="30"/>
      <c r="E1051" s="30"/>
      <c r="F1051" s="30"/>
      <c r="G1051" s="30"/>
      <c r="H1051" s="30"/>
      <c r="I1051" s="30"/>
      <c r="J1051" s="30"/>
      <c r="K1051" s="30"/>
      <c r="L1051" s="24"/>
      <c r="M1051" s="24"/>
      <c r="N1051" s="24"/>
      <c r="O1051" s="24"/>
    </row>
    <row r="1052" spans="1:15" x14ac:dyDescent="0.25">
      <c r="A1052" s="38"/>
      <c r="B1052" s="24"/>
      <c r="C1052" s="30"/>
      <c r="D1052" s="30"/>
      <c r="E1052" s="30"/>
      <c r="F1052" s="30"/>
      <c r="G1052" s="30"/>
      <c r="H1052" s="30"/>
      <c r="I1052" s="30"/>
      <c r="J1052" s="30"/>
      <c r="K1052" s="30"/>
      <c r="L1052" s="24"/>
      <c r="M1052" s="24"/>
      <c r="N1052" s="24"/>
      <c r="O1052" s="24"/>
    </row>
    <row r="1053" spans="1:15" x14ac:dyDescent="0.25">
      <c r="A1053" s="38"/>
      <c r="B1053" s="24"/>
      <c r="C1053" s="30"/>
      <c r="D1053" s="30"/>
      <c r="E1053" s="30"/>
      <c r="F1053" s="30"/>
      <c r="G1053" s="30"/>
      <c r="H1053" s="30"/>
      <c r="I1053" s="30"/>
      <c r="J1053" s="30"/>
      <c r="K1053" s="30"/>
      <c r="L1053" s="24"/>
      <c r="M1053" s="24"/>
      <c r="N1053" s="24"/>
      <c r="O1053" s="24"/>
    </row>
    <row r="1054" spans="1:15" x14ac:dyDescent="0.25">
      <c r="A1054" s="38"/>
      <c r="B1054" s="24"/>
      <c r="C1054" s="30"/>
      <c r="D1054" s="30"/>
      <c r="E1054" s="30"/>
      <c r="F1054" s="30"/>
      <c r="G1054" s="30"/>
      <c r="H1054" s="30"/>
      <c r="I1054" s="30"/>
      <c r="J1054" s="30"/>
      <c r="K1054" s="30"/>
      <c r="L1054" s="24"/>
      <c r="M1054" s="24"/>
      <c r="N1054" s="24"/>
      <c r="O1054" s="24"/>
    </row>
    <row r="1055" spans="1:15" x14ac:dyDescent="0.25">
      <c r="A1055" s="38"/>
      <c r="B1055" s="24"/>
      <c r="C1055" s="30"/>
      <c r="D1055" s="30"/>
      <c r="E1055" s="30"/>
      <c r="F1055" s="30"/>
      <c r="G1055" s="30"/>
      <c r="H1055" s="30"/>
      <c r="I1055" s="30"/>
      <c r="J1055" s="30"/>
      <c r="K1055" s="30"/>
      <c r="L1055" s="24"/>
      <c r="M1055" s="24"/>
      <c r="N1055" s="24"/>
      <c r="O1055" s="24"/>
    </row>
    <row r="1056" spans="1:15" x14ac:dyDescent="0.25">
      <c r="A1056" s="38"/>
      <c r="B1056" s="24"/>
      <c r="C1056" s="30"/>
      <c r="D1056" s="30"/>
      <c r="E1056" s="30"/>
      <c r="F1056" s="30"/>
      <c r="G1056" s="30"/>
      <c r="H1056" s="30"/>
      <c r="I1056" s="30"/>
      <c r="J1056" s="30"/>
      <c r="K1056" s="30"/>
      <c r="L1056" s="24"/>
      <c r="M1056" s="24"/>
      <c r="N1056" s="24"/>
      <c r="O1056" s="24"/>
    </row>
    <row r="1057" spans="1:15" x14ac:dyDescent="0.25">
      <c r="A1057" s="38"/>
      <c r="B1057" s="24"/>
      <c r="C1057" s="30"/>
      <c r="D1057" s="30"/>
      <c r="E1057" s="30"/>
      <c r="F1057" s="30"/>
      <c r="G1057" s="30"/>
      <c r="H1057" s="30"/>
      <c r="I1057" s="30"/>
      <c r="J1057" s="30"/>
      <c r="K1057" s="30"/>
      <c r="L1057" s="24"/>
      <c r="M1057" s="24"/>
      <c r="N1057" s="24"/>
      <c r="O1057" s="24"/>
    </row>
    <row r="1058" spans="1:15" x14ac:dyDescent="0.25">
      <c r="A1058" s="38"/>
      <c r="B1058" s="24"/>
      <c r="C1058" s="30"/>
      <c r="D1058" s="30"/>
      <c r="E1058" s="30"/>
      <c r="F1058" s="30"/>
      <c r="G1058" s="30"/>
      <c r="H1058" s="30"/>
      <c r="I1058" s="30"/>
      <c r="J1058" s="30"/>
      <c r="K1058" s="30"/>
      <c r="L1058" s="24"/>
      <c r="M1058" s="24"/>
      <c r="N1058" s="24"/>
      <c r="O1058" s="24"/>
    </row>
    <row r="1059" spans="1:15" x14ac:dyDescent="0.25">
      <c r="A1059" s="38"/>
      <c r="B1059" s="24"/>
      <c r="C1059" s="30"/>
      <c r="D1059" s="30"/>
      <c r="E1059" s="30"/>
      <c r="F1059" s="30"/>
      <c r="G1059" s="30"/>
      <c r="H1059" s="30"/>
      <c r="I1059" s="30"/>
      <c r="J1059" s="30"/>
      <c r="K1059" s="30"/>
      <c r="L1059" s="24"/>
      <c r="M1059" s="24"/>
      <c r="N1059" s="24"/>
      <c r="O1059" s="24"/>
    </row>
    <row r="1060" spans="1:15" x14ac:dyDescent="0.25">
      <c r="A1060" s="38"/>
      <c r="B1060" s="24"/>
      <c r="C1060" s="30"/>
      <c r="D1060" s="30"/>
      <c r="E1060" s="30"/>
      <c r="F1060" s="30"/>
      <c r="G1060" s="30"/>
      <c r="H1060" s="30"/>
      <c r="I1060" s="30"/>
      <c r="J1060" s="30"/>
      <c r="K1060" s="30"/>
      <c r="L1060" s="24"/>
      <c r="M1060" s="24"/>
      <c r="N1060" s="24"/>
      <c r="O1060" s="24"/>
    </row>
    <row r="1061" spans="1:15" x14ac:dyDescent="0.25">
      <c r="A1061" s="38"/>
      <c r="B1061" s="24"/>
      <c r="C1061" s="30"/>
      <c r="D1061" s="30"/>
      <c r="E1061" s="30"/>
      <c r="F1061" s="30"/>
      <c r="G1061" s="30"/>
      <c r="H1061" s="30"/>
      <c r="I1061" s="30"/>
      <c r="J1061" s="30"/>
      <c r="K1061" s="30"/>
      <c r="L1061" s="24"/>
      <c r="M1061" s="24"/>
      <c r="N1061" s="24"/>
      <c r="O1061" s="24"/>
    </row>
    <row r="1062" spans="1:15" x14ac:dyDescent="0.25">
      <c r="A1062" s="38"/>
      <c r="B1062" s="24"/>
      <c r="C1062" s="30"/>
      <c r="D1062" s="30"/>
      <c r="E1062" s="30"/>
      <c r="F1062" s="30"/>
      <c r="G1062" s="30"/>
      <c r="H1062" s="30"/>
      <c r="I1062" s="30"/>
      <c r="J1062" s="30"/>
      <c r="K1062" s="30"/>
      <c r="L1062" s="24"/>
      <c r="M1062" s="24"/>
      <c r="N1062" s="24"/>
      <c r="O1062" s="24"/>
    </row>
    <row r="1063" spans="1:15" x14ac:dyDescent="0.25">
      <c r="A1063" s="38"/>
      <c r="B1063" s="24"/>
      <c r="C1063" s="30"/>
      <c r="D1063" s="30"/>
      <c r="E1063" s="30"/>
      <c r="F1063" s="30"/>
      <c r="G1063" s="30"/>
      <c r="H1063" s="30"/>
      <c r="I1063" s="30"/>
      <c r="J1063" s="30"/>
      <c r="K1063" s="30"/>
      <c r="L1063" s="24"/>
      <c r="M1063" s="24"/>
      <c r="N1063" s="24"/>
      <c r="O1063" s="24"/>
    </row>
    <row r="1064" spans="1:15" x14ac:dyDescent="0.25">
      <c r="A1064" s="38"/>
      <c r="B1064" s="24"/>
      <c r="C1064" s="30"/>
      <c r="D1064" s="30"/>
      <c r="E1064" s="30"/>
      <c r="F1064" s="30"/>
      <c r="G1064" s="30"/>
      <c r="H1064" s="30"/>
      <c r="I1064" s="30"/>
      <c r="J1064" s="30"/>
      <c r="K1064" s="30"/>
      <c r="L1064" s="24"/>
      <c r="M1064" s="24"/>
      <c r="N1064" s="24"/>
      <c r="O1064" s="24"/>
    </row>
    <row r="1065" spans="1:15" x14ac:dyDescent="0.25">
      <c r="A1065" s="38"/>
      <c r="B1065" s="24"/>
      <c r="C1065" s="30"/>
      <c r="D1065" s="30"/>
      <c r="E1065" s="30"/>
      <c r="F1065" s="30"/>
      <c r="G1065" s="30"/>
      <c r="H1065" s="30"/>
      <c r="I1065" s="30"/>
      <c r="J1065" s="30"/>
      <c r="K1065" s="30"/>
      <c r="L1065" s="24"/>
      <c r="M1065" s="24"/>
      <c r="N1065" s="24"/>
      <c r="O1065" s="24"/>
    </row>
    <row r="1066" spans="1:15" x14ac:dyDescent="0.25">
      <c r="A1066" s="38"/>
      <c r="B1066" s="24"/>
      <c r="C1066" s="30"/>
      <c r="D1066" s="30"/>
      <c r="E1066" s="30"/>
      <c r="F1066" s="30"/>
      <c r="G1066" s="30"/>
      <c r="H1066" s="30"/>
      <c r="I1066" s="30"/>
      <c r="J1066" s="30"/>
      <c r="K1066" s="30"/>
      <c r="L1066" s="24"/>
      <c r="M1066" s="24"/>
      <c r="N1066" s="24"/>
      <c r="O1066" s="24"/>
    </row>
    <row r="1067" spans="1:15" x14ac:dyDescent="0.25">
      <c r="A1067" s="38"/>
      <c r="B1067" s="24"/>
      <c r="C1067" s="30"/>
      <c r="D1067" s="30"/>
      <c r="E1067" s="30"/>
      <c r="F1067" s="30"/>
      <c r="G1067" s="30"/>
      <c r="H1067" s="30"/>
      <c r="I1067" s="30"/>
      <c r="J1067" s="30"/>
      <c r="K1067" s="30"/>
      <c r="L1067" s="24"/>
      <c r="M1067" s="24"/>
      <c r="N1067" s="24"/>
      <c r="O1067" s="24"/>
    </row>
    <row r="1068" spans="1:15" x14ac:dyDescent="0.25">
      <c r="A1068" s="38"/>
      <c r="B1068" s="24"/>
      <c r="C1068" s="30"/>
      <c r="D1068" s="30"/>
      <c r="E1068" s="30"/>
      <c r="F1068" s="30"/>
      <c r="G1068" s="30"/>
      <c r="H1068" s="30"/>
      <c r="I1068" s="30"/>
      <c r="J1068" s="30"/>
      <c r="K1068" s="30"/>
      <c r="L1068" s="24"/>
      <c r="M1068" s="24"/>
      <c r="N1068" s="24"/>
      <c r="O1068" s="24"/>
    </row>
    <row r="1069" spans="1:15" x14ac:dyDescent="0.25">
      <c r="A1069" s="38"/>
      <c r="B1069" s="24"/>
      <c r="C1069" s="30"/>
      <c r="D1069" s="30"/>
      <c r="E1069" s="30"/>
      <c r="F1069" s="30"/>
      <c r="G1069" s="30"/>
      <c r="H1069" s="30"/>
      <c r="I1069" s="30"/>
      <c r="J1069" s="30"/>
      <c r="K1069" s="30"/>
      <c r="L1069" s="24"/>
      <c r="M1069" s="24"/>
      <c r="N1069" s="24"/>
      <c r="O1069" s="24"/>
    </row>
    <row r="1070" spans="1:15" x14ac:dyDescent="0.25">
      <c r="A1070" s="38"/>
      <c r="B1070" s="24"/>
      <c r="C1070" s="30"/>
      <c r="D1070" s="30"/>
      <c r="E1070" s="30"/>
      <c r="F1070" s="30"/>
      <c r="G1070" s="30"/>
      <c r="H1070" s="30"/>
      <c r="I1070" s="30"/>
      <c r="J1070" s="30"/>
      <c r="K1070" s="30"/>
      <c r="L1070" s="24"/>
      <c r="M1070" s="24"/>
      <c r="N1070" s="24"/>
      <c r="O1070" s="24"/>
    </row>
    <row r="1071" spans="1:15" x14ac:dyDescent="0.25">
      <c r="A1071" s="38"/>
      <c r="B1071" s="24"/>
      <c r="C1071" s="30"/>
      <c r="D1071" s="30"/>
      <c r="E1071" s="30"/>
      <c r="F1071" s="30"/>
      <c r="G1071" s="30"/>
      <c r="H1071" s="30"/>
      <c r="I1071" s="30"/>
      <c r="J1071" s="30"/>
      <c r="K1071" s="30"/>
      <c r="L1071" s="24"/>
      <c r="M1071" s="24"/>
      <c r="N1071" s="24"/>
      <c r="O1071" s="24"/>
    </row>
  </sheetData>
  <autoFilter ref="A1:O487"/>
  <sortState ref="A2:O473">
    <sortCondition ref="A2:A473"/>
  </sortState>
  <conditionalFormatting sqref="A479:A1048576 A1">
    <cfRule type="duplicateValues" dxfId="767" priority="158"/>
  </conditionalFormatting>
  <conditionalFormatting sqref="A439 A442 A445 A448 A451 A457">
    <cfRule type="duplicateValues" dxfId="766" priority="136"/>
  </conditionalFormatting>
  <conditionalFormatting sqref="A440:A441 A443:A444 A446:A447 A449:A450 A452:A453">
    <cfRule type="duplicateValues" dxfId="765" priority="135"/>
  </conditionalFormatting>
  <conditionalFormatting sqref="A460:A461">
    <cfRule type="duplicateValues" dxfId="764" priority="129"/>
  </conditionalFormatting>
  <conditionalFormatting sqref="A474:A478">
    <cfRule type="duplicateValues" dxfId="763" priority="143"/>
  </conditionalFormatting>
  <conditionalFormatting sqref="A218">
    <cfRule type="duplicateValues" dxfId="762" priority="39"/>
  </conditionalFormatting>
  <conditionalFormatting sqref="A219:A315 A2:A217">
    <cfRule type="duplicateValues" dxfId="761" priority="40"/>
  </conditionalFormatting>
  <conditionalFormatting sqref="A219:A315">
    <cfRule type="duplicateValues" dxfId="760" priority="41"/>
  </conditionalFormatting>
  <conditionalFormatting sqref="A316:A317">
    <cfRule type="duplicateValues" dxfId="759" priority="37"/>
  </conditionalFormatting>
  <conditionalFormatting sqref="A316:A317">
    <cfRule type="duplicateValues" dxfId="758" priority="38"/>
  </conditionalFormatting>
  <conditionalFormatting sqref="A318:A323">
    <cfRule type="duplicateValues" dxfId="757" priority="35"/>
  </conditionalFormatting>
  <conditionalFormatting sqref="A318:A323">
    <cfRule type="duplicateValues" dxfId="756" priority="36"/>
  </conditionalFormatting>
  <conditionalFormatting sqref="A324">
    <cfRule type="duplicateValues" dxfId="755" priority="33"/>
  </conditionalFormatting>
  <conditionalFormatting sqref="A324">
    <cfRule type="duplicateValues" dxfId="754" priority="34"/>
  </conditionalFormatting>
  <conditionalFormatting sqref="A325:A327">
    <cfRule type="duplicateValues" dxfId="753" priority="31"/>
  </conditionalFormatting>
  <conditionalFormatting sqref="A325:A327">
    <cfRule type="duplicateValues" dxfId="752" priority="32"/>
  </conditionalFormatting>
  <conditionalFormatting sqref="A328">
    <cfRule type="duplicateValues" dxfId="751" priority="29"/>
  </conditionalFormatting>
  <conditionalFormatting sqref="A328">
    <cfRule type="duplicateValues" dxfId="750" priority="30"/>
  </conditionalFormatting>
  <conditionalFormatting sqref="A329:A333">
    <cfRule type="duplicateValues" dxfId="749" priority="28"/>
  </conditionalFormatting>
  <conditionalFormatting sqref="A354">
    <cfRule type="duplicateValues" dxfId="748" priority="26"/>
  </conditionalFormatting>
  <conditionalFormatting sqref="A354">
    <cfRule type="duplicateValues" dxfId="747" priority="27"/>
  </conditionalFormatting>
  <conditionalFormatting sqref="A355">
    <cfRule type="duplicateValues" dxfId="746" priority="24"/>
  </conditionalFormatting>
  <conditionalFormatting sqref="A355">
    <cfRule type="duplicateValues" dxfId="745" priority="25"/>
  </conditionalFormatting>
  <conditionalFormatting sqref="A371">
    <cfRule type="duplicateValues" dxfId="744" priority="23"/>
  </conditionalFormatting>
  <conditionalFormatting sqref="A372">
    <cfRule type="duplicateValues" dxfId="743" priority="22"/>
  </conditionalFormatting>
  <conditionalFormatting sqref="A373">
    <cfRule type="duplicateValues" dxfId="742" priority="21"/>
  </conditionalFormatting>
  <conditionalFormatting sqref="A374">
    <cfRule type="duplicateValues" dxfId="741" priority="20"/>
  </conditionalFormatting>
  <conditionalFormatting sqref="A375">
    <cfRule type="duplicateValues" dxfId="740" priority="19"/>
  </conditionalFormatting>
  <conditionalFormatting sqref="A376:A377">
    <cfRule type="duplicateValues" dxfId="739" priority="18"/>
  </conditionalFormatting>
  <conditionalFormatting sqref="A378">
    <cfRule type="duplicateValues" dxfId="738" priority="16"/>
  </conditionalFormatting>
  <conditionalFormatting sqref="A378">
    <cfRule type="duplicateValues" dxfId="737" priority="17"/>
  </conditionalFormatting>
  <conditionalFormatting sqref="A379">
    <cfRule type="duplicateValues" dxfId="736" priority="14"/>
  </conditionalFormatting>
  <conditionalFormatting sqref="A379">
    <cfRule type="duplicateValues" dxfId="735" priority="15"/>
  </conditionalFormatting>
  <conditionalFormatting sqref="A380">
    <cfRule type="duplicateValues" dxfId="734" priority="13"/>
  </conditionalFormatting>
  <conditionalFormatting sqref="A383:A411 A413:A414 A416:A417 A419:A420 A422:A423 A425:A426 A428:A438">
    <cfRule type="duplicateValues" dxfId="733" priority="12"/>
  </conditionalFormatting>
  <conditionalFormatting sqref="A381">
    <cfRule type="duplicateValues" dxfId="732" priority="10"/>
  </conditionalFormatting>
  <conditionalFormatting sqref="A381">
    <cfRule type="duplicateValues" dxfId="731" priority="11"/>
  </conditionalFormatting>
  <conditionalFormatting sqref="A382">
    <cfRule type="duplicateValues" dxfId="730" priority="8"/>
  </conditionalFormatting>
  <conditionalFormatting sqref="A382">
    <cfRule type="duplicateValues" dxfId="729" priority="9"/>
  </conditionalFormatting>
  <conditionalFormatting sqref="A412 A415 A418 A421 A424 A427">
    <cfRule type="duplicateValues" dxfId="728" priority="6"/>
  </conditionalFormatting>
  <conditionalFormatting sqref="A412">
    <cfRule type="duplicateValues" dxfId="727" priority="7"/>
  </conditionalFormatting>
  <conditionalFormatting sqref="A380">
    <cfRule type="duplicateValues" dxfId="726" priority="42"/>
  </conditionalFormatting>
  <conditionalFormatting sqref="A383:A411">
    <cfRule type="duplicateValues" dxfId="725" priority="43"/>
  </conditionalFormatting>
  <conditionalFormatting sqref="A329:A353 A356:A370">
    <cfRule type="duplicateValues" dxfId="724" priority="44"/>
  </conditionalFormatting>
  <conditionalFormatting sqref="A334:A353 A356:A370">
    <cfRule type="duplicateValues" dxfId="723" priority="45"/>
  </conditionalFormatting>
  <conditionalFormatting sqref="A334:A353 A356:A370">
    <cfRule type="duplicateValues" dxfId="722" priority="46"/>
  </conditionalFormatting>
  <conditionalFormatting sqref="A376:A377">
    <cfRule type="duplicateValues" dxfId="721" priority="47"/>
  </conditionalFormatting>
  <conditionalFormatting sqref="A454">
    <cfRule type="duplicateValues" dxfId="720" priority="5"/>
  </conditionalFormatting>
  <conditionalFormatting sqref="A455">
    <cfRule type="duplicateValues" dxfId="719" priority="4"/>
  </conditionalFormatting>
  <conditionalFormatting sqref="A456">
    <cfRule type="duplicateValues" dxfId="718" priority="3"/>
  </conditionalFormatting>
  <conditionalFormatting sqref="A458">
    <cfRule type="duplicateValues" dxfId="717" priority="2"/>
  </conditionalFormatting>
  <conditionalFormatting sqref="A459">
    <cfRule type="duplicateValues" dxfId="716" priority="1"/>
  </conditionalFormatting>
  <conditionalFormatting sqref="A462 A465 A468 A471">
    <cfRule type="duplicateValues" dxfId="715" priority="176"/>
  </conditionalFormatting>
  <conditionalFormatting sqref="A463 A466 A469 A472">
    <cfRule type="duplicateValues" dxfId="714" priority="180"/>
  </conditionalFormatting>
  <conditionalFormatting sqref="A464 A467 A470 A473">
    <cfRule type="duplicateValues" dxfId="713" priority="184"/>
  </conditionalFormatting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05"/>
  <sheetViews>
    <sheetView zoomScale="80" zoomScaleNormal="80" workbookViewId="0">
      <selection activeCell="E2" sqref="E2"/>
    </sheetView>
  </sheetViews>
  <sheetFormatPr baseColWidth="10" defaultRowHeight="15" x14ac:dyDescent="0.25"/>
  <cols>
    <col min="2" max="2" width="44.28515625" customWidth="1"/>
    <col min="3" max="3" width="11.42578125" style="31"/>
    <col min="4" max="4" width="8.140625" style="32" customWidth="1"/>
    <col min="5" max="5" width="8" style="32" customWidth="1"/>
    <col min="6" max="6" width="7.140625" style="32" customWidth="1"/>
    <col min="7" max="7" width="6.7109375" style="32" customWidth="1"/>
    <col min="8" max="8" width="8" style="32" customWidth="1"/>
    <col min="9" max="9" width="5.42578125" style="32" customWidth="1"/>
    <col min="10" max="10" width="7.85546875" style="32" customWidth="1"/>
    <col min="11" max="11" width="8.140625" style="32" customWidth="1"/>
    <col min="12" max="12" width="7.85546875" style="32" customWidth="1"/>
    <col min="13" max="13" width="9.140625" style="32" customWidth="1"/>
    <col min="14" max="14" width="12.140625" customWidth="1"/>
    <col min="15" max="15" width="11" customWidth="1"/>
  </cols>
  <sheetData>
    <row r="1" spans="1:15" ht="47.25" x14ac:dyDescent="0.25">
      <c r="A1" s="23" t="s">
        <v>3</v>
      </c>
      <c r="B1" s="23" t="s">
        <v>4</v>
      </c>
      <c r="C1" s="28" t="s">
        <v>11</v>
      </c>
      <c r="D1" s="28" t="s">
        <v>12</v>
      </c>
      <c r="E1" s="28" t="s">
        <v>13</v>
      </c>
      <c r="F1" s="28" t="s">
        <v>14</v>
      </c>
      <c r="G1" s="28" t="s">
        <v>15</v>
      </c>
      <c r="H1" s="28" t="s">
        <v>16</v>
      </c>
      <c r="I1" s="28" t="s">
        <v>17</v>
      </c>
      <c r="J1" s="28" t="s">
        <v>18</v>
      </c>
      <c r="K1" s="28" t="s">
        <v>24</v>
      </c>
      <c r="L1" s="28" t="s">
        <v>26</v>
      </c>
      <c r="M1" s="48" t="s">
        <v>28</v>
      </c>
      <c r="N1" s="106" t="s">
        <v>801</v>
      </c>
      <c r="O1" s="48" t="s">
        <v>802</v>
      </c>
    </row>
    <row r="2" spans="1:15" ht="15.75" x14ac:dyDescent="0.25">
      <c r="A2" s="61">
        <v>2980</v>
      </c>
      <c r="B2" s="55" t="s">
        <v>284</v>
      </c>
      <c r="C2" s="30">
        <f t="shared" ref="C2:C33" si="0">SUM(D2:L2)</f>
        <v>0</v>
      </c>
      <c r="D2" s="45">
        <f>+LOOKUP($A2, 'S-Enero'!$A$2:$A$1993,'S-Enero'!$C$2:$C$1993)</f>
        <v>0</v>
      </c>
      <c r="E2" s="45">
        <f>+LOOKUP($A2, 'S-Febrero'!$A$2:$A$1993,'S-Febrero'!$C$2:$C$1993)</f>
        <v>0</v>
      </c>
      <c r="F2" s="45">
        <f>+LOOKUP($A2, 'S-Marzo'!$A$2:$A$1993,'S-Marzo'!$C$2:$C$1993)</f>
        <v>0</v>
      </c>
      <c r="G2" s="45">
        <f>+LOOKUP($A2, 'S-Enero'!$A$2:$A$1993,'S-Enero'!$C$2:$C$1993)</f>
        <v>0</v>
      </c>
      <c r="H2" s="30"/>
      <c r="I2" s="30"/>
      <c r="J2" s="30"/>
      <c r="K2" s="30"/>
      <c r="L2" s="30"/>
      <c r="M2" s="30"/>
      <c r="N2" s="30"/>
      <c r="O2" s="30"/>
    </row>
    <row r="3" spans="1:15" ht="15.75" x14ac:dyDescent="0.25">
      <c r="A3" s="61" t="s">
        <v>34</v>
      </c>
      <c r="B3" s="55" t="s">
        <v>499</v>
      </c>
      <c r="C3" s="30">
        <f t="shared" si="0"/>
        <v>0</v>
      </c>
      <c r="D3" s="45">
        <f>+LOOKUP($A3, 'S-Enero'!$A$2:$A$1993,'S-Enero'!$C$2:$C$1993)</f>
        <v>0</v>
      </c>
      <c r="E3" s="45">
        <f>+LOOKUP($A3, 'S-Febrero'!$A$2:$A$1993,'S-Febrero'!$C$2:$C$1993)</f>
        <v>0</v>
      </c>
      <c r="F3" s="45">
        <f>+LOOKUP($A3, 'S-Marzo'!$A$2:$A$1993,'S-Marzo'!$C$2:$C$1993)</f>
        <v>0</v>
      </c>
      <c r="G3" s="30"/>
      <c r="H3" s="30"/>
      <c r="I3" s="30"/>
      <c r="J3" s="30"/>
      <c r="K3" s="30"/>
      <c r="L3" s="30"/>
      <c r="M3" s="30"/>
      <c r="N3" s="30"/>
      <c r="O3" s="30"/>
    </row>
    <row r="4" spans="1:15" ht="15.75" x14ac:dyDescent="0.25">
      <c r="A4" s="61" t="s">
        <v>656</v>
      </c>
      <c r="B4" s="55" t="s">
        <v>657</v>
      </c>
      <c r="C4" s="30">
        <f t="shared" si="0"/>
        <v>0</v>
      </c>
      <c r="D4" s="45">
        <f>+LOOKUP($A4, 'S-Enero'!$A$2:$A$1993,'S-Enero'!$C$2:$C$1993)</f>
        <v>0</v>
      </c>
      <c r="E4" s="45">
        <f>+LOOKUP($A4, 'S-Febrero'!$A$2:$A$1993,'S-Febrero'!$C$2:$C$1993)</f>
        <v>0</v>
      </c>
      <c r="F4" s="45">
        <f>+LOOKUP($A4, 'S-Marzo'!$A$2:$A$1993,'S-Marzo'!$C$2:$C$1993)</f>
        <v>0</v>
      </c>
      <c r="G4" s="30"/>
      <c r="H4" s="30"/>
      <c r="I4" s="30"/>
      <c r="J4" s="30"/>
      <c r="K4" s="30"/>
      <c r="L4" s="30"/>
      <c r="M4" s="30"/>
      <c r="N4" s="30"/>
      <c r="O4" s="30"/>
    </row>
    <row r="5" spans="1:15" ht="15.75" x14ac:dyDescent="0.25">
      <c r="A5" s="61" t="s">
        <v>660</v>
      </c>
      <c r="B5" s="55" t="s">
        <v>661</v>
      </c>
      <c r="C5" s="30">
        <f t="shared" si="0"/>
        <v>0</v>
      </c>
      <c r="D5" s="45">
        <f>+LOOKUP($A5, 'S-Enero'!$A$2:$A$1993,'S-Enero'!$C$2:$C$1993)</f>
        <v>0</v>
      </c>
      <c r="E5" s="45">
        <f>+LOOKUP($A5, 'S-Febrero'!$A$2:$A$1993,'S-Febrero'!$C$2:$C$1993)</f>
        <v>0</v>
      </c>
      <c r="F5" s="45">
        <f>+LOOKUP($A5, 'S-Marzo'!$A$2:$A$1993,'S-Marzo'!$C$2:$C$1993)</f>
        <v>0</v>
      </c>
      <c r="G5" s="30"/>
      <c r="H5" s="30"/>
      <c r="I5" s="30"/>
      <c r="J5" s="30"/>
      <c r="K5" s="30"/>
      <c r="L5" s="30"/>
      <c r="M5" s="30"/>
      <c r="N5" s="30"/>
      <c r="O5" s="30"/>
    </row>
    <row r="6" spans="1:15" ht="15.75" x14ac:dyDescent="0.25">
      <c r="A6" s="61" t="s">
        <v>658</v>
      </c>
      <c r="B6" s="55" t="s">
        <v>659</v>
      </c>
      <c r="C6" s="30">
        <f t="shared" si="0"/>
        <v>0</v>
      </c>
      <c r="D6" s="45">
        <f>+LOOKUP($A6, 'S-Enero'!$A$2:$A$1993,'S-Enero'!$C$2:$C$1993)</f>
        <v>0</v>
      </c>
      <c r="E6" s="45">
        <f>+LOOKUP($A6, 'S-Febrero'!$A$2:$A$1993,'S-Febrero'!$C$2:$C$1993)</f>
        <v>0</v>
      </c>
      <c r="F6" s="45">
        <f>+LOOKUP($A6, 'S-Marzo'!$A$2:$A$1993,'S-Marzo'!$C$2:$C$1993)</f>
        <v>0</v>
      </c>
      <c r="G6" s="30"/>
      <c r="H6" s="30"/>
      <c r="I6" s="30"/>
      <c r="J6" s="30"/>
      <c r="K6" s="30"/>
      <c r="L6" s="30"/>
      <c r="M6" s="30"/>
      <c r="N6" s="30"/>
      <c r="O6" s="30"/>
    </row>
    <row r="7" spans="1:15" ht="15.75" x14ac:dyDescent="0.25">
      <c r="A7" s="61" t="s">
        <v>670</v>
      </c>
      <c r="B7" s="55" t="s">
        <v>671</v>
      </c>
      <c r="C7" s="30">
        <f t="shared" si="0"/>
        <v>0</v>
      </c>
      <c r="D7" s="45">
        <f>+LOOKUP($A7, 'S-Enero'!$A$2:$A$1993,'S-Enero'!$C$2:$C$1993)</f>
        <v>0</v>
      </c>
      <c r="E7" s="45">
        <f>+LOOKUP($A7, 'S-Febrero'!$A$2:$A$1993,'S-Febrero'!$C$2:$C$1993)</f>
        <v>0</v>
      </c>
      <c r="F7" s="45">
        <f>+LOOKUP($A7, 'S-Marzo'!$A$2:$A$1993,'S-Marzo'!$C$2:$C$1993)</f>
        <v>0</v>
      </c>
      <c r="G7" s="30"/>
      <c r="H7" s="30"/>
      <c r="I7" s="30"/>
      <c r="J7" s="30"/>
      <c r="K7" s="30"/>
      <c r="L7" s="30"/>
      <c r="M7" s="30"/>
      <c r="N7" s="30"/>
      <c r="O7" s="30"/>
    </row>
    <row r="8" spans="1:15" ht="15.75" x14ac:dyDescent="0.25">
      <c r="A8" s="61" t="s">
        <v>668</v>
      </c>
      <c r="B8" s="55" t="s">
        <v>669</v>
      </c>
      <c r="C8" s="30">
        <f t="shared" si="0"/>
        <v>0</v>
      </c>
      <c r="D8" s="45">
        <f>+LOOKUP($A8, 'S-Enero'!$A$2:$A$1993,'S-Enero'!$C$2:$C$1993)</f>
        <v>0</v>
      </c>
      <c r="E8" s="45">
        <f>+LOOKUP($A8, 'S-Febrero'!$A$2:$A$1993,'S-Febrero'!$C$2:$C$1993)</f>
        <v>0</v>
      </c>
      <c r="F8" s="45">
        <f>+LOOKUP($A8, 'S-Marzo'!$A$2:$A$1993,'S-Marzo'!$C$2:$C$1993)</f>
        <v>0</v>
      </c>
      <c r="G8" s="30"/>
      <c r="H8" s="30"/>
      <c r="I8" s="30"/>
      <c r="J8" s="30"/>
      <c r="K8" s="30"/>
      <c r="L8" s="30"/>
      <c r="M8" s="30"/>
      <c r="N8" s="30"/>
      <c r="O8" s="30"/>
    </row>
    <row r="9" spans="1:15" ht="15.75" x14ac:dyDescent="0.25">
      <c r="A9" s="61" t="s">
        <v>612</v>
      </c>
      <c r="B9" s="55" t="s">
        <v>613</v>
      </c>
      <c r="C9" s="30">
        <f t="shared" si="0"/>
        <v>0</v>
      </c>
      <c r="D9" s="45">
        <f>+LOOKUP($A9, 'S-Enero'!$A$2:$A$1993,'S-Enero'!$C$2:$C$1993)</f>
        <v>0</v>
      </c>
      <c r="E9" s="45">
        <f>+LOOKUP($A9, 'S-Febrero'!$A$2:$A$1993,'S-Febrero'!$C$2:$C$1993)</f>
        <v>0</v>
      </c>
      <c r="F9" s="45">
        <f>+LOOKUP($A9, 'S-Marzo'!$A$2:$A$1993,'S-Marzo'!$C$2:$C$1993)</f>
        <v>0</v>
      </c>
      <c r="G9" s="30"/>
      <c r="H9" s="30"/>
      <c r="I9" s="30"/>
      <c r="J9" s="30"/>
      <c r="K9" s="30"/>
      <c r="L9" s="30"/>
      <c r="M9" s="30"/>
      <c r="N9" s="30"/>
      <c r="O9" s="30"/>
    </row>
    <row r="10" spans="1:15" ht="15.75" x14ac:dyDescent="0.25">
      <c r="A10" s="61" t="s">
        <v>610</v>
      </c>
      <c r="B10" s="55" t="s">
        <v>611</v>
      </c>
      <c r="C10" s="30">
        <f t="shared" si="0"/>
        <v>0</v>
      </c>
      <c r="D10" s="45">
        <f>+LOOKUP($A10, 'S-Enero'!$A$2:$A$1993,'S-Enero'!$C$2:$C$1993)</f>
        <v>0</v>
      </c>
      <c r="E10" s="45">
        <f>+LOOKUP($A10, 'S-Febrero'!$A$2:$A$1993,'S-Febrero'!$C$2:$C$1993)</f>
        <v>0</v>
      </c>
      <c r="F10" s="45">
        <f>+LOOKUP($A10, 'S-Marzo'!$A$2:$A$1993,'S-Marzo'!$C$2:$C$1993)</f>
        <v>0</v>
      </c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5.75" x14ac:dyDescent="0.25">
      <c r="A11" s="61" t="s">
        <v>629</v>
      </c>
      <c r="B11" s="66" t="s">
        <v>630</v>
      </c>
      <c r="C11" s="30">
        <f t="shared" si="0"/>
        <v>27</v>
      </c>
      <c r="D11" s="45">
        <f>+LOOKUP($A11, 'S-Enero'!$A$2:$A$1993,'S-Enero'!$C$2:$C$1993)</f>
        <v>6</v>
      </c>
      <c r="E11" s="45">
        <f>+LOOKUP($A11, 'S-Febrero'!$A$2:$A$1993,'S-Febrero'!$C$2:$C$1993)</f>
        <v>2</v>
      </c>
      <c r="F11" s="45">
        <f>+LOOKUP($A11, 'S-Marzo'!$A$2:$A$1993,'S-Marzo'!$C$2:$C$1993)</f>
        <v>19</v>
      </c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5.75" x14ac:dyDescent="0.25">
      <c r="A12" s="61" t="s">
        <v>543</v>
      </c>
      <c r="B12" s="66" t="s">
        <v>544</v>
      </c>
      <c r="C12" s="30">
        <f t="shared" si="0"/>
        <v>0</v>
      </c>
      <c r="D12" s="45">
        <f>+LOOKUP($A12, 'S-Enero'!$A$2:$A$1993,'S-Enero'!$C$2:$C$1993)</f>
        <v>0</v>
      </c>
      <c r="E12" s="45">
        <f>+LOOKUP($A12, 'S-Febrero'!$A$2:$A$1993,'S-Febrero'!$C$2:$C$1993)</f>
        <v>0</v>
      </c>
      <c r="F12" s="45">
        <f>+LOOKUP($A12, 'S-Marzo'!$A$2:$A$1993,'S-Marzo'!$C$2:$C$1993)</f>
        <v>0</v>
      </c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5.75" x14ac:dyDescent="0.25">
      <c r="A13" s="61" t="s">
        <v>35</v>
      </c>
      <c r="B13" s="66" t="s">
        <v>554</v>
      </c>
      <c r="C13" s="30">
        <f t="shared" si="0"/>
        <v>30</v>
      </c>
      <c r="D13" s="45">
        <f>+LOOKUP($A13, 'S-Enero'!$A$2:$A$1993,'S-Enero'!$C$2:$C$1993)</f>
        <v>5</v>
      </c>
      <c r="E13" s="45">
        <f>+LOOKUP($A13, 'S-Febrero'!$A$2:$A$1993,'S-Febrero'!$C$2:$C$1993)</f>
        <v>6</v>
      </c>
      <c r="F13" s="45">
        <f>+LOOKUP($A13, 'S-Marzo'!$A$2:$A$1993,'S-Marzo'!$C$2:$C$1993)</f>
        <v>19</v>
      </c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5.75" x14ac:dyDescent="0.25">
      <c r="A14" s="61" t="s">
        <v>36</v>
      </c>
      <c r="B14" s="66" t="s">
        <v>546</v>
      </c>
      <c r="C14" s="30">
        <f t="shared" si="0"/>
        <v>85</v>
      </c>
      <c r="D14" s="45">
        <f>+LOOKUP($A14, 'S-Enero'!$A$2:$A$1993,'S-Enero'!$C$2:$C$1993)</f>
        <v>12</v>
      </c>
      <c r="E14" s="45">
        <f>+LOOKUP($A14, 'S-Febrero'!$A$2:$A$1993,'S-Febrero'!$C$2:$C$1993)</f>
        <v>16</v>
      </c>
      <c r="F14" s="45">
        <f>+LOOKUP($A14, 'S-Marzo'!$A$2:$A$1993,'S-Marzo'!$C$2:$C$1993)</f>
        <v>57</v>
      </c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5.75" x14ac:dyDescent="0.25">
      <c r="A15" s="61" t="s">
        <v>355</v>
      </c>
      <c r="B15" s="66" t="s">
        <v>356</v>
      </c>
      <c r="C15" s="30">
        <f t="shared" si="0"/>
        <v>0</v>
      </c>
      <c r="D15" s="45">
        <f>+LOOKUP($A15, 'S-Enero'!$A$2:$A$1993,'S-Enero'!$C$2:$C$1993)</f>
        <v>0</v>
      </c>
      <c r="E15" s="45">
        <f>+LOOKUP($A15, 'S-Febrero'!$A$2:$A$1993,'S-Febrero'!$C$2:$C$1993)</f>
        <v>0</v>
      </c>
      <c r="F15" s="45">
        <f>+LOOKUP($A15, 'S-Marzo'!$A$2:$A$1993,'S-Marzo'!$C$2:$C$1993)</f>
        <v>0</v>
      </c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5.75" x14ac:dyDescent="0.25">
      <c r="A16" s="61" t="s">
        <v>285</v>
      </c>
      <c r="B16" s="55" t="s">
        <v>286</v>
      </c>
      <c r="C16" s="30">
        <f t="shared" si="0"/>
        <v>0</v>
      </c>
      <c r="D16" s="45">
        <f>+LOOKUP($A16, 'S-Enero'!$A$2:$A$1993,'S-Enero'!$C$2:$C$1993)</f>
        <v>0</v>
      </c>
      <c r="E16" s="45">
        <f>+LOOKUP($A16, 'S-Febrero'!$A$2:$A$1993,'S-Febrero'!$C$2:$C$1993)</f>
        <v>0</v>
      </c>
      <c r="F16" s="45">
        <f>+LOOKUP($A16, 'S-Marzo'!$A$2:$A$1993,'S-Marzo'!$C$2:$C$1993)</f>
        <v>0</v>
      </c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5.75" x14ac:dyDescent="0.25">
      <c r="A17" s="61" t="s">
        <v>336</v>
      </c>
      <c r="B17" s="55" t="s">
        <v>337</v>
      </c>
      <c r="C17" s="30">
        <f t="shared" si="0"/>
        <v>0</v>
      </c>
      <c r="D17" s="45">
        <f>+LOOKUP($A17, 'S-Enero'!$A$2:$A$1993,'S-Enero'!$C$2:$C$1993)</f>
        <v>0</v>
      </c>
      <c r="E17" s="45">
        <f>+LOOKUP($A17, 'S-Febrero'!$A$2:$A$1993,'S-Febrero'!$C$2:$C$1993)</f>
        <v>0</v>
      </c>
      <c r="F17" s="45">
        <f>+LOOKUP($A17, 'S-Marzo'!$A$2:$A$1993,'S-Marzo'!$C$2:$C$1993)</f>
        <v>0</v>
      </c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5.75" x14ac:dyDescent="0.25">
      <c r="A18" s="61" t="s">
        <v>563</v>
      </c>
      <c r="B18" s="55" t="s">
        <v>564</v>
      </c>
      <c r="C18" s="30">
        <f t="shared" si="0"/>
        <v>4</v>
      </c>
      <c r="D18" s="45">
        <f>+LOOKUP($A18, 'S-Enero'!$A$2:$A$1993,'S-Enero'!$C$2:$C$1993)</f>
        <v>0</v>
      </c>
      <c r="E18" s="45">
        <f>+LOOKUP($A18, 'S-Febrero'!$A$2:$A$1993,'S-Febrero'!$C$2:$C$1993)</f>
        <v>2</v>
      </c>
      <c r="F18" s="45">
        <f>+LOOKUP($A18, 'S-Marzo'!$A$2:$A$1993,'S-Marzo'!$C$2:$C$1993)</f>
        <v>2</v>
      </c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5.75" x14ac:dyDescent="0.25">
      <c r="A19" s="61" t="s">
        <v>357</v>
      </c>
      <c r="B19" s="55" t="s">
        <v>358</v>
      </c>
      <c r="C19" s="30">
        <f t="shared" si="0"/>
        <v>2</v>
      </c>
      <c r="D19" s="45">
        <f>+LOOKUP($A19, 'S-Enero'!$A$2:$A$1993,'S-Enero'!$C$2:$C$1993)</f>
        <v>0</v>
      </c>
      <c r="E19" s="45">
        <f>+LOOKUP($A19, 'S-Febrero'!$A$2:$A$1993,'S-Febrero'!$C$2:$C$1993)</f>
        <v>0</v>
      </c>
      <c r="F19" s="45">
        <f>+LOOKUP($A19, 'S-Marzo'!$A$2:$A$1993,'S-Marzo'!$C$2:$C$1993)</f>
        <v>2</v>
      </c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5.75" x14ac:dyDescent="0.25">
      <c r="A20" s="61" t="s">
        <v>368</v>
      </c>
      <c r="B20" s="55" t="s">
        <v>369</v>
      </c>
      <c r="C20" s="30">
        <f t="shared" si="0"/>
        <v>31</v>
      </c>
      <c r="D20" s="45">
        <f>+LOOKUP($A20, 'S-Enero'!$A$2:$A$1993,'S-Enero'!$C$2:$C$1993)</f>
        <v>10</v>
      </c>
      <c r="E20" s="45">
        <f>+LOOKUP($A20, 'S-Febrero'!$A$2:$A$1993,'S-Febrero'!$C$2:$C$1993)</f>
        <v>3</v>
      </c>
      <c r="F20" s="45">
        <f>+LOOKUP($A20, 'S-Marzo'!$A$2:$A$1993,'S-Marzo'!$C$2:$C$1993)</f>
        <v>18</v>
      </c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x14ac:dyDescent="0.25">
      <c r="A21" s="61" t="s">
        <v>373</v>
      </c>
      <c r="B21" s="55" t="s">
        <v>374</v>
      </c>
      <c r="C21" s="30">
        <f t="shared" si="0"/>
        <v>16</v>
      </c>
      <c r="D21" s="45">
        <f>+LOOKUP($A21, 'S-Enero'!$A$2:$A$1993,'S-Enero'!$C$2:$C$1993)</f>
        <v>0</v>
      </c>
      <c r="E21" s="45">
        <f>+LOOKUP($A21, 'S-Febrero'!$A$2:$A$1993,'S-Febrero'!$C$2:$C$1993)</f>
        <v>4</v>
      </c>
      <c r="F21" s="45">
        <f>+LOOKUP($A21, 'S-Marzo'!$A$2:$A$1993,'S-Marzo'!$C$2:$C$1993)</f>
        <v>12</v>
      </c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5.75" x14ac:dyDescent="0.25">
      <c r="A22" s="61" t="s">
        <v>408</v>
      </c>
      <c r="B22" s="55" t="s">
        <v>409</v>
      </c>
      <c r="C22" s="30">
        <f t="shared" si="0"/>
        <v>0</v>
      </c>
      <c r="D22" s="45">
        <f>+LOOKUP($A22, 'S-Enero'!$A$2:$A$1993,'S-Enero'!$C$2:$C$1993)</f>
        <v>0</v>
      </c>
      <c r="E22" s="45">
        <f>+LOOKUP($A22, 'S-Febrero'!$A$2:$A$1993,'S-Febrero'!$C$2:$C$1993)</f>
        <v>0</v>
      </c>
      <c r="F22" s="45">
        <f>+LOOKUP($A22, 'S-Marzo'!$A$2:$A$1993,'S-Marzo'!$C$2:$C$1993)</f>
        <v>0</v>
      </c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5.75" x14ac:dyDescent="0.25">
      <c r="A23" s="61" t="s">
        <v>444</v>
      </c>
      <c r="B23" s="55" t="s">
        <v>445</v>
      </c>
      <c r="C23" s="30">
        <f t="shared" si="0"/>
        <v>0</v>
      </c>
      <c r="D23" s="45">
        <f>+LOOKUP($A23, 'S-Enero'!$A$2:$A$1993,'S-Enero'!$C$2:$C$1993)</f>
        <v>0</v>
      </c>
      <c r="E23" s="45">
        <f>+LOOKUP($A23, 'S-Febrero'!$A$2:$A$1993,'S-Febrero'!$C$2:$C$1993)</f>
        <v>0</v>
      </c>
      <c r="F23" s="45">
        <f>+LOOKUP($A23, 'S-Marzo'!$A$2:$A$1993,'S-Marzo'!$C$2:$C$1993)</f>
        <v>0</v>
      </c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5.75" x14ac:dyDescent="0.25">
      <c r="A24" s="61" t="s">
        <v>446</v>
      </c>
      <c r="B24" s="55" t="s">
        <v>447</v>
      </c>
      <c r="C24" s="30">
        <f t="shared" si="0"/>
        <v>0</v>
      </c>
      <c r="D24" s="45">
        <f>+LOOKUP($A24, 'S-Enero'!$A$2:$A$1993,'S-Enero'!$C$2:$C$1993)</f>
        <v>0</v>
      </c>
      <c r="E24" s="45">
        <f>+LOOKUP($A24, 'S-Febrero'!$A$2:$A$1993,'S-Febrero'!$C$2:$C$1993)</f>
        <v>0</v>
      </c>
      <c r="F24" s="45">
        <f>+LOOKUP($A24, 'S-Marzo'!$A$2:$A$1993,'S-Marzo'!$C$2:$C$1993)</f>
        <v>0</v>
      </c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5.75" x14ac:dyDescent="0.25">
      <c r="A25" s="61" t="s">
        <v>448</v>
      </c>
      <c r="B25" s="55" t="s">
        <v>449</v>
      </c>
      <c r="C25" s="30">
        <f t="shared" si="0"/>
        <v>0</v>
      </c>
      <c r="D25" s="45">
        <f>+LOOKUP($A25, 'S-Enero'!$A$2:$A$1993,'S-Enero'!$C$2:$C$1993)</f>
        <v>0</v>
      </c>
      <c r="E25" s="45">
        <f>+LOOKUP($A25, 'S-Febrero'!$A$2:$A$1993,'S-Febrero'!$C$2:$C$1993)</f>
        <v>0</v>
      </c>
      <c r="F25" s="45">
        <f>+LOOKUP($A25, 'S-Marzo'!$A$2:$A$1993,'S-Marzo'!$C$2:$C$1993)</f>
        <v>0</v>
      </c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5.75" x14ac:dyDescent="0.25">
      <c r="A26" s="61" t="s">
        <v>450</v>
      </c>
      <c r="B26" s="55" t="s">
        <v>451</v>
      </c>
      <c r="C26" s="30">
        <f t="shared" si="0"/>
        <v>0</v>
      </c>
      <c r="D26" s="45">
        <f>+LOOKUP($A26, 'S-Enero'!$A$2:$A$1993,'S-Enero'!$C$2:$C$1993)</f>
        <v>0</v>
      </c>
      <c r="E26" s="45">
        <f>+LOOKUP($A26, 'S-Febrero'!$A$2:$A$1993,'S-Febrero'!$C$2:$C$1993)</f>
        <v>0</v>
      </c>
      <c r="F26" s="45">
        <f>+LOOKUP($A26, 'S-Marzo'!$A$2:$A$1993,'S-Marzo'!$C$2:$C$1993)</f>
        <v>0</v>
      </c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5.75" x14ac:dyDescent="0.25">
      <c r="A27" s="61" t="s">
        <v>455</v>
      </c>
      <c r="B27" s="55" t="s">
        <v>456</v>
      </c>
      <c r="C27" s="30">
        <f t="shared" si="0"/>
        <v>0</v>
      </c>
      <c r="D27" s="45">
        <f>+LOOKUP($A27, 'S-Enero'!$A$2:$A$1993,'S-Enero'!$C$2:$C$1993)</f>
        <v>0</v>
      </c>
      <c r="E27" s="45">
        <f>+LOOKUP($A27, 'S-Febrero'!$A$2:$A$1993,'S-Febrero'!$C$2:$C$1993)</f>
        <v>0</v>
      </c>
      <c r="F27" s="45">
        <f>+LOOKUP($A27, 'S-Marzo'!$A$2:$A$1993,'S-Marzo'!$C$2:$C$1993)</f>
        <v>0</v>
      </c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5.75" x14ac:dyDescent="0.25">
      <c r="A28" s="61" t="s">
        <v>513</v>
      </c>
      <c r="B28" s="55" t="s">
        <v>514</v>
      </c>
      <c r="C28" s="30">
        <f t="shared" si="0"/>
        <v>0</v>
      </c>
      <c r="D28" s="45">
        <f>+LOOKUP($A28, 'S-Enero'!$A$2:$A$1993,'S-Enero'!$C$2:$C$1993)</f>
        <v>0</v>
      </c>
      <c r="E28" s="45">
        <f>+LOOKUP($A28, 'S-Febrero'!$A$2:$A$1993,'S-Febrero'!$C$2:$C$1993)</f>
        <v>0</v>
      </c>
      <c r="F28" s="45">
        <f>+LOOKUP($A28, 'S-Marzo'!$A$2:$A$1993,'S-Marzo'!$C$2:$C$1993)</f>
        <v>0</v>
      </c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5.75" x14ac:dyDescent="0.25">
      <c r="A29" s="61" t="s">
        <v>518</v>
      </c>
      <c r="B29" s="55" t="s">
        <v>519</v>
      </c>
      <c r="C29" s="30">
        <f t="shared" si="0"/>
        <v>0</v>
      </c>
      <c r="D29" s="45">
        <f>+LOOKUP($A29, 'S-Enero'!$A$2:$A$1993,'S-Enero'!$C$2:$C$1993)</f>
        <v>0</v>
      </c>
      <c r="E29" s="45">
        <f>+LOOKUP($A29, 'S-Febrero'!$A$2:$A$1993,'S-Febrero'!$C$2:$C$1993)</f>
        <v>0</v>
      </c>
      <c r="F29" s="45">
        <f>+LOOKUP($A29, 'S-Marzo'!$A$2:$A$1993,'S-Marzo'!$C$2:$C$1993)</f>
        <v>0</v>
      </c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5.75" x14ac:dyDescent="0.25">
      <c r="A30" s="61" t="s">
        <v>516</v>
      </c>
      <c r="B30" s="55" t="s">
        <v>517</v>
      </c>
      <c r="C30" s="30">
        <f t="shared" si="0"/>
        <v>0</v>
      </c>
      <c r="D30" s="45">
        <f>+LOOKUP($A30, 'S-Enero'!$A$2:$A$1993,'S-Enero'!$C$2:$C$1993)</f>
        <v>0</v>
      </c>
      <c r="E30" s="45">
        <f>+LOOKUP($A30, 'S-Febrero'!$A$2:$A$1993,'S-Febrero'!$C$2:$C$1993)</f>
        <v>0</v>
      </c>
      <c r="F30" s="45">
        <f>+LOOKUP($A30, 'S-Marzo'!$A$2:$A$1993,'S-Marzo'!$C$2:$C$1993)</f>
        <v>0</v>
      </c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5.75" x14ac:dyDescent="0.25">
      <c r="A31" s="61" t="s">
        <v>526</v>
      </c>
      <c r="B31" s="55" t="s">
        <v>527</v>
      </c>
      <c r="C31" s="30">
        <f t="shared" si="0"/>
        <v>4</v>
      </c>
      <c r="D31" s="45">
        <f>+LOOKUP($A31, 'S-Enero'!$A$2:$A$1993,'S-Enero'!$C$2:$C$1993)</f>
        <v>0</v>
      </c>
      <c r="E31" s="45">
        <f>+LOOKUP($A31, 'S-Febrero'!$A$2:$A$1993,'S-Febrero'!$C$2:$C$1993)</f>
        <v>3</v>
      </c>
      <c r="F31" s="45">
        <f>+LOOKUP($A31, 'S-Marzo'!$A$2:$A$1993,'S-Marzo'!$C$2:$C$1993)</f>
        <v>1</v>
      </c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5.75" x14ac:dyDescent="0.25">
      <c r="A32" s="61" t="s">
        <v>534</v>
      </c>
      <c r="B32" s="55" t="s">
        <v>535</v>
      </c>
      <c r="C32" s="30">
        <f t="shared" si="0"/>
        <v>0</v>
      </c>
      <c r="D32" s="45">
        <f>+LOOKUP($A32, 'S-Enero'!$A$2:$A$1993,'S-Enero'!$C$2:$C$1993)</f>
        <v>0</v>
      </c>
      <c r="E32" s="45">
        <f>+LOOKUP($A32, 'S-Febrero'!$A$2:$A$1993,'S-Febrero'!$C$2:$C$1993)</f>
        <v>0</v>
      </c>
      <c r="F32" s="45">
        <f>+LOOKUP($A32, 'S-Marzo'!$A$2:$A$1993,'S-Marzo'!$C$2:$C$1993)</f>
        <v>0</v>
      </c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5.75" x14ac:dyDescent="0.25">
      <c r="A33" s="61" t="s">
        <v>536</v>
      </c>
      <c r="B33" s="55" t="s">
        <v>537</v>
      </c>
      <c r="C33" s="30">
        <f t="shared" si="0"/>
        <v>0</v>
      </c>
      <c r="D33" s="45">
        <f>+LOOKUP($A33, 'S-Enero'!$A$2:$A$1993,'S-Enero'!$C$2:$C$1993)</f>
        <v>0</v>
      </c>
      <c r="E33" s="45">
        <f>+LOOKUP($A33, 'S-Febrero'!$A$2:$A$1993,'S-Febrero'!$C$2:$C$1993)</f>
        <v>0</v>
      </c>
      <c r="F33" s="45">
        <f>+LOOKUP($A33, 'S-Marzo'!$A$2:$A$1993,'S-Marzo'!$C$2:$C$1993)</f>
        <v>0</v>
      </c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5.75" x14ac:dyDescent="0.25">
      <c r="A34" s="61" t="s">
        <v>538</v>
      </c>
      <c r="B34" s="55" t="s">
        <v>539</v>
      </c>
      <c r="C34" s="30">
        <f t="shared" ref="C34:C65" si="1">SUM(D34:L34)</f>
        <v>0</v>
      </c>
      <c r="D34" s="45">
        <f>+LOOKUP($A34, 'S-Enero'!$A$2:$A$1993,'S-Enero'!$C$2:$C$1993)</f>
        <v>0</v>
      </c>
      <c r="E34" s="45">
        <f>+LOOKUP($A34, 'S-Febrero'!$A$2:$A$1993,'S-Febrero'!$C$2:$C$1993)</f>
        <v>0</v>
      </c>
      <c r="F34" s="45">
        <f>+LOOKUP($A34, 'S-Marzo'!$A$2:$A$1993,'S-Marzo'!$C$2:$C$1993)</f>
        <v>0</v>
      </c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5.75" x14ac:dyDescent="0.25">
      <c r="A35" s="61" t="s">
        <v>557</v>
      </c>
      <c r="B35" s="55" t="s">
        <v>558</v>
      </c>
      <c r="C35" s="30">
        <f t="shared" si="1"/>
        <v>0</v>
      </c>
      <c r="D35" s="45">
        <f>+LOOKUP($A35, 'S-Enero'!$A$2:$A$1993,'S-Enero'!$C$2:$C$1993)</f>
        <v>0</v>
      </c>
      <c r="E35" s="45">
        <f>+LOOKUP($A35, 'S-Febrero'!$A$2:$A$1993,'S-Febrero'!$C$2:$C$1993)</f>
        <v>0</v>
      </c>
      <c r="F35" s="45">
        <f>+LOOKUP($A35, 'S-Marzo'!$A$2:$A$1993,'S-Marzo'!$C$2:$C$1993)</f>
        <v>0</v>
      </c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5.75" x14ac:dyDescent="0.25">
      <c r="A36" s="61" t="s">
        <v>37</v>
      </c>
      <c r="B36" s="55" t="s">
        <v>587</v>
      </c>
      <c r="C36" s="30">
        <f t="shared" si="1"/>
        <v>0</v>
      </c>
      <c r="D36" s="45">
        <f>+LOOKUP($A36, 'S-Enero'!$A$2:$A$1993,'S-Enero'!$C$2:$C$1993)</f>
        <v>0</v>
      </c>
      <c r="E36" s="45">
        <f>+LOOKUP($A36, 'S-Febrero'!$A$2:$A$1993,'S-Febrero'!$C$2:$C$1993)</f>
        <v>0</v>
      </c>
      <c r="F36" s="45">
        <f>+LOOKUP($A36, 'S-Marzo'!$A$2:$A$1993,'S-Marzo'!$C$2:$C$1993)</f>
        <v>0</v>
      </c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5.75" x14ac:dyDescent="0.25">
      <c r="A37" s="61" t="s">
        <v>592</v>
      </c>
      <c r="B37" s="55" t="s">
        <v>593</v>
      </c>
      <c r="C37" s="30">
        <f t="shared" si="1"/>
        <v>0</v>
      </c>
      <c r="D37" s="45">
        <f>+LOOKUP($A37, 'S-Enero'!$A$2:$A$1993,'S-Enero'!$C$2:$C$1993)</f>
        <v>0</v>
      </c>
      <c r="E37" s="45">
        <f>+LOOKUP($A37, 'S-Febrero'!$A$2:$A$1993,'S-Febrero'!$C$2:$C$1993)</f>
        <v>0</v>
      </c>
      <c r="F37" s="45">
        <f>+LOOKUP($A37, 'S-Marzo'!$A$2:$A$1993,'S-Marzo'!$C$2:$C$1993)</f>
        <v>0</v>
      </c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5.75" x14ac:dyDescent="0.25">
      <c r="A38" s="61" t="s">
        <v>590</v>
      </c>
      <c r="B38" s="55" t="s">
        <v>591</v>
      </c>
      <c r="C38" s="30">
        <f t="shared" si="1"/>
        <v>3</v>
      </c>
      <c r="D38" s="45">
        <f>+LOOKUP($A38, 'S-Enero'!$A$2:$A$1993,'S-Enero'!$C$2:$C$1993)</f>
        <v>0</v>
      </c>
      <c r="E38" s="45">
        <f>+LOOKUP($A38, 'S-Febrero'!$A$2:$A$1993,'S-Febrero'!$C$2:$C$1993)</f>
        <v>0</v>
      </c>
      <c r="F38" s="45">
        <f>+LOOKUP($A38, 'S-Marzo'!$A$2:$A$1993,'S-Marzo'!$C$2:$C$1993)</f>
        <v>3</v>
      </c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5.75" x14ac:dyDescent="0.25">
      <c r="A39" s="61" t="s">
        <v>598</v>
      </c>
      <c r="B39" s="55" t="s">
        <v>599</v>
      </c>
      <c r="C39" s="30">
        <f t="shared" si="1"/>
        <v>0</v>
      </c>
      <c r="D39" s="45">
        <f>+LOOKUP($A39, 'S-Enero'!$A$2:$A$1993,'S-Enero'!$C$2:$C$1993)</f>
        <v>0</v>
      </c>
      <c r="E39" s="45">
        <f>+LOOKUP($A39, 'S-Febrero'!$A$2:$A$1993,'S-Febrero'!$C$2:$C$1993)</f>
        <v>0</v>
      </c>
      <c r="F39" s="45">
        <f>+LOOKUP($A39, 'S-Marzo'!$A$2:$A$1993,'S-Marzo'!$C$2:$C$1993)</f>
        <v>0</v>
      </c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5.75" x14ac:dyDescent="0.25">
      <c r="A40" s="61" t="s">
        <v>600</v>
      </c>
      <c r="B40" s="55" t="s">
        <v>601</v>
      </c>
      <c r="C40" s="30">
        <f t="shared" si="1"/>
        <v>0</v>
      </c>
      <c r="D40" s="45">
        <f>+LOOKUP($A40, 'S-Enero'!$A$2:$A$1993,'S-Enero'!$C$2:$C$1993)</f>
        <v>0</v>
      </c>
      <c r="E40" s="45">
        <f>+LOOKUP($A40, 'S-Febrero'!$A$2:$A$1993,'S-Febrero'!$C$2:$C$1993)</f>
        <v>0</v>
      </c>
      <c r="F40" s="45">
        <f>+LOOKUP($A40, 'S-Marzo'!$A$2:$A$1993,'S-Marzo'!$C$2:$C$1993)</f>
        <v>0</v>
      </c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5.75" x14ac:dyDescent="0.25">
      <c r="A41" s="61" t="s">
        <v>596</v>
      </c>
      <c r="B41" s="55" t="s">
        <v>597</v>
      </c>
      <c r="C41" s="30">
        <f t="shared" si="1"/>
        <v>11</v>
      </c>
      <c r="D41" s="45">
        <f>+LOOKUP($A41, 'S-Enero'!$A$2:$A$1993,'S-Enero'!$C$2:$C$1993)</f>
        <v>2</v>
      </c>
      <c r="E41" s="45">
        <f>+LOOKUP($A41, 'S-Febrero'!$A$2:$A$1993,'S-Febrero'!$C$2:$C$1993)</f>
        <v>1</v>
      </c>
      <c r="F41" s="45">
        <f>+LOOKUP($A41, 'S-Marzo'!$A$2:$A$1993,'S-Marzo'!$C$2:$C$1993)</f>
        <v>8</v>
      </c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5.75" x14ac:dyDescent="0.25">
      <c r="A42" s="61" t="s">
        <v>38</v>
      </c>
      <c r="B42" s="55" t="s">
        <v>614</v>
      </c>
      <c r="C42" s="30">
        <f t="shared" si="1"/>
        <v>0</v>
      </c>
      <c r="D42" s="45">
        <f>+LOOKUP($A42, 'S-Enero'!$A$2:$A$1993,'S-Enero'!$C$2:$C$1993)</f>
        <v>0</v>
      </c>
      <c r="E42" s="45">
        <f>+LOOKUP($A42, 'S-Febrero'!$A$2:$A$1993,'S-Febrero'!$C$2:$C$1993)</f>
        <v>0</v>
      </c>
      <c r="F42" s="45">
        <f>+LOOKUP($A42, 'S-Marzo'!$A$2:$A$1993,'S-Marzo'!$C$2:$C$1993)</f>
        <v>0</v>
      </c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5.75" x14ac:dyDescent="0.25">
      <c r="A43" s="61" t="s">
        <v>39</v>
      </c>
      <c r="B43" s="55" t="s">
        <v>662</v>
      </c>
      <c r="C43" s="30">
        <f t="shared" si="1"/>
        <v>0</v>
      </c>
      <c r="D43" s="45">
        <f>+LOOKUP($A43, 'S-Enero'!$A$2:$A$1993,'S-Enero'!$C$2:$C$1993)</f>
        <v>0</v>
      </c>
      <c r="E43" s="45">
        <f>+LOOKUP($A43, 'S-Febrero'!$A$2:$A$1993,'S-Febrero'!$C$2:$C$1993)</f>
        <v>0</v>
      </c>
      <c r="F43" s="45">
        <f>+LOOKUP($A43, 'S-Marzo'!$A$2:$A$1993,'S-Marzo'!$C$2:$C$1993)</f>
        <v>0</v>
      </c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30" x14ac:dyDescent="0.25">
      <c r="A44" s="140" t="s">
        <v>978</v>
      </c>
      <c r="B44" s="142" t="s">
        <v>979</v>
      </c>
      <c r="C44" s="30" t="e">
        <f t="shared" si="1"/>
        <v>#N/A</v>
      </c>
      <c r="D44" s="45">
        <f>+LOOKUP($A44, 'S-Enero'!$A$2:$A$1993,'S-Enero'!$C$2:$C$1993)</f>
        <v>0</v>
      </c>
      <c r="E44" s="45">
        <f>+LOOKUP($A44, 'S-Febrero'!$A$2:$A$1993,'S-Febrero'!$C$2:$C$1993)</f>
        <v>0</v>
      </c>
      <c r="F44" s="45">
        <f>+LOOKUP($A44, 'S-Marzo'!$A$2:$A$1993,'S-Marzo'!$C$2:$C$1993)</f>
        <v>0</v>
      </c>
      <c r="G44" s="30">
        <f>+LOOKUP($A44,'S-Enero'!$A$2:$A$1999,'S-Enero'!$C$2:$C$1999)</f>
        <v>0</v>
      </c>
      <c r="H44" s="30" t="e">
        <f>+LOOKUP($A44,'S-Mayo'!$A$2:$A$1999,'S-Mayo'!$C$2:$C$1999)</f>
        <v>#N/A</v>
      </c>
      <c r="I44" s="30" t="e">
        <f>+LOOKUP($A44,'S-Junio'!$A$2:$A$1999,'S-Junio'!$C$2:$C$1999)</f>
        <v>#N/A</v>
      </c>
      <c r="J44" s="30" t="e">
        <f>+LOOKUP($A44,'S-Julio'!$A$2:$A$1999,'S-Julio'!$C$2:$C$1999)</f>
        <v>#N/A</v>
      </c>
      <c r="K44" s="30" t="e">
        <f>+LOOKUP($A44,'S-Agosto'!$A$2:$A$1999,'S-Agosto'!$C$2:$C$1999)</f>
        <v>#N/A</v>
      </c>
      <c r="L44" s="30">
        <f>+LOOKUP($A44,'S-Septiembre'!$A$2:$A$1999,'S-Septiembre'!$C$2:$C$1999)</f>
        <v>0</v>
      </c>
      <c r="M44" s="30">
        <f>+LOOKUP($A44,'S-Octubre'!$A$2:$A$1999,'S-Octubre'!$C$2:$C$1999)</f>
        <v>0</v>
      </c>
      <c r="N44" s="30">
        <f>+LOOKUP($A44,'S-Noviembre'!$A$2:$A$1999,'S-Noviembre'!$C$2:$C$1999)</f>
        <v>0</v>
      </c>
      <c r="O44" s="30">
        <f>+LOOKUP($A44,'S-Diciembre'!$A$2:$A$1999,'S-Diciembre'!$C$2:$C$1999)</f>
        <v>0</v>
      </c>
    </row>
    <row r="45" spans="1:15" ht="30" x14ac:dyDescent="0.25">
      <c r="A45" s="140" t="s">
        <v>980</v>
      </c>
      <c r="B45" s="141" t="s">
        <v>981</v>
      </c>
      <c r="C45" s="30" t="e">
        <f t="shared" si="1"/>
        <v>#N/A</v>
      </c>
      <c r="D45" s="45">
        <f>+LOOKUP($A45, 'S-Enero'!$A$2:$A$1993,'S-Enero'!$C$2:$C$1993)</f>
        <v>0</v>
      </c>
      <c r="E45" s="45">
        <f>+LOOKUP($A45, 'S-Febrero'!$A$2:$A$1993,'S-Febrero'!$C$2:$C$1993)</f>
        <v>0</v>
      </c>
      <c r="F45" s="45">
        <f>+LOOKUP($A45, 'S-Marzo'!$A$2:$A$1993,'S-Marzo'!$C$2:$C$1993)</f>
        <v>0</v>
      </c>
      <c r="G45" s="30">
        <f>+LOOKUP($A45,'S-Enero'!$A$2:$A$1999,'S-Enero'!$C$2:$C$1999)</f>
        <v>0</v>
      </c>
      <c r="H45" s="30" t="e">
        <f>+LOOKUP($A45,'S-Mayo'!$A$2:$A$1999,'S-Mayo'!$C$2:$C$1999)</f>
        <v>#N/A</v>
      </c>
      <c r="I45" s="30" t="e">
        <f>+LOOKUP($A45,'S-Junio'!$A$2:$A$1999,'S-Junio'!$C$2:$C$1999)</f>
        <v>#N/A</v>
      </c>
      <c r="J45" s="30" t="e">
        <f>+LOOKUP($A45,'S-Julio'!$A$2:$A$1999,'S-Julio'!$C$2:$C$1999)</f>
        <v>#N/A</v>
      </c>
      <c r="K45" s="30" t="e">
        <f>+LOOKUP($A45,'S-Agosto'!$A$2:$A$1999,'S-Agosto'!$C$2:$C$1999)</f>
        <v>#N/A</v>
      </c>
      <c r="L45" s="30">
        <f>+LOOKUP($A45,'S-Septiembre'!$A$2:$A$1999,'S-Septiembre'!$C$2:$C$1999)</f>
        <v>0</v>
      </c>
      <c r="M45" s="30">
        <f>+LOOKUP($A45,'S-Octubre'!$A$2:$A$1999,'S-Octubre'!$C$2:$C$1999)</f>
        <v>0</v>
      </c>
      <c r="N45" s="30">
        <f>+LOOKUP($A45,'S-Noviembre'!$A$2:$A$1999,'S-Noviembre'!$C$2:$C$1999)</f>
        <v>0</v>
      </c>
      <c r="O45" s="30">
        <f>+LOOKUP($A45,'S-Diciembre'!$A$2:$A$1999,'S-Diciembre'!$C$2:$C$1999)</f>
        <v>0</v>
      </c>
    </row>
    <row r="46" spans="1:15" ht="15.75" x14ac:dyDescent="0.25">
      <c r="A46" s="61" t="s">
        <v>40</v>
      </c>
      <c r="B46" s="55" t="s">
        <v>331</v>
      </c>
      <c r="C46" s="30">
        <f t="shared" si="1"/>
        <v>0</v>
      </c>
      <c r="D46" s="45">
        <f>+LOOKUP($A46, 'S-Enero'!$A$2:$A$1993,'S-Enero'!$C$2:$C$1993)</f>
        <v>0</v>
      </c>
      <c r="E46" s="45">
        <f>+LOOKUP($A46, 'S-Febrero'!$A$2:$A$1993,'S-Febrero'!$C$2:$C$1993)</f>
        <v>0</v>
      </c>
      <c r="F46" s="45">
        <f>+LOOKUP($A46, 'S-Marzo'!$A$2:$A$1993,'S-Marzo'!$C$2:$C$1993)</f>
        <v>0</v>
      </c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15.75" x14ac:dyDescent="0.25">
      <c r="A47" s="61" t="s">
        <v>41</v>
      </c>
      <c r="B47" s="55" t="s">
        <v>387</v>
      </c>
      <c r="C47" s="30">
        <f t="shared" si="1"/>
        <v>0</v>
      </c>
      <c r="D47" s="45">
        <f>+LOOKUP($A47, 'S-Enero'!$A$2:$A$1993,'S-Enero'!$C$2:$C$1993)</f>
        <v>0</v>
      </c>
      <c r="E47" s="45">
        <f>+LOOKUP($A47, 'S-Febrero'!$A$2:$A$1993,'S-Febrero'!$C$2:$C$1993)</f>
        <v>0</v>
      </c>
      <c r="F47" s="45">
        <f>+LOOKUP($A47, 'S-Marzo'!$A$2:$A$1993,'S-Marzo'!$C$2:$C$1993)</f>
        <v>0</v>
      </c>
      <c r="G47" s="30"/>
      <c r="H47" s="30"/>
      <c r="I47" s="30"/>
      <c r="J47" s="30"/>
      <c r="K47" s="30"/>
      <c r="L47" s="30"/>
      <c r="M47" s="30"/>
      <c r="N47" s="30"/>
      <c r="O47" s="30"/>
    </row>
    <row r="48" spans="1:15" ht="15.75" x14ac:dyDescent="0.25">
      <c r="A48" s="61" t="s">
        <v>313</v>
      </c>
      <c r="B48" s="55" t="s">
        <v>314</v>
      </c>
      <c r="C48" s="30">
        <f t="shared" si="1"/>
        <v>0</v>
      </c>
      <c r="D48" s="45">
        <f>+LOOKUP($A48, 'S-Enero'!$A$2:$A$1993,'S-Enero'!$C$2:$C$1993)</f>
        <v>0</v>
      </c>
      <c r="E48" s="45">
        <f>+LOOKUP($A48, 'S-Febrero'!$A$2:$A$1993,'S-Febrero'!$C$2:$C$1993)</f>
        <v>0</v>
      </c>
      <c r="F48" s="45">
        <f>+LOOKUP($A48, 'S-Marzo'!$A$2:$A$1993,'S-Marzo'!$C$2:$C$1993)</f>
        <v>0</v>
      </c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5.75" x14ac:dyDescent="0.25">
      <c r="A49" s="61" t="s">
        <v>310</v>
      </c>
      <c r="B49" s="55" t="s">
        <v>311</v>
      </c>
      <c r="C49" s="30">
        <f t="shared" si="1"/>
        <v>0</v>
      </c>
      <c r="D49" s="45">
        <f>+LOOKUP($A49, 'S-Enero'!$A$2:$A$1993,'S-Enero'!$C$2:$C$1993)</f>
        <v>0</v>
      </c>
      <c r="E49" s="45">
        <f>+LOOKUP($A49, 'S-Febrero'!$A$2:$A$1993,'S-Febrero'!$C$2:$C$1993)</f>
        <v>0</v>
      </c>
      <c r="F49" s="45">
        <f>+LOOKUP($A49, 'S-Marzo'!$A$2:$A$1993,'S-Marzo'!$C$2:$C$1993)</f>
        <v>0</v>
      </c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5.75" x14ac:dyDescent="0.25">
      <c r="A50" s="61" t="s">
        <v>308</v>
      </c>
      <c r="B50" s="55" t="s">
        <v>309</v>
      </c>
      <c r="C50" s="30">
        <f t="shared" si="1"/>
        <v>0</v>
      </c>
      <c r="D50" s="45">
        <f>+LOOKUP($A50, 'S-Enero'!$A$2:$A$1993,'S-Enero'!$C$2:$C$1993)</f>
        <v>0</v>
      </c>
      <c r="E50" s="45">
        <f>+LOOKUP($A50, 'S-Febrero'!$A$2:$A$1993,'S-Febrero'!$C$2:$C$1993)</f>
        <v>0</v>
      </c>
      <c r="F50" s="45">
        <f>+LOOKUP($A50, 'S-Marzo'!$A$2:$A$1993,'S-Marzo'!$C$2:$C$1993)</f>
        <v>0</v>
      </c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5.75" x14ac:dyDescent="0.25">
      <c r="A51" s="61" t="s">
        <v>559</v>
      </c>
      <c r="B51" s="55" t="s">
        <v>560</v>
      </c>
      <c r="C51" s="30">
        <f t="shared" si="1"/>
        <v>100</v>
      </c>
      <c r="D51" s="45">
        <f>+LOOKUP($A51, 'S-Enero'!$A$2:$A$1993,'S-Enero'!$C$2:$C$1993)</f>
        <v>0</v>
      </c>
      <c r="E51" s="45">
        <f>+LOOKUP($A51, 'S-Febrero'!$A$2:$A$1993,'S-Febrero'!$C$2:$C$1993)</f>
        <v>100</v>
      </c>
      <c r="F51" s="45">
        <f>+LOOKUP($A51, 'S-Marzo'!$A$2:$A$1993,'S-Marzo'!$C$2:$C$1993)</f>
        <v>0</v>
      </c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5.75" x14ac:dyDescent="0.25">
      <c r="A52" s="61" t="s">
        <v>428</v>
      </c>
      <c r="B52" s="55" t="s">
        <v>429</v>
      </c>
      <c r="C52" s="30">
        <f t="shared" si="1"/>
        <v>0</v>
      </c>
      <c r="D52" s="45">
        <f>+LOOKUP($A52, 'S-Enero'!$A$2:$A$1993,'S-Enero'!$C$2:$C$1993)</f>
        <v>0</v>
      </c>
      <c r="E52" s="45">
        <f>+LOOKUP($A52, 'S-Febrero'!$A$2:$A$1993,'S-Febrero'!$C$2:$C$1993)</f>
        <v>0</v>
      </c>
      <c r="F52" s="45">
        <f>+LOOKUP($A52, 'S-Marzo'!$A$2:$A$1993,'S-Marzo'!$C$2:$C$1993)</f>
        <v>0</v>
      </c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15.75" x14ac:dyDescent="0.25">
      <c r="A53" s="61" t="s">
        <v>324</v>
      </c>
      <c r="B53" s="55" t="s">
        <v>325</v>
      </c>
      <c r="C53" s="30">
        <f t="shared" si="1"/>
        <v>6880</v>
      </c>
      <c r="D53" s="45">
        <f>+LOOKUP($A53, 'S-Enero'!$A$2:$A$1993,'S-Enero'!$C$2:$C$1993)</f>
        <v>0</v>
      </c>
      <c r="E53" s="45">
        <f>+LOOKUP($A53, 'S-Febrero'!$A$2:$A$1993,'S-Febrero'!$C$2:$C$1993)</f>
        <v>2000</v>
      </c>
      <c r="F53" s="45">
        <f>+LOOKUP($A53, 'S-Marzo'!$A$2:$A$1993,'S-Marzo'!$C$2:$C$1993)</f>
        <v>4880</v>
      </c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5.75" x14ac:dyDescent="0.25">
      <c r="A54" s="61" t="s">
        <v>293</v>
      </c>
      <c r="B54" s="55" t="s">
        <v>294</v>
      </c>
      <c r="C54" s="30">
        <f t="shared" si="1"/>
        <v>200</v>
      </c>
      <c r="D54" s="45">
        <f>+LOOKUP($A54, 'S-Enero'!$A$2:$A$1993,'S-Enero'!$C$2:$C$1993)</f>
        <v>200</v>
      </c>
      <c r="E54" s="45">
        <f>+LOOKUP($A54, 'S-Febrero'!$A$2:$A$1993,'S-Febrero'!$C$2:$C$1993)</f>
        <v>0</v>
      </c>
      <c r="F54" s="45">
        <f>+LOOKUP($A54, 'S-Marzo'!$A$2:$A$1993,'S-Marzo'!$C$2:$C$1993)</f>
        <v>0</v>
      </c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5.75" x14ac:dyDescent="0.25">
      <c r="A55" s="61" t="s">
        <v>555</v>
      </c>
      <c r="B55" s="55" t="s">
        <v>556</v>
      </c>
      <c r="C55" s="30">
        <f t="shared" si="1"/>
        <v>0</v>
      </c>
      <c r="D55" s="45">
        <f>+LOOKUP($A55, 'S-Enero'!$A$2:$A$1993,'S-Enero'!$C$2:$C$1993)</f>
        <v>0</v>
      </c>
      <c r="E55" s="45">
        <f>+LOOKUP($A55, 'S-Febrero'!$A$2:$A$1993,'S-Febrero'!$C$2:$C$1993)</f>
        <v>0</v>
      </c>
      <c r="F55" s="45">
        <f>+LOOKUP($A55, 'S-Marzo'!$A$2:$A$1993,'S-Marzo'!$C$2:$C$1993)</f>
        <v>0</v>
      </c>
      <c r="G55" s="30"/>
      <c r="H55" s="30"/>
      <c r="I55" s="30"/>
      <c r="J55" s="30"/>
      <c r="K55" s="30"/>
      <c r="L55" s="30"/>
      <c r="M55" s="30"/>
      <c r="N55" s="30"/>
      <c r="O55" s="30"/>
    </row>
    <row r="56" spans="1:15" ht="15.75" x14ac:dyDescent="0.25">
      <c r="A56" s="61" t="s">
        <v>42</v>
      </c>
      <c r="B56" s="55" t="s">
        <v>209</v>
      </c>
      <c r="C56" s="30">
        <f t="shared" si="1"/>
        <v>0</v>
      </c>
      <c r="D56" s="45">
        <f>+LOOKUP($A56, 'S-Enero'!$A$2:$A$1993,'S-Enero'!$C$2:$C$1993)</f>
        <v>0</v>
      </c>
      <c r="E56" s="45">
        <f>+LOOKUP($A56, 'S-Febrero'!$A$2:$A$1993,'S-Febrero'!$C$2:$C$1993)</f>
        <v>0</v>
      </c>
      <c r="F56" s="45">
        <f>+LOOKUP($A56, 'S-Marzo'!$A$2:$A$1993,'S-Marzo'!$C$2:$C$1993)</f>
        <v>0</v>
      </c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5.75" x14ac:dyDescent="0.25">
      <c r="A57" s="61" t="s">
        <v>261</v>
      </c>
      <c r="B57" s="55" t="s">
        <v>262</v>
      </c>
      <c r="C57" s="30">
        <f t="shared" si="1"/>
        <v>0</v>
      </c>
      <c r="D57" s="45">
        <f>+LOOKUP($A57, 'S-Enero'!$A$2:$A$1993,'S-Enero'!$C$2:$C$1993)</f>
        <v>0</v>
      </c>
      <c r="E57" s="45">
        <f>+LOOKUP($A57, 'S-Febrero'!$A$2:$A$1993,'S-Febrero'!$C$2:$C$1993)</f>
        <v>0</v>
      </c>
      <c r="F57" s="45">
        <f>+LOOKUP($A57, 'S-Marzo'!$A$2:$A$1993,'S-Marzo'!$C$2:$C$1993)</f>
        <v>0</v>
      </c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5.75" x14ac:dyDescent="0.25">
      <c r="A58" s="61" t="s">
        <v>263</v>
      </c>
      <c r="B58" s="66" t="s">
        <v>264</v>
      </c>
      <c r="C58" s="30">
        <f t="shared" si="1"/>
        <v>12</v>
      </c>
      <c r="D58" s="45">
        <f>+LOOKUP($A58, 'S-Enero'!$A$2:$A$1993,'S-Enero'!$C$2:$C$1993)</f>
        <v>1</v>
      </c>
      <c r="E58" s="45">
        <f>+LOOKUP($A58, 'S-Febrero'!$A$2:$A$1993,'S-Febrero'!$C$2:$C$1993)</f>
        <v>9</v>
      </c>
      <c r="F58" s="45">
        <f>+LOOKUP($A58, 'S-Marzo'!$A$2:$A$1993,'S-Marzo'!$C$2:$C$1993)</f>
        <v>2</v>
      </c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5.75" x14ac:dyDescent="0.25">
      <c r="A59" s="61" t="s">
        <v>509</v>
      </c>
      <c r="B59" s="55" t="s">
        <v>510</v>
      </c>
      <c r="C59" s="30">
        <f t="shared" si="1"/>
        <v>0</v>
      </c>
      <c r="D59" s="45">
        <f>+LOOKUP($A59, 'S-Enero'!$A$2:$A$1993,'S-Enero'!$C$2:$C$1993)</f>
        <v>0</v>
      </c>
      <c r="E59" s="45">
        <f>+LOOKUP($A59, 'S-Febrero'!$A$2:$A$1993,'S-Febrero'!$C$2:$C$1993)</f>
        <v>0</v>
      </c>
      <c r="F59" s="45">
        <f>+LOOKUP($A59, 'S-Marzo'!$A$2:$A$1993,'S-Marzo'!$C$2:$C$1993)</f>
        <v>0</v>
      </c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5.75" x14ac:dyDescent="0.25">
      <c r="A60" s="61" t="s">
        <v>43</v>
      </c>
      <c r="B60" s="55" t="s">
        <v>609</v>
      </c>
      <c r="C60" s="30">
        <f t="shared" si="1"/>
        <v>2</v>
      </c>
      <c r="D60" s="45">
        <f>+LOOKUP($A60, 'S-Enero'!$A$2:$A$1993,'S-Enero'!$C$2:$C$1993)</f>
        <v>0</v>
      </c>
      <c r="E60" s="45">
        <f>+LOOKUP($A60, 'S-Febrero'!$A$2:$A$1993,'S-Febrero'!$C$2:$C$1993)</f>
        <v>0</v>
      </c>
      <c r="F60" s="45">
        <f>+LOOKUP($A60, 'S-Marzo'!$A$2:$A$1993,'S-Marzo'!$C$2:$C$1993)</f>
        <v>2</v>
      </c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5.75" x14ac:dyDescent="0.25">
      <c r="A61" s="61" t="s">
        <v>183</v>
      </c>
      <c r="B61" s="55" t="s">
        <v>184</v>
      </c>
      <c r="C61" s="30">
        <f t="shared" si="1"/>
        <v>0</v>
      </c>
      <c r="D61" s="45">
        <f>+LOOKUP($A61, 'S-Enero'!$A$2:$A$1993,'S-Enero'!$C$2:$C$1993)</f>
        <v>0</v>
      </c>
      <c r="E61" s="45">
        <f>+LOOKUP($A61, 'S-Febrero'!$A$2:$A$1993,'S-Febrero'!$C$2:$C$1993)</f>
        <v>0</v>
      </c>
      <c r="F61" s="45">
        <f>+LOOKUP($A61, 'S-Marzo'!$A$2:$A$1993,'S-Marzo'!$C$2:$C$1993)</f>
        <v>0</v>
      </c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5.75" x14ac:dyDescent="0.25">
      <c r="A62" s="61" t="s">
        <v>507</v>
      </c>
      <c r="B62" s="66" t="s">
        <v>508</v>
      </c>
      <c r="C62" s="30">
        <f t="shared" si="1"/>
        <v>0</v>
      </c>
      <c r="D62" s="45">
        <f>+LOOKUP($A62, 'S-Enero'!$A$2:$A$1993,'S-Enero'!$C$2:$C$1993)</f>
        <v>0</v>
      </c>
      <c r="E62" s="45">
        <f>+LOOKUP($A62, 'S-Febrero'!$A$2:$A$1993,'S-Febrero'!$C$2:$C$1993)</f>
        <v>0</v>
      </c>
      <c r="F62" s="45">
        <f>+LOOKUP($A62, 'S-Marzo'!$A$2:$A$1993,'S-Marzo'!$C$2:$C$1993)</f>
        <v>0</v>
      </c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5.75" x14ac:dyDescent="0.25">
      <c r="A63" s="61" t="s">
        <v>44</v>
      </c>
      <c r="B63" s="55" t="s">
        <v>257</v>
      </c>
      <c r="C63" s="30">
        <f t="shared" si="1"/>
        <v>0</v>
      </c>
      <c r="D63" s="45">
        <f>+LOOKUP($A63, 'S-Enero'!$A$2:$A$1993,'S-Enero'!$C$2:$C$1993)</f>
        <v>0</v>
      </c>
      <c r="E63" s="45">
        <f>+LOOKUP($A63, 'S-Febrero'!$A$2:$A$1993,'S-Febrero'!$C$2:$C$1993)</f>
        <v>0</v>
      </c>
      <c r="F63" s="45">
        <f>+LOOKUP($A63, 'S-Marzo'!$A$2:$A$1993,'S-Marzo'!$C$2:$C$1993)</f>
        <v>0</v>
      </c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5.75" x14ac:dyDescent="0.25">
      <c r="A64" s="61" t="s">
        <v>45</v>
      </c>
      <c r="B64" s="66" t="s">
        <v>552</v>
      </c>
      <c r="C64" s="30">
        <f t="shared" si="1"/>
        <v>0</v>
      </c>
      <c r="D64" s="45">
        <f>+LOOKUP($A64, 'S-Enero'!$A$2:$A$1993,'S-Enero'!$C$2:$C$1993)</f>
        <v>0</v>
      </c>
      <c r="E64" s="45">
        <f>+LOOKUP($A64, 'S-Febrero'!$A$2:$A$1993,'S-Febrero'!$C$2:$C$1993)</f>
        <v>0</v>
      </c>
      <c r="F64" s="45">
        <f>+LOOKUP($A64, 'S-Marzo'!$A$2:$A$1993,'S-Marzo'!$C$2:$C$1993)</f>
        <v>0</v>
      </c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5.75" x14ac:dyDescent="0.25">
      <c r="A65" s="61" t="s">
        <v>579</v>
      </c>
      <c r="B65" s="55" t="s">
        <v>580</v>
      </c>
      <c r="C65" s="30">
        <f t="shared" si="1"/>
        <v>0</v>
      </c>
      <c r="D65" s="45">
        <f>+LOOKUP($A65, 'S-Enero'!$A$2:$A$1993,'S-Enero'!$C$2:$C$1993)</f>
        <v>0</v>
      </c>
      <c r="E65" s="45">
        <f>+LOOKUP($A65, 'S-Febrero'!$A$2:$A$1993,'S-Febrero'!$C$2:$C$1993)</f>
        <v>0</v>
      </c>
      <c r="F65" s="45">
        <f>+LOOKUP($A65, 'S-Marzo'!$A$2:$A$1993,'S-Marzo'!$C$2:$C$1993)</f>
        <v>0</v>
      </c>
      <c r="G65" s="30"/>
      <c r="H65" s="30"/>
      <c r="I65" s="30"/>
      <c r="J65" s="30"/>
      <c r="K65" s="30"/>
      <c r="L65" s="30"/>
      <c r="M65" s="30"/>
      <c r="N65" s="30"/>
      <c r="O65" s="30"/>
    </row>
    <row r="66" spans="1:15" ht="15.75" x14ac:dyDescent="0.25">
      <c r="A66" s="61" t="s">
        <v>588</v>
      </c>
      <c r="B66" s="66" t="s">
        <v>589</v>
      </c>
      <c r="C66" s="30">
        <f t="shared" ref="C66:C97" si="2">SUM(D66:L66)</f>
        <v>0</v>
      </c>
      <c r="D66" s="45">
        <f>+LOOKUP($A66, 'S-Enero'!$A$2:$A$1993,'S-Enero'!$C$2:$C$1993)</f>
        <v>0</v>
      </c>
      <c r="E66" s="45">
        <f>+LOOKUP($A66, 'S-Febrero'!$A$2:$A$1993,'S-Febrero'!$C$2:$C$1993)</f>
        <v>0</v>
      </c>
      <c r="F66" s="45">
        <f>+LOOKUP($A66, 'S-Marzo'!$A$2:$A$1993,'S-Marzo'!$C$2:$C$1993)</f>
        <v>0</v>
      </c>
      <c r="G66" s="30"/>
      <c r="H66" s="30"/>
      <c r="I66" s="30"/>
      <c r="J66" s="30"/>
      <c r="K66" s="30"/>
      <c r="L66" s="30"/>
      <c r="M66" s="30"/>
      <c r="N66" s="30"/>
      <c r="O66" s="30"/>
    </row>
    <row r="67" spans="1:15" ht="15.75" x14ac:dyDescent="0.25">
      <c r="A67" s="61" t="s">
        <v>46</v>
      </c>
      <c r="B67" s="55" t="s">
        <v>644</v>
      </c>
      <c r="C67" s="30">
        <f t="shared" si="2"/>
        <v>1</v>
      </c>
      <c r="D67" s="45">
        <f>+LOOKUP($A67, 'S-Enero'!$A$2:$A$1993,'S-Enero'!$C$2:$C$1993)</f>
        <v>0</v>
      </c>
      <c r="E67" s="45">
        <f>+LOOKUP($A67, 'S-Febrero'!$A$2:$A$1993,'S-Febrero'!$C$2:$C$1993)</f>
        <v>0</v>
      </c>
      <c r="F67" s="45">
        <f>+LOOKUP($A67, 'S-Marzo'!$A$2:$A$1993,'S-Marzo'!$C$2:$C$1993)</f>
        <v>1</v>
      </c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5.75" x14ac:dyDescent="0.25">
      <c r="A68" s="61" t="s">
        <v>645</v>
      </c>
      <c r="B68" s="55" t="s">
        <v>646</v>
      </c>
      <c r="C68" s="30">
        <f t="shared" si="2"/>
        <v>1</v>
      </c>
      <c r="D68" s="45">
        <f>+LOOKUP($A68, 'S-Enero'!$A$2:$A$1993,'S-Enero'!$C$2:$C$1993)</f>
        <v>0</v>
      </c>
      <c r="E68" s="45">
        <f>+LOOKUP($A68, 'S-Febrero'!$A$2:$A$1993,'S-Febrero'!$C$2:$C$1993)</f>
        <v>0</v>
      </c>
      <c r="F68" s="45">
        <f>+LOOKUP($A68, 'S-Marzo'!$A$2:$A$1993,'S-Marzo'!$C$2:$C$1993)</f>
        <v>1</v>
      </c>
      <c r="G68" s="30"/>
      <c r="H68" s="30"/>
      <c r="I68" s="30"/>
      <c r="J68" s="30"/>
      <c r="K68" s="30"/>
      <c r="L68" s="30"/>
      <c r="M68" s="30"/>
      <c r="N68" s="30"/>
      <c r="O68" s="30"/>
    </row>
    <row r="69" spans="1:15" ht="15.75" x14ac:dyDescent="0.25">
      <c r="A69" s="61" t="s">
        <v>47</v>
      </c>
      <c r="B69" s="66" t="s">
        <v>298</v>
      </c>
      <c r="C69" s="30">
        <f t="shared" si="2"/>
        <v>0</v>
      </c>
      <c r="D69" s="45">
        <f>+LOOKUP($A69, 'S-Enero'!$A$2:$A$1993,'S-Enero'!$C$2:$C$1993)</f>
        <v>0</v>
      </c>
      <c r="E69" s="45">
        <f>+LOOKUP($A69, 'S-Febrero'!$A$2:$A$1993,'S-Febrero'!$C$2:$C$1993)</f>
        <v>0</v>
      </c>
      <c r="F69" s="45">
        <f>+LOOKUP($A69, 'S-Marzo'!$A$2:$A$1993,'S-Marzo'!$C$2:$C$1993)</f>
        <v>0</v>
      </c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15.75" x14ac:dyDescent="0.25">
      <c r="A70" s="61" t="s">
        <v>48</v>
      </c>
      <c r="B70" s="55" t="s">
        <v>575</v>
      </c>
      <c r="C70" s="30">
        <f t="shared" si="2"/>
        <v>1</v>
      </c>
      <c r="D70" s="45">
        <f>+LOOKUP($A70, 'S-Enero'!$A$2:$A$1993,'S-Enero'!$C$2:$C$1993)</f>
        <v>0</v>
      </c>
      <c r="E70" s="45">
        <f>+LOOKUP($A70, 'S-Febrero'!$A$2:$A$1993,'S-Febrero'!$C$2:$C$1993)</f>
        <v>0</v>
      </c>
      <c r="F70" s="45">
        <f>+LOOKUP($A70, 'S-Marzo'!$A$2:$A$1993,'S-Marzo'!$C$2:$C$1993)</f>
        <v>1</v>
      </c>
      <c r="G70" s="30"/>
      <c r="H70" s="30"/>
      <c r="I70" s="30"/>
      <c r="J70" s="30"/>
      <c r="K70" s="30"/>
      <c r="L70" s="30"/>
      <c r="M70" s="30"/>
      <c r="N70" s="30"/>
      <c r="O70" s="30"/>
    </row>
    <row r="71" spans="1:15" ht="15.75" x14ac:dyDescent="0.25">
      <c r="A71" s="61" t="s">
        <v>411</v>
      </c>
      <c r="B71" s="66" t="s">
        <v>412</v>
      </c>
      <c r="C71" s="30">
        <f t="shared" si="2"/>
        <v>0</v>
      </c>
      <c r="D71" s="45">
        <f>+LOOKUP($A71, 'S-Enero'!$A$2:$A$1993,'S-Enero'!$C$2:$C$1993)</f>
        <v>0</v>
      </c>
      <c r="E71" s="45">
        <f>+LOOKUP($A71, 'S-Febrero'!$A$2:$A$1993,'S-Febrero'!$C$2:$C$1993)</f>
        <v>0</v>
      </c>
      <c r="F71" s="45">
        <f>+LOOKUP($A71, 'S-Marzo'!$A$2:$A$1993,'S-Marzo'!$C$2:$C$1993)</f>
        <v>0</v>
      </c>
      <c r="G71" s="30"/>
      <c r="H71" s="30"/>
      <c r="I71" s="30"/>
      <c r="J71" s="30"/>
      <c r="K71" s="30"/>
      <c r="L71" s="30"/>
      <c r="M71" s="30"/>
      <c r="N71" s="30"/>
      <c r="O71" s="30"/>
    </row>
    <row r="72" spans="1:15" ht="15.75" x14ac:dyDescent="0.25">
      <c r="A72" s="61" t="s">
        <v>49</v>
      </c>
      <c r="B72" s="55" t="s">
        <v>227</v>
      </c>
      <c r="C72" s="30">
        <f t="shared" si="2"/>
        <v>10</v>
      </c>
      <c r="D72" s="45">
        <f>+LOOKUP($A72, 'S-Enero'!$A$2:$A$1993,'S-Enero'!$C$2:$C$1993)</f>
        <v>0</v>
      </c>
      <c r="E72" s="45">
        <f>+LOOKUP($A72, 'S-Febrero'!$A$2:$A$1993,'S-Febrero'!$C$2:$C$1993)</f>
        <v>10</v>
      </c>
      <c r="F72" s="45">
        <f>+LOOKUP($A72, 'S-Marzo'!$A$2:$A$1993,'S-Marzo'!$C$2:$C$1993)</f>
        <v>0</v>
      </c>
      <c r="G72" s="30"/>
      <c r="H72" s="30"/>
      <c r="I72" s="30"/>
      <c r="J72" s="30"/>
      <c r="K72" s="30"/>
      <c r="L72" s="30"/>
      <c r="M72" s="30"/>
      <c r="N72" s="30"/>
      <c r="O72" s="30"/>
    </row>
    <row r="73" spans="1:15" ht="15.75" x14ac:dyDescent="0.25">
      <c r="A73" s="61" t="s">
        <v>382</v>
      </c>
      <c r="B73" s="55" t="s">
        <v>383</v>
      </c>
      <c r="C73" s="30">
        <f t="shared" si="2"/>
        <v>0</v>
      </c>
      <c r="D73" s="45">
        <f>+LOOKUP($A73, 'S-Enero'!$A$2:$A$1993,'S-Enero'!$C$2:$C$1993)</f>
        <v>0</v>
      </c>
      <c r="E73" s="45">
        <f>+LOOKUP($A73, 'S-Febrero'!$A$2:$A$1993,'S-Febrero'!$C$2:$C$1993)</f>
        <v>0</v>
      </c>
      <c r="F73" s="45">
        <f>+LOOKUP($A73, 'S-Marzo'!$A$2:$A$1993,'S-Marzo'!$C$2:$C$1993)</f>
        <v>0</v>
      </c>
      <c r="G73" s="30"/>
      <c r="H73" s="30"/>
      <c r="I73" s="30"/>
      <c r="J73" s="30"/>
      <c r="K73" s="30"/>
      <c r="L73" s="30"/>
      <c r="M73" s="30"/>
      <c r="N73" s="30"/>
      <c r="O73" s="30"/>
    </row>
    <row r="74" spans="1:15" ht="15.75" x14ac:dyDescent="0.25">
      <c r="A74" s="61" t="s">
        <v>640</v>
      </c>
      <c r="B74" s="55" t="s">
        <v>641</v>
      </c>
      <c r="C74" s="30">
        <f t="shared" si="2"/>
        <v>1</v>
      </c>
      <c r="D74" s="45">
        <f>+LOOKUP($A74, 'S-Enero'!$A$2:$A$1993,'S-Enero'!$C$2:$C$1993)</f>
        <v>0</v>
      </c>
      <c r="E74" s="45">
        <f>+LOOKUP($A74, 'S-Febrero'!$A$2:$A$1993,'S-Febrero'!$C$2:$C$1993)</f>
        <v>0</v>
      </c>
      <c r="F74" s="45">
        <f>+LOOKUP($A74, 'S-Marzo'!$A$2:$A$1993,'S-Marzo'!$C$2:$C$1993)</f>
        <v>1</v>
      </c>
      <c r="G74" s="30"/>
      <c r="H74" s="30"/>
      <c r="I74" s="30"/>
      <c r="J74" s="30"/>
      <c r="K74" s="30"/>
      <c r="L74" s="30"/>
      <c r="M74" s="30"/>
      <c r="N74" s="30"/>
      <c r="O74" s="30"/>
    </row>
    <row r="75" spans="1:15" ht="15.75" x14ac:dyDescent="0.25">
      <c r="A75" s="61" t="s">
        <v>50</v>
      </c>
      <c r="B75" s="55" t="s">
        <v>642</v>
      </c>
      <c r="C75" s="30">
        <f t="shared" si="2"/>
        <v>1</v>
      </c>
      <c r="D75" s="45">
        <f>+LOOKUP($A75, 'S-Enero'!$A$2:$A$1993,'S-Enero'!$C$2:$C$1993)</f>
        <v>0</v>
      </c>
      <c r="E75" s="45">
        <f>+LOOKUP($A75, 'S-Febrero'!$A$2:$A$1993,'S-Febrero'!$C$2:$C$1993)</f>
        <v>0</v>
      </c>
      <c r="F75" s="45">
        <f>+LOOKUP($A75, 'S-Marzo'!$A$2:$A$1993,'S-Marzo'!$C$2:$C$1993)</f>
        <v>1</v>
      </c>
      <c r="G75" s="30"/>
      <c r="H75" s="30"/>
      <c r="I75" s="30"/>
      <c r="J75" s="30"/>
      <c r="K75" s="30"/>
      <c r="L75" s="30"/>
      <c r="M75" s="30"/>
      <c r="N75" s="30"/>
      <c r="O75" s="30"/>
    </row>
    <row r="76" spans="1:15" ht="15.75" x14ac:dyDescent="0.25">
      <c r="A76" s="61" t="s">
        <v>51</v>
      </c>
      <c r="B76" s="55" t="s">
        <v>335</v>
      </c>
      <c r="C76" s="30">
        <f t="shared" si="2"/>
        <v>0</v>
      </c>
      <c r="D76" s="45">
        <f>+LOOKUP($A76, 'S-Enero'!$A$2:$A$1993,'S-Enero'!$C$2:$C$1993)</f>
        <v>0</v>
      </c>
      <c r="E76" s="45">
        <f>+LOOKUP($A76, 'S-Febrero'!$A$2:$A$1993,'S-Febrero'!$C$2:$C$1993)</f>
        <v>0</v>
      </c>
      <c r="F76" s="45">
        <f>+LOOKUP($A76, 'S-Marzo'!$A$2:$A$1993,'S-Marzo'!$C$2:$C$1993)</f>
        <v>0</v>
      </c>
      <c r="G76" s="30"/>
      <c r="H76" s="30"/>
      <c r="I76" s="30"/>
      <c r="J76" s="30"/>
      <c r="K76" s="30"/>
      <c r="L76" s="30"/>
      <c r="M76" s="30"/>
      <c r="N76" s="30"/>
      <c r="O76" s="30"/>
    </row>
    <row r="77" spans="1:15" ht="15.75" x14ac:dyDescent="0.25">
      <c r="A77" s="61" t="s">
        <v>342</v>
      </c>
      <c r="B77" s="55" t="s">
        <v>343</v>
      </c>
      <c r="C77" s="30">
        <f t="shared" si="2"/>
        <v>0</v>
      </c>
      <c r="D77" s="45">
        <f>+LOOKUP($A77, 'S-Enero'!$A$2:$A$1993,'S-Enero'!$C$2:$C$1993)</f>
        <v>0</v>
      </c>
      <c r="E77" s="45">
        <f>+LOOKUP($A77, 'S-Febrero'!$A$2:$A$1993,'S-Febrero'!$C$2:$C$1993)</f>
        <v>0</v>
      </c>
      <c r="F77" s="45">
        <f>+LOOKUP($A77, 'S-Marzo'!$A$2:$A$1993,'S-Marzo'!$C$2:$C$1993)</f>
        <v>0</v>
      </c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5.75" x14ac:dyDescent="0.25">
      <c r="A78" s="61" t="s">
        <v>511</v>
      </c>
      <c r="B78" s="55" t="s">
        <v>512</v>
      </c>
      <c r="C78" s="30">
        <f t="shared" si="2"/>
        <v>0</v>
      </c>
      <c r="D78" s="45">
        <f>+LOOKUP($A78, 'S-Enero'!$A$2:$A$1993,'S-Enero'!$C$2:$C$1993)</f>
        <v>0</v>
      </c>
      <c r="E78" s="45">
        <f>+LOOKUP($A78, 'S-Febrero'!$A$2:$A$1993,'S-Febrero'!$C$2:$C$1993)</f>
        <v>0</v>
      </c>
      <c r="F78" s="45">
        <f>+LOOKUP($A78, 'S-Marzo'!$A$2:$A$1993,'S-Marzo'!$C$2:$C$1993)</f>
        <v>0</v>
      </c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5.75" x14ac:dyDescent="0.25">
      <c r="A79" s="61" t="s">
        <v>505</v>
      </c>
      <c r="B79" s="55" t="s">
        <v>506</v>
      </c>
      <c r="C79" s="30">
        <f t="shared" si="2"/>
        <v>0</v>
      </c>
      <c r="D79" s="45">
        <f>+LOOKUP($A79, 'S-Enero'!$A$2:$A$1993,'S-Enero'!$C$2:$C$1993)</f>
        <v>0</v>
      </c>
      <c r="E79" s="45">
        <f>+LOOKUP($A79, 'S-Febrero'!$A$2:$A$1993,'S-Febrero'!$C$2:$C$1993)</f>
        <v>0</v>
      </c>
      <c r="F79" s="45">
        <f>+LOOKUP($A79, 'S-Marzo'!$A$2:$A$1993,'S-Marzo'!$C$2:$C$1993)</f>
        <v>0</v>
      </c>
      <c r="G79" s="30"/>
      <c r="H79" s="30"/>
      <c r="I79" s="30"/>
      <c r="J79" s="30"/>
      <c r="K79" s="30"/>
      <c r="L79" s="30"/>
      <c r="M79" s="30"/>
      <c r="N79" s="30"/>
      <c r="O79" s="30"/>
    </row>
    <row r="80" spans="1:15" ht="15.75" x14ac:dyDescent="0.25">
      <c r="A80" s="61" t="s">
        <v>328</v>
      </c>
      <c r="B80" s="66" t="s">
        <v>329</v>
      </c>
      <c r="C80" s="30">
        <f t="shared" si="2"/>
        <v>0</v>
      </c>
      <c r="D80" s="45">
        <f>+LOOKUP($A80, 'S-Enero'!$A$2:$A$1993,'S-Enero'!$C$2:$C$1993)</f>
        <v>0</v>
      </c>
      <c r="E80" s="45">
        <f>+LOOKUP($A80, 'S-Febrero'!$A$2:$A$1993,'S-Febrero'!$C$2:$C$1993)</f>
        <v>0</v>
      </c>
      <c r="F80" s="45">
        <f>+LOOKUP($A80, 'S-Marzo'!$A$2:$A$1993,'S-Marzo'!$C$2:$C$1993)</f>
        <v>0</v>
      </c>
      <c r="G80" s="30"/>
      <c r="H80" s="30"/>
      <c r="I80" s="30"/>
      <c r="J80" s="30"/>
      <c r="K80" s="30"/>
      <c r="L80" s="30"/>
      <c r="M80" s="30"/>
      <c r="N80" s="30"/>
      <c r="O80" s="30"/>
    </row>
    <row r="81" spans="1:15" ht="15.75" x14ac:dyDescent="0.25">
      <c r="A81" s="61" t="s">
        <v>52</v>
      </c>
      <c r="B81" s="55" t="s">
        <v>634</v>
      </c>
      <c r="C81" s="30">
        <f t="shared" si="2"/>
        <v>0</v>
      </c>
      <c r="D81" s="45">
        <f>+LOOKUP($A81, 'S-Enero'!$A$2:$A$1993,'S-Enero'!$C$2:$C$1993)</f>
        <v>0</v>
      </c>
      <c r="E81" s="45">
        <f>+LOOKUP($A81, 'S-Febrero'!$A$2:$A$1993,'S-Febrero'!$C$2:$C$1993)</f>
        <v>0</v>
      </c>
      <c r="F81" s="45">
        <f>+LOOKUP($A81, 'S-Marzo'!$A$2:$A$1993,'S-Marzo'!$C$2:$C$1993)</f>
        <v>0</v>
      </c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15.75" x14ac:dyDescent="0.25">
      <c r="A82" s="61" t="s">
        <v>53</v>
      </c>
      <c r="B82" s="66" t="s">
        <v>349</v>
      </c>
      <c r="C82" s="30">
        <f t="shared" si="2"/>
        <v>0</v>
      </c>
      <c r="D82" s="45">
        <f>+LOOKUP($A82, 'S-Enero'!$A$2:$A$1993,'S-Enero'!$C$2:$C$1993)</f>
        <v>0</v>
      </c>
      <c r="E82" s="45">
        <f>+LOOKUP($A82, 'S-Febrero'!$A$2:$A$1993,'S-Febrero'!$C$2:$C$1993)</f>
        <v>0</v>
      </c>
      <c r="F82" s="45">
        <f>+LOOKUP($A82, 'S-Marzo'!$A$2:$A$1993,'S-Marzo'!$C$2:$C$1993)</f>
        <v>0</v>
      </c>
      <c r="G82" s="30"/>
      <c r="H82" s="30"/>
      <c r="I82" s="30"/>
      <c r="J82" s="30"/>
      <c r="K82" s="30"/>
      <c r="L82" s="30"/>
      <c r="M82" s="30"/>
      <c r="N82" s="30"/>
      <c r="O82" s="30"/>
    </row>
    <row r="83" spans="1:15" ht="15.75" x14ac:dyDescent="0.25">
      <c r="A83" s="61" t="s">
        <v>54</v>
      </c>
      <c r="B83" s="55" t="s">
        <v>273</v>
      </c>
      <c r="C83" s="30">
        <f t="shared" si="2"/>
        <v>0</v>
      </c>
      <c r="D83" s="45">
        <f>+LOOKUP($A83, 'S-Enero'!$A$2:$A$1993,'S-Enero'!$C$2:$C$1993)</f>
        <v>0</v>
      </c>
      <c r="E83" s="45">
        <f>+LOOKUP($A83, 'S-Febrero'!$A$2:$A$1993,'S-Febrero'!$C$2:$C$1993)</f>
        <v>0</v>
      </c>
      <c r="F83" s="45">
        <f>+LOOKUP($A83, 'S-Marzo'!$A$2:$A$1993,'S-Marzo'!$C$2:$C$1993)</f>
        <v>0</v>
      </c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15.75" x14ac:dyDescent="0.25">
      <c r="A84" s="61" t="s">
        <v>55</v>
      </c>
      <c r="B84" s="66" t="s">
        <v>301</v>
      </c>
      <c r="C84" s="30">
        <f t="shared" si="2"/>
        <v>0</v>
      </c>
      <c r="D84" s="45">
        <f>+LOOKUP($A84, 'S-Enero'!$A$2:$A$1993,'S-Enero'!$C$2:$C$1993)</f>
        <v>0</v>
      </c>
      <c r="E84" s="45">
        <f>+LOOKUP($A84, 'S-Febrero'!$A$2:$A$1993,'S-Febrero'!$C$2:$C$1993)</f>
        <v>0</v>
      </c>
      <c r="F84" s="45">
        <f>+LOOKUP($A84, 'S-Marzo'!$A$2:$A$1993,'S-Marzo'!$C$2:$C$1993)</f>
        <v>0</v>
      </c>
      <c r="G84" s="30"/>
      <c r="H84" s="30"/>
      <c r="I84" s="30"/>
      <c r="J84" s="30"/>
      <c r="K84" s="30"/>
      <c r="L84" s="30"/>
      <c r="M84" s="30"/>
      <c r="N84" s="30"/>
      <c r="O84" s="30"/>
    </row>
    <row r="85" spans="1:15" ht="15.75" x14ac:dyDescent="0.25">
      <c r="A85" s="61" t="s">
        <v>56</v>
      </c>
      <c r="B85" s="66" t="s">
        <v>540</v>
      </c>
      <c r="C85" s="30">
        <f t="shared" si="2"/>
        <v>12</v>
      </c>
      <c r="D85" s="45">
        <f>+LOOKUP($A85, 'S-Enero'!$A$2:$A$1993,'S-Enero'!$C$2:$C$1993)</f>
        <v>0</v>
      </c>
      <c r="E85" s="45">
        <f>+LOOKUP($A85, 'S-Febrero'!$A$2:$A$1993,'S-Febrero'!$C$2:$C$1993)</f>
        <v>0</v>
      </c>
      <c r="F85" s="45">
        <f>+LOOKUP($A85, 'S-Marzo'!$A$2:$A$1993,'S-Marzo'!$C$2:$C$1993)</f>
        <v>12</v>
      </c>
      <c r="G85" s="30"/>
      <c r="H85" s="30"/>
      <c r="I85" s="30"/>
      <c r="J85" s="30"/>
      <c r="K85" s="30"/>
      <c r="L85" s="30"/>
      <c r="M85" s="30"/>
      <c r="N85" s="30"/>
      <c r="O85" s="30"/>
    </row>
    <row r="86" spans="1:15" ht="15.75" x14ac:dyDescent="0.25">
      <c r="A86" s="61" t="s">
        <v>684</v>
      </c>
      <c r="B86" s="66" t="s">
        <v>685</v>
      </c>
      <c r="C86" s="30">
        <f t="shared" si="2"/>
        <v>4</v>
      </c>
      <c r="D86" s="45">
        <f>+LOOKUP($A86, 'S-Enero'!$A$2:$A$1993,'S-Enero'!$C$2:$C$1993)</f>
        <v>0</v>
      </c>
      <c r="E86" s="45">
        <f>+LOOKUP($A86, 'S-Febrero'!$A$2:$A$1993,'S-Febrero'!$C$2:$C$1993)</f>
        <v>2</v>
      </c>
      <c r="F86" s="45">
        <f>+LOOKUP($A86, 'S-Marzo'!$A$2:$A$1993,'S-Marzo'!$C$2:$C$1993)</f>
        <v>2</v>
      </c>
      <c r="G86" s="30"/>
      <c r="H86" s="30"/>
      <c r="I86" s="30"/>
      <c r="J86" s="30"/>
      <c r="K86" s="30"/>
      <c r="L86" s="30"/>
      <c r="M86" s="30"/>
      <c r="N86" s="30"/>
      <c r="O86" s="30"/>
    </row>
    <row r="87" spans="1:15" ht="15.75" x14ac:dyDescent="0.25">
      <c r="A87" s="61" t="s">
        <v>57</v>
      </c>
      <c r="B87" s="66" t="s">
        <v>317</v>
      </c>
      <c r="C87" s="30">
        <f t="shared" si="2"/>
        <v>10</v>
      </c>
      <c r="D87" s="45">
        <f>+LOOKUP($A87, 'S-Enero'!$A$2:$A$1993,'S-Enero'!$C$2:$C$1993)</f>
        <v>2</v>
      </c>
      <c r="E87" s="45">
        <f>+LOOKUP($A87, 'S-Febrero'!$A$2:$A$1993,'S-Febrero'!$C$2:$C$1993)</f>
        <v>1</v>
      </c>
      <c r="F87" s="45">
        <f>+LOOKUP($A87, 'S-Marzo'!$A$2:$A$1993,'S-Marzo'!$C$2:$C$1993)</f>
        <v>7</v>
      </c>
      <c r="G87" s="30"/>
      <c r="H87" s="30"/>
      <c r="I87" s="30"/>
      <c r="J87" s="30"/>
      <c r="K87" s="30"/>
      <c r="L87" s="30"/>
      <c r="M87" s="30"/>
      <c r="N87" s="30"/>
      <c r="O87" s="30"/>
    </row>
    <row r="88" spans="1:15" ht="15.75" x14ac:dyDescent="0.25">
      <c r="A88" s="61" t="s">
        <v>626</v>
      </c>
      <c r="B88" s="66" t="s">
        <v>627</v>
      </c>
      <c r="C88" s="30">
        <f t="shared" si="2"/>
        <v>0</v>
      </c>
      <c r="D88" s="45">
        <f>+LOOKUP($A88, 'S-Enero'!$A$2:$A$1993,'S-Enero'!$C$2:$C$1993)</f>
        <v>0</v>
      </c>
      <c r="E88" s="45">
        <f>+LOOKUP($A88, 'S-Febrero'!$A$2:$A$1993,'S-Febrero'!$C$2:$C$1993)</f>
        <v>0</v>
      </c>
      <c r="F88" s="45">
        <f>+LOOKUP($A88, 'S-Marzo'!$A$2:$A$1993,'S-Marzo'!$C$2:$C$1993)</f>
        <v>0</v>
      </c>
      <c r="G88" s="30"/>
      <c r="H88" s="30"/>
      <c r="I88" s="30"/>
      <c r="J88" s="30"/>
      <c r="K88" s="30"/>
      <c r="L88" s="30"/>
      <c r="M88" s="30"/>
      <c r="N88" s="30"/>
      <c r="O88" s="30"/>
    </row>
    <row r="89" spans="1:15" ht="15.75" x14ac:dyDescent="0.25">
      <c r="A89" s="61" t="s">
        <v>58</v>
      </c>
      <c r="B89" s="66" t="s">
        <v>578</v>
      </c>
      <c r="C89" s="30">
        <f t="shared" si="2"/>
        <v>0</v>
      </c>
      <c r="D89" s="45">
        <f>+LOOKUP($A89, 'S-Enero'!$A$2:$A$1993,'S-Enero'!$C$2:$C$1993)</f>
        <v>0</v>
      </c>
      <c r="E89" s="45">
        <f>+LOOKUP($A89, 'S-Febrero'!$A$2:$A$1993,'S-Febrero'!$C$2:$C$1993)</f>
        <v>0</v>
      </c>
      <c r="F89" s="45">
        <f>+LOOKUP($A89, 'S-Marzo'!$A$2:$A$1993,'S-Marzo'!$C$2:$C$1993)</f>
        <v>0</v>
      </c>
      <c r="G89" s="30"/>
      <c r="H89" s="30"/>
      <c r="I89" s="30"/>
      <c r="J89" s="30"/>
      <c r="K89" s="30"/>
      <c r="L89" s="30"/>
      <c r="M89" s="30"/>
      <c r="N89" s="30"/>
      <c r="O89" s="30"/>
    </row>
    <row r="90" spans="1:15" ht="15.75" x14ac:dyDescent="0.25">
      <c r="A90" s="61" t="s">
        <v>59</v>
      </c>
      <c r="B90" s="66" t="s">
        <v>365</v>
      </c>
      <c r="C90" s="30">
        <f t="shared" si="2"/>
        <v>1</v>
      </c>
      <c r="D90" s="45">
        <f>+LOOKUP($A90, 'S-Enero'!$A$2:$A$1993,'S-Enero'!$C$2:$C$1993)</f>
        <v>0</v>
      </c>
      <c r="E90" s="45">
        <f>+LOOKUP($A90, 'S-Febrero'!$A$2:$A$1993,'S-Febrero'!$C$2:$C$1993)</f>
        <v>1</v>
      </c>
      <c r="F90" s="45">
        <f>+LOOKUP($A90, 'S-Marzo'!$A$2:$A$1993,'S-Marzo'!$C$2:$C$1993)</f>
        <v>0</v>
      </c>
      <c r="G90" s="30"/>
      <c r="H90" s="30"/>
      <c r="I90" s="30"/>
      <c r="J90" s="30"/>
      <c r="K90" s="30"/>
      <c r="L90" s="30"/>
      <c r="M90" s="30"/>
      <c r="N90" s="30"/>
      <c r="O90" s="30"/>
    </row>
    <row r="91" spans="1:15" ht="15.75" x14ac:dyDescent="0.25">
      <c r="A91" s="61" t="s">
        <v>405</v>
      </c>
      <c r="B91" s="66" t="s">
        <v>406</v>
      </c>
      <c r="C91" s="30">
        <f t="shared" si="2"/>
        <v>0</v>
      </c>
      <c r="D91" s="45">
        <f>+LOOKUP($A91, 'S-Enero'!$A$2:$A$1993,'S-Enero'!$C$2:$C$1993)</f>
        <v>0</v>
      </c>
      <c r="E91" s="45">
        <f>+LOOKUP($A91, 'S-Febrero'!$A$2:$A$1993,'S-Febrero'!$C$2:$C$1993)</f>
        <v>0</v>
      </c>
      <c r="F91" s="45">
        <f>+LOOKUP($A91, 'S-Marzo'!$A$2:$A$1993,'S-Marzo'!$C$2:$C$1993)</f>
        <v>0</v>
      </c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5.75" x14ac:dyDescent="0.25">
      <c r="A92" s="61" t="s">
        <v>60</v>
      </c>
      <c r="B92" s="66" t="s">
        <v>498</v>
      </c>
      <c r="C92" s="30">
        <f t="shared" si="2"/>
        <v>20</v>
      </c>
      <c r="D92" s="45">
        <f>+LOOKUP($A92, 'S-Enero'!$A$2:$A$1993,'S-Enero'!$C$2:$C$1993)</f>
        <v>0</v>
      </c>
      <c r="E92" s="45">
        <f>+LOOKUP($A92, 'S-Febrero'!$A$2:$A$1993,'S-Febrero'!$C$2:$C$1993)</f>
        <v>0</v>
      </c>
      <c r="F92" s="45">
        <f>+LOOKUP($A92, 'S-Marzo'!$A$2:$A$1993,'S-Marzo'!$C$2:$C$1993)</f>
        <v>20</v>
      </c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5.75" x14ac:dyDescent="0.25">
      <c r="A93" s="61" t="s">
        <v>61</v>
      </c>
      <c r="B93" s="66" t="s">
        <v>551</v>
      </c>
      <c r="C93" s="30">
        <f t="shared" si="2"/>
        <v>39</v>
      </c>
      <c r="D93" s="45">
        <f>+LOOKUP($A93, 'S-Enero'!$A$2:$A$1993,'S-Enero'!$C$2:$C$1993)</f>
        <v>6</v>
      </c>
      <c r="E93" s="45">
        <f>+LOOKUP($A93, 'S-Febrero'!$A$2:$A$1993,'S-Febrero'!$C$2:$C$1993)</f>
        <v>3</v>
      </c>
      <c r="F93" s="45">
        <f>+LOOKUP($A93, 'S-Marzo'!$A$2:$A$1993,'S-Marzo'!$C$2:$C$1993)</f>
        <v>30</v>
      </c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15.75" x14ac:dyDescent="0.25">
      <c r="A94" s="61" t="s">
        <v>395</v>
      </c>
      <c r="B94" s="55" t="s">
        <v>396</v>
      </c>
      <c r="C94" s="30">
        <f t="shared" si="2"/>
        <v>0</v>
      </c>
      <c r="D94" s="45">
        <f>+LOOKUP($A94, 'S-Enero'!$A$2:$A$1993,'S-Enero'!$C$2:$C$1993)</f>
        <v>0</v>
      </c>
      <c r="E94" s="45">
        <f>+LOOKUP($A94, 'S-Febrero'!$A$2:$A$1993,'S-Febrero'!$C$2:$C$1993)</f>
        <v>0</v>
      </c>
      <c r="F94" s="45">
        <f>+LOOKUP($A94, 'S-Marzo'!$A$2:$A$1993,'S-Marzo'!$C$2:$C$1993)</f>
        <v>0</v>
      </c>
      <c r="G94" s="30"/>
      <c r="H94" s="30"/>
      <c r="I94" s="30"/>
      <c r="J94" s="30"/>
      <c r="K94" s="30"/>
      <c r="L94" s="30"/>
      <c r="M94" s="30"/>
      <c r="N94" s="30"/>
      <c r="O94" s="30"/>
    </row>
    <row r="95" spans="1:15" ht="15.75" x14ac:dyDescent="0.25">
      <c r="A95" s="61" t="s">
        <v>62</v>
      </c>
      <c r="B95" s="55" t="s">
        <v>63</v>
      </c>
      <c r="C95" s="30">
        <f t="shared" si="2"/>
        <v>0</v>
      </c>
      <c r="D95" s="45">
        <f>+LOOKUP($A95, 'S-Enero'!$A$2:$A$1993,'S-Enero'!$C$2:$C$1993)</f>
        <v>0</v>
      </c>
      <c r="E95" s="45">
        <f>+LOOKUP($A95, 'S-Febrero'!$A$2:$A$1993,'S-Febrero'!$C$2:$C$1993)</f>
        <v>0</v>
      </c>
      <c r="F95" s="45">
        <f>+LOOKUP($A95, 'S-Marzo'!$A$2:$A$1993,'S-Marzo'!$C$2:$C$1993)</f>
        <v>0</v>
      </c>
      <c r="G95" s="30"/>
      <c r="H95" s="30"/>
      <c r="I95" s="30"/>
      <c r="J95" s="30"/>
      <c r="K95" s="30"/>
      <c r="L95" s="30"/>
      <c r="M95" s="30"/>
      <c r="N95" s="30"/>
      <c r="O95" s="30"/>
    </row>
    <row r="96" spans="1:15" ht="15.75" x14ac:dyDescent="0.25">
      <c r="A96" s="61" t="s">
        <v>607</v>
      </c>
      <c r="B96" s="55" t="s">
        <v>608</v>
      </c>
      <c r="C96" s="30">
        <f t="shared" si="2"/>
        <v>0</v>
      </c>
      <c r="D96" s="45">
        <f>+LOOKUP($A96, 'S-Enero'!$A$2:$A$1993,'S-Enero'!$C$2:$C$1993)</f>
        <v>0</v>
      </c>
      <c r="E96" s="45">
        <f>+LOOKUP($A96, 'S-Febrero'!$A$2:$A$1993,'S-Febrero'!$C$2:$C$1993)</f>
        <v>0</v>
      </c>
      <c r="F96" s="45">
        <f>+LOOKUP($A96, 'S-Marzo'!$A$2:$A$1993,'S-Marzo'!$C$2:$C$1993)</f>
        <v>0</v>
      </c>
      <c r="G96" s="30"/>
      <c r="H96" s="30"/>
      <c r="I96" s="30"/>
      <c r="J96" s="30"/>
      <c r="K96" s="30"/>
      <c r="L96" s="30"/>
      <c r="M96" s="30"/>
      <c r="N96" s="30"/>
      <c r="O96" s="30"/>
    </row>
    <row r="97" spans="1:15" ht="15.75" x14ac:dyDescent="0.25">
      <c r="A97" s="61" t="s">
        <v>64</v>
      </c>
      <c r="B97" s="55" t="s">
        <v>65</v>
      </c>
      <c r="C97" s="30">
        <f t="shared" si="2"/>
        <v>0</v>
      </c>
      <c r="D97" s="45">
        <f>+LOOKUP($A97, 'S-Enero'!$A$2:$A$1993,'S-Enero'!$C$2:$C$1993)</f>
        <v>0</v>
      </c>
      <c r="E97" s="45">
        <f>+LOOKUP($A97, 'S-Febrero'!$A$2:$A$1993,'S-Febrero'!$C$2:$C$1993)</f>
        <v>0</v>
      </c>
      <c r="F97" s="45">
        <f>+LOOKUP($A97, 'S-Marzo'!$A$2:$A$1993,'S-Marzo'!$C$2:$C$1993)</f>
        <v>0</v>
      </c>
      <c r="G97" s="30"/>
      <c r="H97" s="30"/>
      <c r="I97" s="30"/>
      <c r="J97" s="30"/>
      <c r="K97" s="30"/>
      <c r="L97" s="30"/>
      <c r="M97" s="30"/>
      <c r="N97" s="30"/>
      <c r="O97" s="30"/>
    </row>
    <row r="98" spans="1:15" ht="15.75" x14ac:dyDescent="0.25">
      <c r="A98" s="61" t="s">
        <v>66</v>
      </c>
      <c r="B98" s="55" t="s">
        <v>399</v>
      </c>
      <c r="C98" s="30">
        <f t="shared" ref="C98:C129" si="3">SUM(D98:L98)</f>
        <v>0</v>
      </c>
      <c r="D98" s="45">
        <f>+LOOKUP($A98, 'S-Enero'!$A$2:$A$1993,'S-Enero'!$C$2:$C$1993)</f>
        <v>0</v>
      </c>
      <c r="E98" s="45">
        <f>+LOOKUP($A98, 'S-Febrero'!$A$2:$A$1993,'S-Febrero'!$C$2:$C$1993)</f>
        <v>0</v>
      </c>
      <c r="F98" s="45">
        <f>+LOOKUP($A98, 'S-Marzo'!$A$2:$A$1993,'S-Marzo'!$C$2:$C$1993)</f>
        <v>0</v>
      </c>
      <c r="G98" s="30"/>
      <c r="H98" s="30"/>
      <c r="I98" s="30"/>
      <c r="J98" s="30"/>
      <c r="K98" s="30"/>
      <c r="L98" s="30"/>
      <c r="M98" s="30"/>
      <c r="N98" s="30"/>
      <c r="O98" s="30"/>
    </row>
    <row r="99" spans="1:15" ht="15.75" x14ac:dyDescent="0.25">
      <c r="A99" s="61" t="s">
        <v>67</v>
      </c>
      <c r="B99" s="55" t="s">
        <v>398</v>
      </c>
      <c r="C99" s="30">
        <f t="shared" si="3"/>
        <v>0</v>
      </c>
      <c r="D99" s="45">
        <f>+LOOKUP($A99, 'S-Enero'!$A$2:$A$1993,'S-Enero'!$C$2:$C$1993)</f>
        <v>0</v>
      </c>
      <c r="E99" s="45">
        <f>+LOOKUP($A99, 'S-Febrero'!$A$2:$A$1993,'S-Febrero'!$C$2:$C$1993)</f>
        <v>0</v>
      </c>
      <c r="F99" s="45">
        <f>+LOOKUP($A99, 'S-Marzo'!$A$2:$A$1993,'S-Marzo'!$C$2:$C$1993)</f>
        <v>0</v>
      </c>
      <c r="G99" s="30"/>
      <c r="H99" s="30"/>
      <c r="I99" s="30"/>
      <c r="J99" s="30"/>
      <c r="K99" s="30"/>
      <c r="L99" s="30"/>
      <c r="M99" s="30"/>
      <c r="N99" s="30"/>
      <c r="O99" s="30"/>
    </row>
    <row r="100" spans="1:15" ht="15.75" x14ac:dyDescent="0.25">
      <c r="A100" s="61" t="s">
        <v>583</v>
      </c>
      <c r="B100" s="66" t="s">
        <v>584</v>
      </c>
      <c r="C100" s="30">
        <f t="shared" si="3"/>
        <v>0</v>
      </c>
      <c r="D100" s="45">
        <f>+LOOKUP($A100, 'S-Enero'!$A$2:$A$1993,'S-Enero'!$C$2:$C$1993)</f>
        <v>0</v>
      </c>
      <c r="E100" s="45">
        <f>+LOOKUP($A100, 'S-Febrero'!$A$2:$A$1993,'S-Febrero'!$C$2:$C$1993)</f>
        <v>0</v>
      </c>
      <c r="F100" s="45">
        <f>+LOOKUP($A100, 'S-Marzo'!$A$2:$A$1993,'S-Marzo'!$C$2:$C$1993)</f>
        <v>0</v>
      </c>
      <c r="G100" s="30"/>
      <c r="H100" s="30"/>
      <c r="I100" s="30"/>
      <c r="J100" s="30"/>
      <c r="K100" s="30"/>
      <c r="L100" s="30"/>
      <c r="M100" s="30"/>
      <c r="N100" s="30"/>
      <c r="O100" s="30"/>
    </row>
    <row r="101" spans="1:15" ht="15.75" x14ac:dyDescent="0.25">
      <c r="A101" s="61" t="s">
        <v>581</v>
      </c>
      <c r="B101" s="66" t="s">
        <v>582</v>
      </c>
      <c r="C101" s="30">
        <f t="shared" si="3"/>
        <v>0</v>
      </c>
      <c r="D101" s="45">
        <f>+LOOKUP($A101, 'S-Enero'!$A$2:$A$1993,'S-Enero'!$C$2:$C$1993)</f>
        <v>0</v>
      </c>
      <c r="E101" s="45">
        <f>+LOOKUP($A101, 'S-Febrero'!$A$2:$A$1993,'S-Febrero'!$C$2:$C$1993)</f>
        <v>0</v>
      </c>
      <c r="F101" s="45">
        <f>+LOOKUP($A101, 'S-Marzo'!$A$2:$A$1993,'S-Marzo'!$C$2:$C$1993)</f>
        <v>0</v>
      </c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1:15" ht="15.75" x14ac:dyDescent="0.25">
      <c r="A102" s="61" t="s">
        <v>68</v>
      </c>
      <c r="B102" s="55" t="s">
        <v>400</v>
      </c>
      <c r="C102" s="30">
        <f t="shared" si="3"/>
        <v>0</v>
      </c>
      <c r="D102" s="45">
        <f>+LOOKUP($A102, 'S-Enero'!$A$2:$A$1993,'S-Enero'!$C$2:$C$1993)</f>
        <v>0</v>
      </c>
      <c r="E102" s="45">
        <f>+LOOKUP($A102, 'S-Febrero'!$A$2:$A$1993,'S-Febrero'!$C$2:$C$1993)</f>
        <v>0</v>
      </c>
      <c r="F102" s="45">
        <f>+LOOKUP($A102, 'S-Marzo'!$A$2:$A$1993,'S-Marzo'!$C$2:$C$1993)</f>
        <v>0</v>
      </c>
      <c r="G102" s="30"/>
      <c r="H102" s="30"/>
      <c r="I102" s="30"/>
      <c r="J102" s="30"/>
      <c r="K102" s="30"/>
      <c r="L102" s="30"/>
      <c r="M102" s="30"/>
      <c r="N102" s="30"/>
      <c r="O102" s="30"/>
    </row>
    <row r="103" spans="1:15" ht="15.75" x14ac:dyDescent="0.25">
      <c r="A103" s="61" t="s">
        <v>69</v>
      </c>
      <c r="B103" s="55" t="s">
        <v>70</v>
      </c>
      <c r="C103" s="30">
        <f t="shared" si="3"/>
        <v>0</v>
      </c>
      <c r="D103" s="45">
        <f>+LOOKUP($A103, 'S-Enero'!$A$2:$A$1993,'S-Enero'!$C$2:$C$1993)</f>
        <v>0</v>
      </c>
      <c r="E103" s="45">
        <f>+LOOKUP($A103, 'S-Febrero'!$A$2:$A$1993,'S-Febrero'!$C$2:$C$1993)</f>
        <v>0</v>
      </c>
      <c r="F103" s="45">
        <f>+LOOKUP($A103, 'S-Marzo'!$A$2:$A$1993,'S-Marzo'!$C$2:$C$1993)</f>
        <v>0</v>
      </c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ht="15.75" x14ac:dyDescent="0.25">
      <c r="A104" s="61" t="s">
        <v>71</v>
      </c>
      <c r="B104" s="55" t="s">
        <v>665</v>
      </c>
      <c r="C104" s="30">
        <f t="shared" si="3"/>
        <v>0</v>
      </c>
      <c r="D104" s="45">
        <f>+LOOKUP($A104, 'S-Enero'!$A$2:$A$1993,'S-Enero'!$C$2:$C$1993)</f>
        <v>0</v>
      </c>
      <c r="E104" s="45">
        <f>+LOOKUP($A104, 'S-Febrero'!$A$2:$A$1993,'S-Febrero'!$C$2:$C$1993)</f>
        <v>0</v>
      </c>
      <c r="F104" s="45">
        <f>+LOOKUP($A104, 'S-Marzo'!$A$2:$A$1993,'S-Marzo'!$C$2:$C$1993)</f>
        <v>0</v>
      </c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5" ht="15.75" x14ac:dyDescent="0.25">
      <c r="A105" s="61" t="s">
        <v>434</v>
      </c>
      <c r="B105" s="55" t="s">
        <v>435</v>
      </c>
      <c r="C105" s="30">
        <f t="shared" si="3"/>
        <v>0</v>
      </c>
      <c r="D105" s="45">
        <f>+LOOKUP($A105, 'S-Enero'!$A$2:$A$1993,'S-Enero'!$C$2:$C$1993)</f>
        <v>0</v>
      </c>
      <c r="E105" s="45">
        <f>+LOOKUP($A105, 'S-Febrero'!$A$2:$A$1993,'S-Febrero'!$C$2:$C$1993)</f>
        <v>0</v>
      </c>
      <c r="F105" s="45">
        <f>+LOOKUP($A105, 'S-Marzo'!$A$2:$A$1993,'S-Marzo'!$C$2:$C$1993)</f>
        <v>0</v>
      </c>
      <c r="G105" s="30"/>
      <c r="H105" s="30"/>
      <c r="I105" s="30"/>
      <c r="J105" s="30"/>
      <c r="K105" s="30"/>
      <c r="L105" s="30"/>
      <c r="M105" s="30"/>
      <c r="N105" s="30"/>
      <c r="O105" s="30"/>
    </row>
    <row r="106" spans="1:15" ht="15.75" x14ac:dyDescent="0.25">
      <c r="A106" s="61" t="s">
        <v>464</v>
      </c>
      <c r="B106" s="55" t="s">
        <v>465</v>
      </c>
      <c r="C106" s="30">
        <f t="shared" si="3"/>
        <v>0</v>
      </c>
      <c r="D106" s="45">
        <f>+LOOKUP($A106, 'S-Enero'!$A$2:$A$1993,'S-Enero'!$C$2:$C$1993)</f>
        <v>0</v>
      </c>
      <c r="E106" s="45">
        <f>+LOOKUP($A106, 'S-Febrero'!$A$2:$A$1993,'S-Febrero'!$C$2:$C$1993)</f>
        <v>0</v>
      </c>
      <c r="F106" s="45">
        <f>+LOOKUP($A106, 'S-Marzo'!$A$2:$A$1993,'S-Marzo'!$C$2:$C$1993)</f>
        <v>0</v>
      </c>
      <c r="G106" s="30"/>
      <c r="H106" s="30"/>
      <c r="I106" s="30"/>
      <c r="J106" s="30"/>
      <c r="K106" s="30"/>
      <c r="L106" s="30"/>
      <c r="M106" s="30"/>
      <c r="N106" s="30"/>
      <c r="O106" s="30"/>
    </row>
    <row r="107" spans="1:15" ht="15.75" x14ac:dyDescent="0.25">
      <c r="A107" s="61" t="s">
        <v>72</v>
      </c>
      <c r="B107" s="66" t="s">
        <v>73</v>
      </c>
      <c r="C107" s="30">
        <f t="shared" si="3"/>
        <v>0</v>
      </c>
      <c r="D107" s="45">
        <f>+LOOKUP($A107, 'S-Enero'!$A$2:$A$1993,'S-Enero'!$C$2:$C$1993)</f>
        <v>0</v>
      </c>
      <c r="E107" s="45">
        <f>+LOOKUP($A107, 'S-Febrero'!$A$2:$A$1993,'S-Febrero'!$C$2:$C$1993)</f>
        <v>0</v>
      </c>
      <c r="F107" s="45">
        <f>+LOOKUP($A107, 'S-Marzo'!$A$2:$A$1993,'S-Marzo'!$C$2:$C$1993)</f>
        <v>0</v>
      </c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1:15" ht="15.75" x14ac:dyDescent="0.25">
      <c r="A108" s="61" t="s">
        <v>74</v>
      </c>
      <c r="B108" s="55" t="s">
        <v>574</v>
      </c>
      <c r="C108" s="30">
        <f t="shared" si="3"/>
        <v>0</v>
      </c>
      <c r="D108" s="45">
        <f>+LOOKUP($A108, 'S-Enero'!$A$2:$A$1993,'S-Enero'!$C$2:$C$1993)</f>
        <v>0</v>
      </c>
      <c r="E108" s="45">
        <f>+LOOKUP($A108, 'S-Febrero'!$A$2:$A$1993,'S-Febrero'!$C$2:$C$1993)</f>
        <v>0</v>
      </c>
      <c r="F108" s="45">
        <f>+LOOKUP($A108, 'S-Marzo'!$A$2:$A$1993,'S-Marzo'!$C$2:$C$1993)</f>
        <v>0</v>
      </c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ht="15.75" x14ac:dyDescent="0.25">
      <c r="A109" s="61" t="s">
        <v>75</v>
      </c>
      <c r="B109" s="55" t="s">
        <v>547</v>
      </c>
      <c r="C109" s="30">
        <f t="shared" si="3"/>
        <v>50</v>
      </c>
      <c r="D109" s="45">
        <f>+LOOKUP($A109, 'S-Enero'!$A$2:$A$1993,'S-Enero'!$C$2:$C$1993)</f>
        <v>7</v>
      </c>
      <c r="E109" s="45">
        <f>+LOOKUP($A109, 'S-Febrero'!$A$2:$A$1993,'S-Febrero'!$C$2:$C$1993)</f>
        <v>15</v>
      </c>
      <c r="F109" s="45">
        <f>+LOOKUP($A109, 'S-Marzo'!$A$2:$A$1993,'S-Marzo'!$C$2:$C$1993)</f>
        <v>28</v>
      </c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5.75" x14ac:dyDescent="0.25">
      <c r="A110" s="61" t="s">
        <v>650</v>
      </c>
      <c r="B110" s="55" t="s">
        <v>651</v>
      </c>
      <c r="C110" s="30">
        <f t="shared" si="3"/>
        <v>0</v>
      </c>
      <c r="D110" s="45">
        <f>+LOOKUP($A110, 'S-Enero'!$A$2:$A$1993,'S-Enero'!$C$2:$C$1993)</f>
        <v>0</v>
      </c>
      <c r="E110" s="45">
        <f>+LOOKUP($A110, 'S-Febrero'!$A$2:$A$1993,'S-Febrero'!$C$2:$C$1993)</f>
        <v>0</v>
      </c>
      <c r="F110" s="45">
        <f>+LOOKUP($A110, 'S-Marzo'!$A$2:$A$1993,'S-Marzo'!$C$2:$C$1993)</f>
        <v>0</v>
      </c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1:15" ht="15.75" x14ac:dyDescent="0.25">
      <c r="A111" s="61" t="s">
        <v>522</v>
      </c>
      <c r="B111" s="66" t="s">
        <v>523</v>
      </c>
      <c r="C111" s="30">
        <f t="shared" si="3"/>
        <v>2</v>
      </c>
      <c r="D111" s="45">
        <f>+LOOKUP($A111, 'S-Enero'!$A$2:$A$1993,'S-Enero'!$C$2:$C$1993)</f>
        <v>2</v>
      </c>
      <c r="E111" s="45">
        <f>+LOOKUP($A111, 'S-Febrero'!$A$2:$A$1993,'S-Febrero'!$C$2:$C$1993)</f>
        <v>0</v>
      </c>
      <c r="F111" s="45">
        <f>+LOOKUP($A111, 'S-Marzo'!$A$2:$A$1993,'S-Marzo'!$C$2:$C$1993)</f>
        <v>0</v>
      </c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1:15" ht="15.75" x14ac:dyDescent="0.25">
      <c r="A112" s="61" t="s">
        <v>426</v>
      </c>
      <c r="B112" s="55" t="s">
        <v>427</v>
      </c>
      <c r="C112" s="30">
        <f t="shared" si="3"/>
        <v>2</v>
      </c>
      <c r="D112" s="45">
        <f>+LOOKUP($A112, 'S-Enero'!$A$2:$A$1993,'S-Enero'!$C$2:$C$1993)</f>
        <v>0</v>
      </c>
      <c r="E112" s="45">
        <f>+LOOKUP($A112, 'S-Febrero'!$A$2:$A$1993,'S-Febrero'!$C$2:$C$1993)</f>
        <v>2</v>
      </c>
      <c r="F112" s="45">
        <f>+LOOKUP($A112, 'S-Marzo'!$A$2:$A$1993,'S-Marzo'!$C$2:$C$1993)</f>
        <v>0</v>
      </c>
      <c r="G112" s="30"/>
      <c r="H112" s="30"/>
      <c r="I112" s="30"/>
      <c r="J112" s="30"/>
      <c r="K112" s="30"/>
      <c r="L112" s="30"/>
      <c r="M112" s="30"/>
      <c r="N112" s="30"/>
      <c r="O112" s="30"/>
    </row>
    <row r="113" spans="1:15" ht="15.75" x14ac:dyDescent="0.25">
      <c r="A113" s="61" t="s">
        <v>340</v>
      </c>
      <c r="B113" s="55" t="s">
        <v>341</v>
      </c>
      <c r="C113" s="30">
        <f t="shared" si="3"/>
        <v>0</v>
      </c>
      <c r="D113" s="45">
        <f>+LOOKUP($A113, 'S-Enero'!$A$2:$A$1993,'S-Enero'!$C$2:$C$1993)</f>
        <v>0</v>
      </c>
      <c r="E113" s="45">
        <f>+LOOKUP($A113, 'S-Febrero'!$A$2:$A$1993,'S-Febrero'!$C$2:$C$1993)</f>
        <v>0</v>
      </c>
      <c r="F113" s="45">
        <f>+LOOKUP($A113, 'S-Marzo'!$A$2:$A$1993,'S-Marzo'!$C$2:$C$1993)</f>
        <v>0</v>
      </c>
      <c r="G113" s="30"/>
      <c r="H113" s="30"/>
      <c r="I113" s="30"/>
      <c r="J113" s="30"/>
      <c r="K113" s="30"/>
      <c r="L113" s="30"/>
      <c r="M113" s="30"/>
      <c r="N113" s="30"/>
      <c r="O113" s="30"/>
    </row>
    <row r="114" spans="1:15" ht="15.75" x14ac:dyDescent="0.25">
      <c r="A114" s="61" t="s">
        <v>379</v>
      </c>
      <c r="B114" s="66" t="s">
        <v>380</v>
      </c>
      <c r="C114" s="30">
        <f t="shared" si="3"/>
        <v>5</v>
      </c>
      <c r="D114" s="45">
        <f>+LOOKUP($A114, 'S-Enero'!$A$2:$A$1993,'S-Enero'!$C$2:$C$1993)</f>
        <v>3</v>
      </c>
      <c r="E114" s="45">
        <f>+LOOKUP($A114, 'S-Febrero'!$A$2:$A$1993,'S-Febrero'!$C$2:$C$1993)</f>
        <v>0</v>
      </c>
      <c r="F114" s="45">
        <f>+LOOKUP($A114, 'S-Marzo'!$A$2:$A$1993,'S-Marzo'!$C$2:$C$1993)</f>
        <v>2</v>
      </c>
      <c r="G114" s="30"/>
      <c r="H114" s="30"/>
      <c r="I114" s="30"/>
      <c r="J114" s="30"/>
      <c r="K114" s="30"/>
      <c r="L114" s="30"/>
      <c r="M114" s="30"/>
      <c r="N114" s="30"/>
      <c r="O114" s="30"/>
    </row>
    <row r="115" spans="1:15" ht="15.75" x14ac:dyDescent="0.25">
      <c r="A115" s="61" t="s">
        <v>680</v>
      </c>
      <c r="B115" s="66" t="s">
        <v>681</v>
      </c>
      <c r="C115" s="30">
        <f t="shared" si="3"/>
        <v>15</v>
      </c>
      <c r="D115" s="45">
        <f>+LOOKUP($A115, 'S-Enero'!$A$2:$A$1993,'S-Enero'!$C$2:$C$1993)</f>
        <v>4</v>
      </c>
      <c r="E115" s="45">
        <f>+LOOKUP($A115, 'S-Febrero'!$A$2:$A$1993,'S-Febrero'!$C$2:$C$1993)</f>
        <v>7</v>
      </c>
      <c r="F115" s="45">
        <f>+LOOKUP($A115, 'S-Marzo'!$A$2:$A$1993,'S-Marzo'!$C$2:$C$1993)</f>
        <v>4</v>
      </c>
      <c r="G115" s="30"/>
      <c r="H115" s="30"/>
      <c r="I115" s="30"/>
      <c r="J115" s="30"/>
      <c r="K115" s="30"/>
      <c r="L115" s="30"/>
      <c r="M115" s="30"/>
      <c r="N115" s="30"/>
      <c r="O115" s="30"/>
    </row>
    <row r="116" spans="1:15" ht="15.75" x14ac:dyDescent="0.25">
      <c r="A116" s="61" t="s">
        <v>453</v>
      </c>
      <c r="B116" s="66" t="s">
        <v>454</v>
      </c>
      <c r="C116" s="30">
        <f t="shared" si="3"/>
        <v>3</v>
      </c>
      <c r="D116" s="45">
        <f>+LOOKUP($A116, 'S-Enero'!$A$2:$A$1993,'S-Enero'!$C$2:$C$1993)</f>
        <v>2</v>
      </c>
      <c r="E116" s="45">
        <f>+LOOKUP($A116, 'S-Febrero'!$A$2:$A$1993,'S-Febrero'!$C$2:$C$1993)</f>
        <v>1</v>
      </c>
      <c r="F116" s="45">
        <f>+LOOKUP($A116, 'S-Marzo'!$A$2:$A$1993,'S-Marzo'!$C$2:$C$1993)</f>
        <v>0</v>
      </c>
      <c r="G116" s="30"/>
      <c r="H116" s="30"/>
      <c r="I116" s="30"/>
      <c r="J116" s="30"/>
      <c r="K116" s="30"/>
      <c r="L116" s="30"/>
      <c r="M116" s="30"/>
      <c r="N116" s="30"/>
      <c r="O116" s="30"/>
    </row>
    <row r="117" spans="1:15" ht="15.75" x14ac:dyDescent="0.25">
      <c r="A117" s="61" t="s">
        <v>466</v>
      </c>
      <c r="B117" s="55" t="s">
        <v>467</v>
      </c>
      <c r="C117" s="30">
        <f t="shared" si="3"/>
        <v>0</v>
      </c>
      <c r="D117" s="45">
        <f>+LOOKUP($A117, 'S-Enero'!$A$2:$A$1993,'S-Enero'!$C$2:$C$1993)</f>
        <v>0</v>
      </c>
      <c r="E117" s="45">
        <f>+LOOKUP($A117, 'S-Febrero'!$A$2:$A$1993,'S-Febrero'!$C$2:$C$1993)</f>
        <v>0</v>
      </c>
      <c r="F117" s="45">
        <f>+LOOKUP($A117, 'S-Marzo'!$A$2:$A$1993,'S-Marzo'!$C$2:$C$1993)</f>
        <v>0</v>
      </c>
      <c r="G117" s="30"/>
      <c r="H117" s="30"/>
      <c r="I117" s="30"/>
      <c r="J117" s="30"/>
      <c r="K117" s="30"/>
      <c r="L117" s="30"/>
      <c r="M117" s="30"/>
      <c r="N117" s="30"/>
      <c r="O117" s="30"/>
    </row>
    <row r="118" spans="1:15" ht="15.75" x14ac:dyDescent="0.25">
      <c r="A118" s="61" t="s">
        <v>488</v>
      </c>
      <c r="B118" s="55" t="s">
        <v>804</v>
      </c>
      <c r="C118" s="30">
        <f t="shared" si="3"/>
        <v>31</v>
      </c>
      <c r="D118" s="45">
        <f>+LOOKUP($A118, 'S-Enero'!$A$2:$A$1993,'S-Enero'!$C$2:$C$1993)</f>
        <v>8</v>
      </c>
      <c r="E118" s="45">
        <f>+LOOKUP($A118, 'S-Febrero'!$A$2:$A$1993,'S-Febrero'!$C$2:$C$1993)</f>
        <v>5</v>
      </c>
      <c r="F118" s="45">
        <f>+LOOKUP($A118, 'S-Marzo'!$A$2:$A$1993,'S-Marzo'!$C$2:$C$1993)</f>
        <v>18</v>
      </c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5" ht="15.75" x14ac:dyDescent="0.25">
      <c r="A119" s="61" t="s">
        <v>326</v>
      </c>
      <c r="B119" s="66" t="s">
        <v>327</v>
      </c>
      <c r="C119" s="30">
        <f t="shared" si="3"/>
        <v>5</v>
      </c>
      <c r="D119" s="45">
        <f>+LOOKUP($A119, 'S-Enero'!$A$2:$A$1993,'S-Enero'!$C$2:$C$1993)</f>
        <v>0</v>
      </c>
      <c r="E119" s="45">
        <f>+LOOKUP($A119, 'S-Febrero'!$A$2:$A$1993,'S-Febrero'!$C$2:$C$1993)</f>
        <v>0</v>
      </c>
      <c r="F119" s="45">
        <f>+LOOKUP($A119, 'S-Marzo'!$A$2:$A$1993,'S-Marzo'!$C$2:$C$1993)</f>
        <v>5</v>
      </c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5" ht="15.75" x14ac:dyDescent="0.25">
      <c r="A120" s="61" t="s">
        <v>413</v>
      </c>
      <c r="B120" s="66" t="s">
        <v>414</v>
      </c>
      <c r="C120" s="30">
        <f t="shared" si="3"/>
        <v>0</v>
      </c>
      <c r="D120" s="45">
        <f>+LOOKUP($A120, 'S-Enero'!$A$2:$A$1993,'S-Enero'!$C$2:$C$1993)</f>
        <v>0</v>
      </c>
      <c r="E120" s="45">
        <f>+LOOKUP($A120, 'S-Febrero'!$A$2:$A$1993,'S-Febrero'!$C$2:$C$1993)</f>
        <v>0</v>
      </c>
      <c r="F120" s="45">
        <f>+LOOKUP($A120, 'S-Marzo'!$A$2:$A$1993,'S-Marzo'!$C$2:$C$1993)</f>
        <v>0</v>
      </c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1:15" ht="15.75" x14ac:dyDescent="0.25">
      <c r="A121" s="61" t="s">
        <v>236</v>
      </c>
      <c r="B121" s="66" t="s">
        <v>237</v>
      </c>
      <c r="C121" s="30">
        <f t="shared" si="3"/>
        <v>14</v>
      </c>
      <c r="D121" s="45">
        <f>+LOOKUP($A121, 'S-Enero'!$A$2:$A$1993,'S-Enero'!$C$2:$C$1993)</f>
        <v>0</v>
      </c>
      <c r="E121" s="45">
        <f>+LOOKUP($A121, 'S-Febrero'!$A$2:$A$1993,'S-Febrero'!$C$2:$C$1993)</f>
        <v>10</v>
      </c>
      <c r="F121" s="45">
        <f>+LOOKUP($A121, 'S-Marzo'!$A$2:$A$1993,'S-Marzo'!$C$2:$C$1993)</f>
        <v>4</v>
      </c>
      <c r="G121" s="30"/>
      <c r="H121" s="30"/>
      <c r="I121" s="30"/>
      <c r="J121" s="30"/>
      <c r="K121" s="30"/>
      <c r="L121" s="30"/>
      <c r="M121" s="30"/>
      <c r="N121" s="30"/>
      <c r="O121" s="30"/>
    </row>
    <row r="122" spans="1:15" ht="15.75" x14ac:dyDescent="0.25">
      <c r="A122" s="61" t="s">
        <v>76</v>
      </c>
      <c r="B122" s="55" t="s">
        <v>295</v>
      </c>
      <c r="C122" s="30">
        <f t="shared" si="3"/>
        <v>27</v>
      </c>
      <c r="D122" s="45">
        <f>+LOOKUP($A122, 'S-Enero'!$A$2:$A$1993,'S-Enero'!$C$2:$C$1993)</f>
        <v>0</v>
      </c>
      <c r="E122" s="45">
        <f>+LOOKUP($A122, 'S-Febrero'!$A$2:$A$1993,'S-Febrero'!$C$2:$C$1993)</f>
        <v>23</v>
      </c>
      <c r="F122" s="45">
        <f>+LOOKUP($A122, 'S-Marzo'!$A$2:$A$1993,'S-Marzo'!$C$2:$C$1993)</f>
        <v>4</v>
      </c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5" ht="15.75" x14ac:dyDescent="0.25">
      <c r="A123" s="61" t="s">
        <v>489</v>
      </c>
      <c r="B123" s="55" t="s">
        <v>490</v>
      </c>
      <c r="C123" s="30">
        <f t="shared" si="3"/>
        <v>0</v>
      </c>
      <c r="D123" s="45">
        <f>+LOOKUP($A123, 'S-Enero'!$A$2:$A$1993,'S-Enero'!$C$2:$C$1993)</f>
        <v>0</v>
      </c>
      <c r="E123" s="45">
        <f>+LOOKUP($A123, 'S-Febrero'!$A$2:$A$1993,'S-Febrero'!$C$2:$C$1993)</f>
        <v>0</v>
      </c>
      <c r="F123" s="45">
        <f>+LOOKUP($A123, 'S-Marzo'!$A$2:$A$1993,'S-Marzo'!$C$2:$C$1993)</f>
        <v>0</v>
      </c>
      <c r="G123" s="30"/>
      <c r="H123" s="30"/>
      <c r="I123" s="30"/>
      <c r="J123" s="30"/>
      <c r="K123" s="30"/>
      <c r="L123" s="30"/>
      <c r="M123" s="30"/>
      <c r="N123" s="30"/>
      <c r="O123" s="30"/>
    </row>
    <row r="124" spans="1:15" ht="15.75" x14ac:dyDescent="0.25">
      <c r="A124" s="61" t="s">
        <v>377</v>
      </c>
      <c r="B124" s="66" t="s">
        <v>378</v>
      </c>
      <c r="C124" s="30">
        <f t="shared" si="3"/>
        <v>0</v>
      </c>
      <c r="D124" s="45">
        <f>+LOOKUP($A124, 'S-Enero'!$A$2:$A$1993,'S-Enero'!$C$2:$C$1993)</f>
        <v>0</v>
      </c>
      <c r="E124" s="45">
        <f>+LOOKUP($A124, 'S-Febrero'!$A$2:$A$1993,'S-Febrero'!$C$2:$C$1993)</f>
        <v>0</v>
      </c>
      <c r="F124" s="45">
        <f>+LOOKUP($A124, 'S-Marzo'!$A$2:$A$1993,'S-Marzo'!$C$2:$C$1993)</f>
        <v>0</v>
      </c>
      <c r="G124" s="30"/>
      <c r="H124" s="30"/>
      <c r="I124" s="30"/>
      <c r="J124" s="30"/>
      <c r="K124" s="30"/>
      <c r="L124" s="30"/>
      <c r="M124" s="30"/>
      <c r="N124" s="30"/>
      <c r="O124" s="30"/>
    </row>
    <row r="125" spans="1:15" ht="15.75" x14ac:dyDescent="0.25">
      <c r="A125" s="61" t="s">
        <v>77</v>
      </c>
      <c r="B125" s="66" t="s">
        <v>515</v>
      </c>
      <c r="C125" s="30">
        <f t="shared" si="3"/>
        <v>0</v>
      </c>
      <c r="D125" s="45">
        <f>+LOOKUP($A125, 'S-Enero'!$A$2:$A$1993,'S-Enero'!$C$2:$C$1993)</f>
        <v>0</v>
      </c>
      <c r="E125" s="45">
        <f>+LOOKUP($A125, 'S-Febrero'!$A$2:$A$1993,'S-Febrero'!$C$2:$C$1993)</f>
        <v>0</v>
      </c>
      <c r="F125" s="45">
        <f>+LOOKUP($A125, 'S-Marzo'!$A$2:$A$1993,'S-Marzo'!$C$2:$C$1993)</f>
        <v>0</v>
      </c>
      <c r="G125" s="30"/>
      <c r="H125" s="30"/>
      <c r="I125" s="30"/>
      <c r="J125" s="30"/>
      <c r="K125" s="30"/>
      <c r="L125" s="30"/>
      <c r="M125" s="30"/>
      <c r="N125" s="30"/>
      <c r="O125" s="30"/>
    </row>
    <row r="126" spans="1:15" ht="15.75" x14ac:dyDescent="0.25">
      <c r="A126" s="61" t="s">
        <v>474</v>
      </c>
      <c r="B126" s="66" t="s">
        <v>475</v>
      </c>
      <c r="C126" s="30">
        <f t="shared" si="3"/>
        <v>0</v>
      </c>
      <c r="D126" s="45">
        <f>+LOOKUP($A126, 'S-Enero'!$A$2:$A$1993,'S-Enero'!$C$2:$C$1993)</f>
        <v>0</v>
      </c>
      <c r="E126" s="45">
        <f>+LOOKUP($A126, 'S-Febrero'!$A$2:$A$1993,'S-Febrero'!$C$2:$C$1993)</f>
        <v>0</v>
      </c>
      <c r="F126" s="45">
        <f>+LOOKUP($A126, 'S-Marzo'!$A$2:$A$1993,'S-Marzo'!$C$2:$C$1993)</f>
        <v>0</v>
      </c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5.75" x14ac:dyDescent="0.25">
      <c r="A127" s="61" t="s">
        <v>440</v>
      </c>
      <c r="B127" s="66" t="s">
        <v>441</v>
      </c>
      <c r="C127" s="30">
        <f t="shared" si="3"/>
        <v>14</v>
      </c>
      <c r="D127" s="45">
        <f>+LOOKUP($A127, 'S-Enero'!$A$2:$A$1993,'S-Enero'!$C$2:$C$1993)</f>
        <v>0</v>
      </c>
      <c r="E127" s="45">
        <f>+LOOKUP($A127, 'S-Febrero'!$A$2:$A$1993,'S-Febrero'!$C$2:$C$1993)</f>
        <v>8</v>
      </c>
      <c r="F127" s="45">
        <f>+LOOKUP($A127, 'S-Marzo'!$A$2:$A$1993,'S-Marzo'!$C$2:$C$1993)</f>
        <v>6</v>
      </c>
      <c r="G127" s="30"/>
      <c r="H127" s="30"/>
      <c r="I127" s="30"/>
      <c r="J127" s="30"/>
      <c r="K127" s="30"/>
      <c r="L127" s="30"/>
      <c r="M127" s="30"/>
      <c r="N127" s="30"/>
      <c r="O127" s="30"/>
    </row>
    <row r="128" spans="1:15" ht="15.75" x14ac:dyDescent="0.25">
      <c r="A128" s="61" t="s">
        <v>424</v>
      </c>
      <c r="B128" s="66" t="s">
        <v>425</v>
      </c>
      <c r="C128" s="30">
        <f t="shared" si="3"/>
        <v>0</v>
      </c>
      <c r="D128" s="45">
        <f>+LOOKUP($A128, 'S-Enero'!$A$2:$A$1993,'S-Enero'!$C$2:$C$1993)</f>
        <v>0</v>
      </c>
      <c r="E128" s="45">
        <f>+LOOKUP($A128, 'S-Febrero'!$A$2:$A$1993,'S-Febrero'!$C$2:$C$1993)</f>
        <v>0</v>
      </c>
      <c r="F128" s="45">
        <f>+LOOKUP($A128, 'S-Marzo'!$A$2:$A$1993,'S-Marzo'!$C$2:$C$1993)</f>
        <v>0</v>
      </c>
      <c r="G128" s="30"/>
      <c r="H128" s="30"/>
      <c r="I128" s="30"/>
      <c r="J128" s="30"/>
      <c r="K128" s="30"/>
      <c r="L128" s="30"/>
      <c r="M128" s="30"/>
      <c r="N128" s="30"/>
      <c r="O128" s="30"/>
    </row>
    <row r="129" spans="1:15" ht="15.75" x14ac:dyDescent="0.25">
      <c r="A129" s="61" t="s">
        <v>338</v>
      </c>
      <c r="B129" s="66" t="s">
        <v>339</v>
      </c>
      <c r="C129" s="30">
        <f t="shared" si="3"/>
        <v>0</v>
      </c>
      <c r="D129" s="45">
        <f>+LOOKUP($A129, 'S-Enero'!$A$2:$A$1993,'S-Enero'!$C$2:$C$1993)</f>
        <v>0</v>
      </c>
      <c r="E129" s="45">
        <f>+LOOKUP($A129, 'S-Febrero'!$A$2:$A$1993,'S-Febrero'!$C$2:$C$1993)</f>
        <v>0</v>
      </c>
      <c r="F129" s="45">
        <f>+LOOKUP($A129, 'S-Marzo'!$A$2:$A$1993,'S-Marzo'!$C$2:$C$1993)</f>
        <v>0</v>
      </c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1:15" ht="15.75" x14ac:dyDescent="0.25">
      <c r="A130" s="61" t="s">
        <v>186</v>
      </c>
      <c r="B130" s="56" t="s">
        <v>187</v>
      </c>
      <c r="C130" s="30">
        <f t="shared" ref="C130:C137" si="4">SUM(D130:L130)</f>
        <v>0</v>
      </c>
      <c r="D130" s="45">
        <f>+LOOKUP($A130, 'S-Enero'!$A$2:$A$1993,'S-Enero'!$C$2:$C$1993)</f>
        <v>0</v>
      </c>
      <c r="E130" s="45">
        <f>+LOOKUP($A130, 'S-Febrero'!$A$2:$A$1993,'S-Febrero'!$C$2:$C$1993)</f>
        <v>0</v>
      </c>
      <c r="F130" s="45">
        <f>+LOOKUP($A130, 'S-Marzo'!$A$2:$A$1993,'S-Marzo'!$C$2:$C$1993)</f>
        <v>0</v>
      </c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5.75" x14ac:dyDescent="0.25">
      <c r="A131" s="61" t="s">
        <v>78</v>
      </c>
      <c r="B131" s="66" t="s">
        <v>79</v>
      </c>
      <c r="C131" s="30">
        <f t="shared" si="4"/>
        <v>0</v>
      </c>
      <c r="D131" s="45">
        <f>+LOOKUP($A131, 'S-Enero'!$A$2:$A$1993,'S-Enero'!$C$2:$C$1993)</f>
        <v>0</v>
      </c>
      <c r="E131" s="45">
        <f>+LOOKUP($A131, 'S-Febrero'!$A$2:$A$1993,'S-Febrero'!$C$2:$C$1993)</f>
        <v>0</v>
      </c>
      <c r="F131" s="45">
        <f>+LOOKUP($A131, 'S-Marzo'!$A$2:$A$1993,'S-Marzo'!$C$2:$C$1993)</f>
        <v>0</v>
      </c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5.75" x14ac:dyDescent="0.25">
      <c r="A132" s="61" t="s">
        <v>247</v>
      </c>
      <c r="B132" s="55" t="s">
        <v>248</v>
      </c>
      <c r="C132" s="30">
        <f t="shared" si="4"/>
        <v>0</v>
      </c>
      <c r="D132" s="45">
        <f>+LOOKUP($A132, 'S-Enero'!$A$2:$A$1993,'S-Enero'!$C$2:$C$1993)</f>
        <v>0</v>
      </c>
      <c r="E132" s="45">
        <f>+LOOKUP($A132, 'S-Febrero'!$A$2:$A$1993,'S-Febrero'!$C$2:$C$1993)</f>
        <v>0</v>
      </c>
      <c r="F132" s="45">
        <f>+LOOKUP($A132, 'S-Marzo'!$A$2:$A$1993,'S-Marzo'!$C$2:$C$1993)</f>
        <v>0</v>
      </c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5.75" x14ac:dyDescent="0.25">
      <c r="A133" s="61" t="s">
        <v>80</v>
      </c>
      <c r="B133" s="55" t="s">
        <v>497</v>
      </c>
      <c r="C133" s="30">
        <f t="shared" si="4"/>
        <v>40</v>
      </c>
      <c r="D133" s="45">
        <f>+LOOKUP($A133, 'S-Enero'!$A$2:$A$1993,'S-Enero'!$C$2:$C$1993)</f>
        <v>0</v>
      </c>
      <c r="E133" s="45">
        <f>+LOOKUP($A133, 'S-Febrero'!$A$2:$A$1993,'S-Febrero'!$C$2:$C$1993)</f>
        <v>0</v>
      </c>
      <c r="F133" s="45">
        <f>+LOOKUP($A133, 'S-Marzo'!$A$2:$A$1993,'S-Marzo'!$C$2:$C$1993)</f>
        <v>40</v>
      </c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5.75" x14ac:dyDescent="0.25">
      <c r="A134" s="61" t="s">
        <v>81</v>
      </c>
      <c r="B134" s="55" t="s">
        <v>618</v>
      </c>
      <c r="C134" s="30">
        <f t="shared" si="4"/>
        <v>0</v>
      </c>
      <c r="D134" s="45">
        <f>+LOOKUP($A134, 'S-Enero'!$A$2:$A$1993,'S-Enero'!$C$2:$C$1993)</f>
        <v>0</v>
      </c>
      <c r="E134" s="45">
        <f>+LOOKUP($A134, 'S-Febrero'!$A$2:$A$1993,'S-Febrero'!$C$2:$C$1993)</f>
        <v>0</v>
      </c>
      <c r="F134" s="45">
        <f>+LOOKUP($A134, 'S-Marzo'!$A$2:$A$1993,'S-Marzo'!$C$2:$C$1993)</f>
        <v>0</v>
      </c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5.75" x14ac:dyDescent="0.25">
      <c r="A135" s="61" t="s">
        <v>571</v>
      </c>
      <c r="B135" s="66" t="s">
        <v>572</v>
      </c>
      <c r="C135" s="30">
        <f t="shared" si="4"/>
        <v>0</v>
      </c>
      <c r="D135" s="45">
        <f>+LOOKUP($A135, 'S-Enero'!$A$2:$A$1993,'S-Enero'!$C$2:$C$1993)</f>
        <v>0</v>
      </c>
      <c r="E135" s="45">
        <f>+LOOKUP($A135, 'S-Febrero'!$A$2:$A$1993,'S-Febrero'!$C$2:$C$1993)</f>
        <v>0</v>
      </c>
      <c r="F135" s="45">
        <f>+LOOKUP($A135, 'S-Marzo'!$A$2:$A$1993,'S-Marzo'!$C$2:$C$1993)</f>
        <v>0</v>
      </c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5.75" x14ac:dyDescent="0.25">
      <c r="A136" s="61" t="s">
        <v>82</v>
      </c>
      <c r="B136" s="55" t="s">
        <v>375</v>
      </c>
      <c r="C136" s="30">
        <f t="shared" si="4"/>
        <v>12</v>
      </c>
      <c r="D136" s="45">
        <f>+LOOKUP($A136, 'S-Enero'!$A$2:$A$1993,'S-Enero'!$C$2:$C$1993)</f>
        <v>4</v>
      </c>
      <c r="E136" s="45">
        <f>+LOOKUP($A136, 'S-Febrero'!$A$2:$A$1993,'S-Febrero'!$C$2:$C$1993)</f>
        <v>1</v>
      </c>
      <c r="F136" s="45">
        <f>+LOOKUP($A136, 'S-Marzo'!$A$2:$A$1993,'S-Marzo'!$C$2:$C$1993)</f>
        <v>7</v>
      </c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5.75" x14ac:dyDescent="0.25">
      <c r="A137" s="61" t="s">
        <v>83</v>
      </c>
      <c r="B137" s="55" t="s">
        <v>228</v>
      </c>
      <c r="C137" s="30">
        <f t="shared" si="4"/>
        <v>0</v>
      </c>
      <c r="D137" s="45">
        <f>+LOOKUP($A137, 'S-Enero'!$A$2:$A$1993,'S-Enero'!$C$2:$C$1993)</f>
        <v>0</v>
      </c>
      <c r="E137" s="45">
        <f>+LOOKUP($A137, 'S-Febrero'!$A$2:$A$1993,'S-Febrero'!$C$2:$C$1993)</f>
        <v>0</v>
      </c>
      <c r="F137" s="45">
        <f>+LOOKUP($A137, 'S-Marzo'!$A$2:$A$1993,'S-Marzo'!$C$2:$C$1993)</f>
        <v>0</v>
      </c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5.75" x14ac:dyDescent="0.25">
      <c r="A138" s="111" t="s">
        <v>172</v>
      </c>
      <c r="B138" s="55" t="s">
        <v>173</v>
      </c>
      <c r="C138" s="30">
        <f>SUM(D138:O138)</f>
        <v>0</v>
      </c>
      <c r="D138" s="45">
        <f>+LOOKUP($A138, 'S-Enero'!$A$2:$A$1993,'S-Enero'!$C$2:$C$1993)</f>
        <v>0</v>
      </c>
      <c r="E138" s="45">
        <f>+LOOKUP($A138, 'S-Febrero'!$A$2:$A$1993,'S-Febrero'!$C$2:$C$1993)</f>
        <v>0</v>
      </c>
      <c r="F138" s="45">
        <f>+LOOKUP($A138, 'S-Marzo'!$A$2:$A$1993,'S-Marzo'!$C$2:$C$1993)</f>
        <v>0</v>
      </c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5.75" x14ac:dyDescent="0.25">
      <c r="A139" s="61" t="s">
        <v>541</v>
      </c>
      <c r="B139" s="55" t="s">
        <v>542</v>
      </c>
      <c r="C139" s="30">
        <f t="shared" ref="C139:C202" si="5">SUM(D139:L139)</f>
        <v>31</v>
      </c>
      <c r="D139" s="45">
        <f>+LOOKUP($A139, 'S-Enero'!$A$2:$A$1993,'S-Enero'!$C$2:$C$1993)</f>
        <v>0</v>
      </c>
      <c r="E139" s="45">
        <f>+LOOKUP($A139, 'S-Febrero'!$A$2:$A$1993,'S-Febrero'!$C$2:$C$1993)</f>
        <v>10</v>
      </c>
      <c r="F139" s="45">
        <f>+LOOKUP($A139, 'S-Marzo'!$A$2:$A$1993,'S-Marzo'!$C$2:$C$1993)</f>
        <v>21</v>
      </c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5.75" x14ac:dyDescent="0.25">
      <c r="A140" s="61" t="s">
        <v>436</v>
      </c>
      <c r="B140" s="55" t="s">
        <v>437</v>
      </c>
      <c r="C140" s="30">
        <f t="shared" si="5"/>
        <v>8</v>
      </c>
      <c r="D140" s="45">
        <f>+LOOKUP($A140, 'S-Enero'!$A$2:$A$1993,'S-Enero'!$C$2:$C$1993)</f>
        <v>4</v>
      </c>
      <c r="E140" s="45">
        <f>+LOOKUP($A140, 'S-Febrero'!$A$2:$A$1993,'S-Febrero'!$C$2:$C$1993)</f>
        <v>0</v>
      </c>
      <c r="F140" s="45">
        <f>+LOOKUP($A140, 'S-Marzo'!$A$2:$A$1993,'S-Marzo'!$C$2:$C$1993)</f>
        <v>4</v>
      </c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5.75" x14ac:dyDescent="0.25">
      <c r="A141" s="61" t="s">
        <v>84</v>
      </c>
      <c r="B141" s="55" t="s">
        <v>463</v>
      </c>
      <c r="C141" s="30">
        <f t="shared" si="5"/>
        <v>1</v>
      </c>
      <c r="D141" s="45">
        <f>+LOOKUP($A141, 'S-Enero'!$A$2:$A$1993,'S-Enero'!$C$2:$C$1993)</f>
        <v>0</v>
      </c>
      <c r="E141" s="45">
        <f>+LOOKUP($A141, 'S-Febrero'!$A$2:$A$1993,'S-Febrero'!$C$2:$C$1993)</f>
        <v>0</v>
      </c>
      <c r="F141" s="45">
        <f>+LOOKUP($A141, 'S-Marzo'!$A$2:$A$1993,'S-Marzo'!$C$2:$C$1993)</f>
        <v>1</v>
      </c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5.75" x14ac:dyDescent="0.25">
      <c r="A142" s="61" t="s">
        <v>561</v>
      </c>
      <c r="B142" s="55" t="s">
        <v>562</v>
      </c>
      <c r="C142" s="30">
        <f t="shared" si="5"/>
        <v>0</v>
      </c>
      <c r="D142" s="45">
        <f>+LOOKUP($A142, 'S-Enero'!$A$2:$A$1993,'S-Enero'!$C$2:$C$1993)</f>
        <v>0</v>
      </c>
      <c r="E142" s="45">
        <f>+LOOKUP($A142, 'S-Febrero'!$A$2:$A$1993,'S-Febrero'!$C$2:$C$1993)</f>
        <v>0</v>
      </c>
      <c r="F142" s="45">
        <f>+LOOKUP($A142, 'S-Marzo'!$A$2:$A$1993,'S-Marzo'!$C$2:$C$1993)</f>
        <v>0</v>
      </c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5.75" x14ac:dyDescent="0.25">
      <c r="A143" s="61" t="s">
        <v>624</v>
      </c>
      <c r="B143" s="55" t="s">
        <v>625</v>
      </c>
      <c r="C143" s="30">
        <f t="shared" si="5"/>
        <v>0</v>
      </c>
      <c r="D143" s="45">
        <f>+LOOKUP($A143, 'S-Enero'!$A$2:$A$1993,'S-Enero'!$C$2:$C$1993)</f>
        <v>0</v>
      </c>
      <c r="E143" s="45">
        <f>+LOOKUP($A143, 'S-Febrero'!$A$2:$A$1993,'S-Febrero'!$C$2:$C$1993)</f>
        <v>0</v>
      </c>
      <c r="F143" s="45">
        <f>+LOOKUP($A143, 'S-Marzo'!$A$2:$A$1993,'S-Marzo'!$C$2:$C$1993)</f>
        <v>0</v>
      </c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5.75" x14ac:dyDescent="0.25">
      <c r="A144" s="61" t="s">
        <v>85</v>
      </c>
      <c r="B144" s="56" t="s">
        <v>553</v>
      </c>
      <c r="C144" s="30">
        <f t="shared" si="5"/>
        <v>0</v>
      </c>
      <c r="D144" s="45">
        <f>+LOOKUP($A144, 'S-Enero'!$A$2:$A$1993,'S-Enero'!$C$2:$C$1993)</f>
        <v>0</v>
      </c>
      <c r="E144" s="45">
        <f>+LOOKUP($A144, 'S-Febrero'!$A$2:$A$1993,'S-Febrero'!$C$2:$C$1993)</f>
        <v>0</v>
      </c>
      <c r="F144" s="45">
        <f>+LOOKUP($A144, 'S-Marzo'!$A$2:$A$1993,'S-Marzo'!$C$2:$C$1993)</f>
        <v>0</v>
      </c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5.75" x14ac:dyDescent="0.25">
      <c r="A145" s="61" t="s">
        <v>86</v>
      </c>
      <c r="B145" s="55" t="s">
        <v>197</v>
      </c>
      <c r="C145" s="30">
        <f t="shared" si="5"/>
        <v>0</v>
      </c>
      <c r="D145" s="45">
        <f>+LOOKUP($A145, 'S-Enero'!$A$2:$A$1993,'S-Enero'!$C$2:$C$1993)</f>
        <v>0</v>
      </c>
      <c r="E145" s="45">
        <f>+LOOKUP($A145, 'S-Febrero'!$A$2:$A$1993,'S-Febrero'!$C$2:$C$1993)</f>
        <v>0</v>
      </c>
      <c r="F145" s="45">
        <f>+LOOKUP($A145, 'S-Marzo'!$A$2:$A$1993,'S-Marzo'!$C$2:$C$1993)</f>
        <v>0</v>
      </c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5.75" x14ac:dyDescent="0.25">
      <c r="A146" s="61" t="s">
        <v>87</v>
      </c>
      <c r="B146" s="55" t="s">
        <v>88</v>
      </c>
      <c r="C146" s="30">
        <f t="shared" si="5"/>
        <v>0</v>
      </c>
      <c r="D146" s="45">
        <f>+LOOKUP($A146, 'S-Enero'!$A$2:$A$1993,'S-Enero'!$C$2:$C$1993)</f>
        <v>0</v>
      </c>
      <c r="E146" s="45">
        <f>+LOOKUP($A146, 'S-Febrero'!$A$2:$A$1993,'S-Febrero'!$C$2:$C$1993)</f>
        <v>0</v>
      </c>
      <c r="F146" s="45">
        <f>+LOOKUP($A146, 'S-Marzo'!$A$2:$A$1993,'S-Marzo'!$C$2:$C$1993)</f>
        <v>0</v>
      </c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5.75" x14ac:dyDescent="0.25">
      <c r="A147" s="61" t="s">
        <v>493</v>
      </c>
      <c r="B147" s="66" t="s">
        <v>494</v>
      </c>
      <c r="C147" s="30">
        <f t="shared" si="5"/>
        <v>0</v>
      </c>
      <c r="D147" s="45">
        <f>+LOOKUP($A147, 'S-Enero'!$A$2:$A$1993,'S-Enero'!$C$2:$C$1993)</f>
        <v>0</v>
      </c>
      <c r="E147" s="45">
        <f>+LOOKUP($A147, 'S-Febrero'!$A$2:$A$1993,'S-Febrero'!$C$2:$C$1993)</f>
        <v>0</v>
      </c>
      <c r="F147" s="45">
        <f>+LOOKUP($A147, 'S-Marzo'!$A$2:$A$1993,'S-Marzo'!$C$2:$C$1993)</f>
        <v>0</v>
      </c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5.75" x14ac:dyDescent="0.25">
      <c r="A148" s="61" t="s">
        <v>89</v>
      </c>
      <c r="B148" s="55" t="s">
        <v>90</v>
      </c>
      <c r="C148" s="30">
        <f t="shared" si="5"/>
        <v>0</v>
      </c>
      <c r="D148" s="45">
        <f>+LOOKUP($A148, 'S-Enero'!$A$2:$A$1993,'S-Enero'!$C$2:$C$1993)</f>
        <v>0</v>
      </c>
      <c r="E148" s="45">
        <f>+LOOKUP($A148, 'S-Febrero'!$A$2:$A$1993,'S-Febrero'!$C$2:$C$1993)</f>
        <v>0</v>
      </c>
      <c r="F148" s="45">
        <f>+LOOKUP($A148, 'S-Marzo'!$A$2:$A$1993,'S-Marzo'!$C$2:$C$1993)</f>
        <v>0</v>
      </c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5.75" x14ac:dyDescent="0.25">
      <c r="A149" s="61" t="s">
        <v>432</v>
      </c>
      <c r="B149" s="55" t="s">
        <v>433</v>
      </c>
      <c r="C149" s="30">
        <f t="shared" si="5"/>
        <v>2</v>
      </c>
      <c r="D149" s="45">
        <f>+LOOKUP($A149, 'S-Enero'!$A$2:$A$1993,'S-Enero'!$C$2:$C$1993)</f>
        <v>0</v>
      </c>
      <c r="E149" s="45">
        <f>+LOOKUP($A149, 'S-Febrero'!$A$2:$A$1993,'S-Febrero'!$C$2:$C$1993)</f>
        <v>2</v>
      </c>
      <c r="F149" s="45">
        <f>+LOOKUP($A149, 'S-Marzo'!$A$2:$A$1993,'S-Marzo'!$C$2:$C$1993)</f>
        <v>0</v>
      </c>
      <c r="G149" s="30"/>
      <c r="H149" s="30"/>
      <c r="I149" s="30"/>
      <c r="J149" s="30"/>
      <c r="K149" s="30"/>
      <c r="L149" s="30"/>
      <c r="M149" s="30"/>
      <c r="N149" s="30"/>
      <c r="O149" s="30"/>
    </row>
    <row r="150" spans="1:15" ht="15.75" x14ac:dyDescent="0.25">
      <c r="A150" s="61" t="s">
        <v>91</v>
      </c>
      <c r="B150" s="55" t="s">
        <v>323</v>
      </c>
      <c r="C150" s="30">
        <f t="shared" si="5"/>
        <v>0</v>
      </c>
      <c r="D150" s="45">
        <f>+LOOKUP($A150, 'S-Enero'!$A$2:$A$1993,'S-Enero'!$C$2:$C$1993)</f>
        <v>0</v>
      </c>
      <c r="E150" s="45">
        <f>+LOOKUP($A150, 'S-Febrero'!$A$2:$A$1993,'S-Febrero'!$C$2:$C$1993)</f>
        <v>0</v>
      </c>
      <c r="F150" s="45">
        <f>+LOOKUP($A150, 'S-Marzo'!$A$2:$A$1993,'S-Marzo'!$C$2:$C$1993)</f>
        <v>0</v>
      </c>
      <c r="G150" s="30"/>
      <c r="H150" s="30"/>
      <c r="I150" s="30"/>
      <c r="J150" s="30"/>
      <c r="K150" s="30"/>
      <c r="L150" s="30"/>
      <c r="M150" s="30"/>
      <c r="N150" s="30"/>
      <c r="O150" s="30"/>
    </row>
    <row r="151" spans="1:15" ht="15.75" x14ac:dyDescent="0.25">
      <c r="A151" s="61" t="s">
        <v>632</v>
      </c>
      <c r="B151" s="55" t="s">
        <v>633</v>
      </c>
      <c r="C151" s="30">
        <f t="shared" si="5"/>
        <v>0</v>
      </c>
      <c r="D151" s="45">
        <f>+LOOKUP($A151, 'S-Enero'!$A$2:$A$1993,'S-Enero'!$C$2:$C$1993)</f>
        <v>0</v>
      </c>
      <c r="E151" s="45">
        <f>+LOOKUP($A151, 'S-Febrero'!$A$2:$A$1993,'S-Febrero'!$C$2:$C$1993)</f>
        <v>0</v>
      </c>
      <c r="F151" s="45">
        <f>+LOOKUP($A151, 'S-Marzo'!$A$2:$A$1993,'S-Marzo'!$C$2:$C$1993)</f>
        <v>0</v>
      </c>
      <c r="G151" s="30"/>
      <c r="H151" s="30"/>
      <c r="I151" s="30"/>
      <c r="J151" s="30"/>
      <c r="K151" s="30"/>
      <c r="L151" s="30"/>
      <c r="M151" s="30"/>
      <c r="N151" s="30"/>
      <c r="O151" s="30"/>
    </row>
    <row r="152" spans="1:15" ht="15.75" x14ac:dyDescent="0.25">
      <c r="A152" s="61" t="s">
        <v>442</v>
      </c>
      <c r="B152" s="55" t="s">
        <v>443</v>
      </c>
      <c r="C152" s="30">
        <f t="shared" si="5"/>
        <v>0</v>
      </c>
      <c r="D152" s="45">
        <f>+LOOKUP($A152, 'S-Enero'!$A$2:$A$1993,'S-Enero'!$C$2:$C$1993)</f>
        <v>0</v>
      </c>
      <c r="E152" s="45">
        <f>+LOOKUP($A152, 'S-Febrero'!$A$2:$A$1993,'S-Febrero'!$C$2:$C$1993)</f>
        <v>0</v>
      </c>
      <c r="F152" s="45">
        <f>+LOOKUP($A152, 'S-Marzo'!$A$2:$A$1993,'S-Marzo'!$C$2:$C$1993)</f>
        <v>0</v>
      </c>
      <c r="G152" s="30"/>
      <c r="H152" s="30"/>
      <c r="I152" s="30"/>
      <c r="J152" s="30"/>
      <c r="K152" s="30"/>
      <c r="L152" s="30"/>
      <c r="M152" s="30"/>
      <c r="N152" s="30"/>
      <c r="O152" s="30"/>
    </row>
    <row r="153" spans="1:15" ht="15.75" x14ac:dyDescent="0.25">
      <c r="A153" s="61" t="s">
        <v>371</v>
      </c>
      <c r="B153" s="55" t="s">
        <v>372</v>
      </c>
      <c r="C153" s="30">
        <f t="shared" si="5"/>
        <v>0</v>
      </c>
      <c r="D153" s="45">
        <f>+LOOKUP($A153, 'S-Enero'!$A$2:$A$1993,'S-Enero'!$C$2:$C$1993)</f>
        <v>0</v>
      </c>
      <c r="E153" s="45">
        <f>+LOOKUP($A153, 'S-Febrero'!$A$2:$A$1993,'S-Febrero'!$C$2:$C$1993)</f>
        <v>0</v>
      </c>
      <c r="F153" s="45">
        <f>+LOOKUP($A153, 'S-Marzo'!$A$2:$A$1993,'S-Marzo'!$C$2:$C$1993)</f>
        <v>0</v>
      </c>
      <c r="G153" s="30"/>
      <c r="H153" s="30"/>
      <c r="I153" s="30"/>
      <c r="J153" s="30"/>
      <c r="K153" s="30"/>
      <c r="L153" s="30"/>
      <c r="M153" s="30"/>
      <c r="N153" s="30"/>
      <c r="O153" s="30"/>
    </row>
    <row r="154" spans="1:15" ht="15.75" x14ac:dyDescent="0.25">
      <c r="A154" s="61" t="s">
        <v>315</v>
      </c>
      <c r="B154" s="55" t="s">
        <v>316</v>
      </c>
      <c r="C154" s="30">
        <f t="shared" si="5"/>
        <v>15</v>
      </c>
      <c r="D154" s="45">
        <f>+LOOKUP($A154, 'S-Enero'!$A$2:$A$1993,'S-Enero'!$C$2:$C$1993)</f>
        <v>1</v>
      </c>
      <c r="E154" s="45">
        <f>+LOOKUP($A154, 'S-Febrero'!$A$2:$A$1993,'S-Febrero'!$C$2:$C$1993)</f>
        <v>3</v>
      </c>
      <c r="F154" s="45">
        <f>+LOOKUP($A154, 'S-Marzo'!$A$2:$A$1993,'S-Marzo'!$C$2:$C$1993)</f>
        <v>11</v>
      </c>
      <c r="G154" s="30"/>
      <c r="H154" s="30"/>
      <c r="I154" s="30"/>
      <c r="J154" s="30"/>
      <c r="K154" s="30"/>
      <c r="L154" s="30"/>
      <c r="M154" s="30"/>
      <c r="N154" s="30"/>
      <c r="O154" s="30"/>
    </row>
    <row r="155" spans="1:15" ht="15.75" x14ac:dyDescent="0.25">
      <c r="A155" s="61" t="s">
        <v>253</v>
      </c>
      <c r="B155" s="55" t="s">
        <v>254</v>
      </c>
      <c r="C155" s="30">
        <f t="shared" si="5"/>
        <v>0</v>
      </c>
      <c r="D155" s="45">
        <f>+LOOKUP($A155, 'S-Enero'!$A$2:$A$1993,'S-Enero'!$C$2:$C$1993)</f>
        <v>0</v>
      </c>
      <c r="E155" s="45">
        <f>+LOOKUP($A155, 'S-Febrero'!$A$2:$A$1993,'S-Febrero'!$C$2:$C$1993)</f>
        <v>0</v>
      </c>
      <c r="F155" s="45">
        <f>+LOOKUP($A155, 'S-Marzo'!$A$2:$A$1993,'S-Marzo'!$C$2:$C$1993)</f>
        <v>0</v>
      </c>
      <c r="G155" s="30"/>
      <c r="H155" s="30"/>
      <c r="I155" s="30"/>
      <c r="J155" s="30"/>
      <c r="K155" s="30"/>
      <c r="L155" s="30"/>
      <c r="M155" s="30"/>
      <c r="N155" s="30"/>
      <c r="O155" s="30"/>
    </row>
    <row r="156" spans="1:15" ht="15.75" x14ac:dyDescent="0.25">
      <c r="A156" s="61" t="s">
        <v>415</v>
      </c>
      <c r="B156" s="55" t="s">
        <v>416</v>
      </c>
      <c r="C156" s="30">
        <f t="shared" si="5"/>
        <v>0</v>
      </c>
      <c r="D156" s="45">
        <f>+LOOKUP($A156, 'S-Enero'!$A$2:$A$1993,'S-Enero'!$C$2:$C$1993)</f>
        <v>0</v>
      </c>
      <c r="E156" s="45">
        <f>+LOOKUP($A156, 'S-Febrero'!$A$2:$A$1993,'S-Febrero'!$C$2:$C$1993)</f>
        <v>0</v>
      </c>
      <c r="F156" s="45">
        <f>+LOOKUP($A156, 'S-Marzo'!$A$2:$A$1993,'S-Marzo'!$C$2:$C$1993)</f>
        <v>0</v>
      </c>
      <c r="G156" s="30"/>
      <c r="H156" s="30"/>
      <c r="I156" s="30"/>
      <c r="J156" s="30"/>
      <c r="K156" s="30"/>
      <c r="L156" s="30"/>
      <c r="M156" s="30"/>
      <c r="N156" s="30"/>
      <c r="O156" s="30"/>
    </row>
    <row r="157" spans="1:15" ht="15.75" x14ac:dyDescent="0.25">
      <c r="A157" s="61" t="s">
        <v>92</v>
      </c>
      <c r="B157" s="55" t="s">
        <v>635</v>
      </c>
      <c r="C157" s="30">
        <f t="shared" si="5"/>
        <v>5</v>
      </c>
      <c r="D157" s="45">
        <f>+LOOKUP($A157, 'S-Enero'!$A$2:$A$1993,'S-Enero'!$C$2:$C$1993)</f>
        <v>0</v>
      </c>
      <c r="E157" s="45">
        <f>+LOOKUP($A157, 'S-Febrero'!$A$2:$A$1993,'S-Febrero'!$C$2:$C$1993)</f>
        <v>5</v>
      </c>
      <c r="F157" s="45">
        <f>+LOOKUP($A157, 'S-Marzo'!$A$2:$A$1993,'S-Marzo'!$C$2:$C$1993)</f>
        <v>0</v>
      </c>
      <c r="G157" s="30"/>
      <c r="H157" s="30"/>
      <c r="I157" s="30"/>
      <c r="J157" s="30"/>
      <c r="K157" s="30"/>
      <c r="L157" s="30"/>
      <c r="M157" s="30"/>
      <c r="N157" s="30"/>
      <c r="O157" s="30"/>
    </row>
    <row r="158" spans="1:15" ht="15.75" x14ac:dyDescent="0.25">
      <c r="A158" s="61" t="s">
        <v>93</v>
      </c>
      <c r="B158" s="55" t="s">
        <v>370</v>
      </c>
      <c r="C158" s="30">
        <f t="shared" si="5"/>
        <v>0</v>
      </c>
      <c r="D158" s="45">
        <f>+LOOKUP($A158, 'S-Enero'!$A$2:$A$1993,'S-Enero'!$C$2:$C$1993)</f>
        <v>0</v>
      </c>
      <c r="E158" s="45">
        <f>+LOOKUP($A158, 'S-Febrero'!$A$2:$A$1993,'S-Febrero'!$C$2:$C$1993)</f>
        <v>0</v>
      </c>
      <c r="F158" s="45">
        <f>+LOOKUP($A158, 'S-Marzo'!$A$2:$A$1993,'S-Marzo'!$C$2:$C$1993)</f>
        <v>0</v>
      </c>
      <c r="G158" s="30"/>
      <c r="H158" s="30"/>
      <c r="I158" s="30"/>
      <c r="J158" s="30"/>
      <c r="K158" s="30"/>
      <c r="L158" s="30"/>
      <c r="M158" s="30"/>
      <c r="N158" s="30"/>
      <c r="O158" s="30"/>
    </row>
    <row r="159" spans="1:15" ht="15.75" x14ac:dyDescent="0.25">
      <c r="A159" s="61" t="s">
        <v>652</v>
      </c>
      <c r="B159" s="55" t="s">
        <v>653</v>
      </c>
      <c r="C159" s="30">
        <f t="shared" si="5"/>
        <v>0</v>
      </c>
      <c r="D159" s="45">
        <f>+LOOKUP($A159, 'S-Enero'!$A$2:$A$1993,'S-Enero'!$C$2:$C$1993)</f>
        <v>0</v>
      </c>
      <c r="E159" s="45">
        <f>+LOOKUP($A159, 'S-Febrero'!$A$2:$A$1993,'S-Febrero'!$C$2:$C$1993)</f>
        <v>0</v>
      </c>
      <c r="F159" s="45">
        <f>+LOOKUP($A159, 'S-Marzo'!$A$2:$A$1993,'S-Marzo'!$C$2:$C$1993)</f>
        <v>0</v>
      </c>
      <c r="G159" s="30"/>
      <c r="H159" s="30"/>
      <c r="I159" s="30"/>
      <c r="J159" s="30"/>
      <c r="K159" s="30"/>
      <c r="L159" s="30"/>
      <c r="M159" s="30"/>
      <c r="N159" s="30"/>
      <c r="O159" s="30"/>
    </row>
    <row r="160" spans="1:15" ht="15.75" x14ac:dyDescent="0.25">
      <c r="A160" s="61" t="s">
        <v>320</v>
      </c>
      <c r="B160" s="55" t="s">
        <v>321</v>
      </c>
      <c r="C160" s="30">
        <f t="shared" si="5"/>
        <v>0</v>
      </c>
      <c r="D160" s="45">
        <f>+LOOKUP($A160, 'S-Enero'!$A$2:$A$1993,'S-Enero'!$C$2:$C$1993)</f>
        <v>0</v>
      </c>
      <c r="E160" s="45">
        <f>+LOOKUP($A160, 'S-Febrero'!$A$2:$A$1993,'S-Febrero'!$C$2:$C$1993)</f>
        <v>0</v>
      </c>
      <c r="F160" s="45">
        <f>+LOOKUP($A160, 'S-Marzo'!$A$2:$A$1993,'S-Marzo'!$C$2:$C$1993)</f>
        <v>0</v>
      </c>
      <c r="G160" s="30"/>
      <c r="H160" s="30"/>
      <c r="I160" s="30"/>
      <c r="J160" s="30"/>
      <c r="K160" s="30"/>
      <c r="L160" s="30"/>
      <c r="M160" s="30"/>
      <c r="N160" s="30"/>
      <c r="O160" s="30"/>
    </row>
    <row r="161" spans="1:15" ht="15.75" x14ac:dyDescent="0.25">
      <c r="A161" s="61" t="s">
        <v>276</v>
      </c>
      <c r="B161" s="55" t="s">
        <v>277</v>
      </c>
      <c r="C161" s="30">
        <f t="shared" si="5"/>
        <v>0</v>
      </c>
      <c r="D161" s="45">
        <f>+LOOKUP($A161, 'S-Enero'!$A$2:$A$1993,'S-Enero'!$C$2:$C$1993)</f>
        <v>0</v>
      </c>
      <c r="E161" s="45">
        <f>+LOOKUP($A161, 'S-Febrero'!$A$2:$A$1993,'S-Febrero'!$C$2:$C$1993)</f>
        <v>0</v>
      </c>
      <c r="F161" s="45">
        <f>+LOOKUP($A161, 'S-Marzo'!$A$2:$A$1993,'S-Marzo'!$C$2:$C$1993)</f>
        <v>0</v>
      </c>
      <c r="G161" s="30"/>
      <c r="H161" s="30"/>
      <c r="I161" s="30"/>
      <c r="J161" s="30"/>
      <c r="K161" s="30"/>
      <c r="L161" s="30"/>
      <c r="M161" s="30"/>
      <c r="N161" s="30"/>
      <c r="O161" s="30"/>
    </row>
    <row r="162" spans="1:15" ht="15.75" x14ac:dyDescent="0.25">
      <c r="A162" s="61" t="s">
        <v>280</v>
      </c>
      <c r="B162" s="66" t="s">
        <v>281</v>
      </c>
      <c r="C162" s="30">
        <f t="shared" si="5"/>
        <v>2</v>
      </c>
      <c r="D162" s="45">
        <f>+LOOKUP($A162, 'S-Enero'!$A$2:$A$1993,'S-Enero'!$C$2:$C$1993)</f>
        <v>1</v>
      </c>
      <c r="E162" s="45">
        <f>+LOOKUP($A162, 'S-Febrero'!$A$2:$A$1993,'S-Febrero'!$C$2:$C$1993)</f>
        <v>1</v>
      </c>
      <c r="F162" s="45">
        <f>+LOOKUP($A162, 'S-Marzo'!$A$2:$A$1993,'S-Marzo'!$C$2:$C$1993)</f>
        <v>0</v>
      </c>
      <c r="G162" s="30"/>
      <c r="H162" s="30"/>
      <c r="I162" s="30"/>
      <c r="J162" s="30"/>
      <c r="K162" s="30"/>
      <c r="L162" s="30"/>
      <c r="M162" s="30"/>
      <c r="N162" s="30"/>
      <c r="O162" s="30"/>
    </row>
    <row r="163" spans="1:15" ht="15.75" x14ac:dyDescent="0.25">
      <c r="A163" s="61" t="s">
        <v>94</v>
      </c>
      <c r="B163" s="66" t="s">
        <v>359</v>
      </c>
      <c r="C163" s="30">
        <f t="shared" si="5"/>
        <v>0</v>
      </c>
      <c r="D163" s="45">
        <f>+LOOKUP($A163, 'S-Enero'!$A$2:$A$1993,'S-Enero'!$C$2:$C$1993)</f>
        <v>0</v>
      </c>
      <c r="E163" s="45">
        <f>+LOOKUP($A163, 'S-Febrero'!$A$2:$A$1993,'S-Febrero'!$C$2:$C$1993)</f>
        <v>0</v>
      </c>
      <c r="F163" s="45">
        <f>+LOOKUP($A163, 'S-Marzo'!$A$2:$A$1993,'S-Marzo'!$C$2:$C$1993)</f>
        <v>0</v>
      </c>
      <c r="G163" s="30"/>
      <c r="H163" s="30"/>
      <c r="I163" s="30"/>
      <c r="J163" s="30"/>
      <c r="K163" s="30"/>
      <c r="L163" s="30"/>
      <c r="M163" s="30"/>
      <c r="N163" s="30"/>
      <c r="O163" s="30"/>
    </row>
    <row r="164" spans="1:15" ht="15.75" x14ac:dyDescent="0.25">
      <c r="A164" s="61" t="s">
        <v>344</v>
      </c>
      <c r="B164" s="55" t="s">
        <v>345</v>
      </c>
      <c r="C164" s="30">
        <f t="shared" si="5"/>
        <v>0</v>
      </c>
      <c r="D164" s="45">
        <f>+LOOKUP($A164, 'S-Enero'!$A$2:$A$1993,'S-Enero'!$C$2:$C$1993)</f>
        <v>0</v>
      </c>
      <c r="E164" s="45">
        <f>+LOOKUP($A164, 'S-Febrero'!$A$2:$A$1993,'S-Febrero'!$C$2:$C$1993)</f>
        <v>0</v>
      </c>
      <c r="F164" s="45">
        <f>+LOOKUP($A164, 'S-Marzo'!$A$2:$A$1993,'S-Marzo'!$C$2:$C$1993)</f>
        <v>0</v>
      </c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1:15" ht="15.75" x14ac:dyDescent="0.25">
      <c r="A165" s="61" t="s">
        <v>95</v>
      </c>
      <c r="B165" s="55" t="s">
        <v>96</v>
      </c>
      <c r="C165" s="30">
        <f t="shared" si="5"/>
        <v>692</v>
      </c>
      <c r="D165" s="45">
        <f>+LOOKUP($A165, 'S-Enero'!$A$2:$A$1993,'S-Enero'!$C$2:$C$1993)</f>
        <v>0</v>
      </c>
      <c r="E165" s="45">
        <f>+LOOKUP($A165, 'S-Febrero'!$A$2:$A$1993,'S-Febrero'!$C$2:$C$1993)</f>
        <v>0</v>
      </c>
      <c r="F165" s="45">
        <f>+LOOKUP($A165, 'S-Marzo'!$A$2:$A$1993,'S-Marzo'!$C$2:$C$1993)</f>
        <v>692</v>
      </c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1:15" ht="15.75" x14ac:dyDescent="0.25">
      <c r="A166" s="61" t="s">
        <v>97</v>
      </c>
      <c r="B166" s="55" t="s">
        <v>386</v>
      </c>
      <c r="C166" s="30">
        <f t="shared" si="5"/>
        <v>0</v>
      </c>
      <c r="D166" s="45">
        <f>+LOOKUP($A166, 'S-Enero'!$A$2:$A$1993,'S-Enero'!$C$2:$C$1993)</f>
        <v>0</v>
      </c>
      <c r="E166" s="45">
        <f>+LOOKUP($A166, 'S-Febrero'!$A$2:$A$1993,'S-Febrero'!$C$2:$C$1993)</f>
        <v>0</v>
      </c>
      <c r="F166" s="45">
        <f>+LOOKUP($A166, 'S-Marzo'!$A$2:$A$1993,'S-Marzo'!$C$2:$C$1993)</f>
        <v>0</v>
      </c>
      <c r="G166" s="30"/>
      <c r="H166" s="30"/>
      <c r="I166" s="30"/>
      <c r="J166" s="30"/>
      <c r="K166" s="30"/>
      <c r="L166" s="30"/>
      <c r="M166" s="30"/>
      <c r="N166" s="30"/>
      <c r="O166" s="30"/>
    </row>
    <row r="167" spans="1:15" ht="15.75" x14ac:dyDescent="0.25">
      <c r="A167" s="61" t="s">
        <v>98</v>
      </c>
      <c r="B167" s="55" t="s">
        <v>352</v>
      </c>
      <c r="C167" s="30">
        <f t="shared" si="5"/>
        <v>0</v>
      </c>
      <c r="D167" s="45">
        <f>+LOOKUP($A167, 'S-Enero'!$A$2:$A$1993,'S-Enero'!$C$2:$C$1993)</f>
        <v>0</v>
      </c>
      <c r="E167" s="45">
        <f>+LOOKUP($A167, 'S-Febrero'!$A$2:$A$1993,'S-Febrero'!$C$2:$C$1993)</f>
        <v>0</v>
      </c>
      <c r="F167" s="45">
        <f>+LOOKUP($A167, 'S-Marzo'!$A$2:$A$1993,'S-Marzo'!$C$2:$C$1993)</f>
        <v>0</v>
      </c>
      <c r="G167" s="30"/>
      <c r="H167" s="30"/>
      <c r="I167" s="30"/>
      <c r="J167" s="30"/>
      <c r="K167" s="30"/>
      <c r="L167" s="30"/>
      <c r="M167" s="30"/>
      <c r="N167" s="30"/>
      <c r="O167" s="30"/>
    </row>
    <row r="168" spans="1:15" ht="15.75" x14ac:dyDescent="0.25">
      <c r="A168" s="61" t="s">
        <v>291</v>
      </c>
      <c r="B168" s="55" t="s">
        <v>292</v>
      </c>
      <c r="C168" s="30">
        <f t="shared" si="5"/>
        <v>0</v>
      </c>
      <c r="D168" s="45">
        <f>+LOOKUP($A168, 'S-Enero'!$A$2:$A$1993,'S-Enero'!$C$2:$C$1993)</f>
        <v>0</v>
      </c>
      <c r="E168" s="45">
        <f>+LOOKUP($A168, 'S-Febrero'!$A$2:$A$1993,'S-Febrero'!$C$2:$C$1993)</f>
        <v>0</v>
      </c>
      <c r="F168" s="45">
        <f>+LOOKUP($A168, 'S-Marzo'!$A$2:$A$1993,'S-Marzo'!$C$2:$C$1993)</f>
        <v>0</v>
      </c>
      <c r="G168" s="30"/>
      <c r="H168" s="30"/>
      <c r="I168" s="30"/>
      <c r="J168" s="30"/>
      <c r="K168" s="30"/>
      <c r="L168" s="30"/>
      <c r="M168" s="30"/>
      <c r="N168" s="30"/>
      <c r="O168" s="30"/>
    </row>
    <row r="169" spans="1:15" ht="15.75" x14ac:dyDescent="0.25">
      <c r="A169" s="61" t="s">
        <v>289</v>
      </c>
      <c r="B169" s="55" t="s">
        <v>290</v>
      </c>
      <c r="C169" s="30">
        <f t="shared" si="5"/>
        <v>0</v>
      </c>
      <c r="D169" s="45">
        <f>+LOOKUP($A169, 'S-Enero'!$A$2:$A$1993,'S-Enero'!$C$2:$C$1993)</f>
        <v>0</v>
      </c>
      <c r="E169" s="45">
        <f>+LOOKUP($A169, 'S-Febrero'!$A$2:$A$1993,'S-Febrero'!$C$2:$C$1993)</f>
        <v>0</v>
      </c>
      <c r="F169" s="45">
        <f>+LOOKUP($A169, 'S-Marzo'!$A$2:$A$1993,'S-Marzo'!$C$2:$C$1993)</f>
        <v>0</v>
      </c>
      <c r="G169" s="30"/>
      <c r="H169" s="30"/>
      <c r="I169" s="30"/>
      <c r="J169" s="30"/>
      <c r="K169" s="30"/>
      <c r="L169" s="30"/>
      <c r="M169" s="30"/>
      <c r="N169" s="30"/>
      <c r="O169" s="30"/>
    </row>
    <row r="170" spans="1:15" ht="15.75" x14ac:dyDescent="0.25">
      <c r="A170" s="61" t="s">
        <v>99</v>
      </c>
      <c r="B170" s="55" t="s">
        <v>346</v>
      </c>
      <c r="C170" s="30">
        <f t="shared" si="5"/>
        <v>0</v>
      </c>
      <c r="D170" s="45">
        <f>+LOOKUP($A170, 'S-Enero'!$A$2:$A$1993,'S-Enero'!$C$2:$C$1993)</f>
        <v>0</v>
      </c>
      <c r="E170" s="45">
        <f>+LOOKUP($A170, 'S-Febrero'!$A$2:$A$1993,'S-Febrero'!$C$2:$C$1993)</f>
        <v>0</v>
      </c>
      <c r="F170" s="45">
        <f>+LOOKUP($A170, 'S-Marzo'!$A$2:$A$1993,'S-Marzo'!$C$2:$C$1993)</f>
        <v>0</v>
      </c>
      <c r="G170" s="30"/>
      <c r="H170" s="30"/>
      <c r="I170" s="30"/>
      <c r="J170" s="30"/>
      <c r="K170" s="30"/>
      <c r="L170" s="30"/>
      <c r="M170" s="30"/>
      <c r="N170" s="30"/>
      <c r="O170" s="30"/>
    </row>
    <row r="171" spans="1:15" ht="15.75" x14ac:dyDescent="0.25">
      <c r="A171" s="61" t="s">
        <v>100</v>
      </c>
      <c r="B171" s="55" t="s">
        <v>350</v>
      </c>
      <c r="C171" s="30">
        <f t="shared" si="5"/>
        <v>0</v>
      </c>
      <c r="D171" s="45">
        <f>+LOOKUP($A171, 'S-Enero'!$A$2:$A$1993,'S-Enero'!$C$2:$C$1993)</f>
        <v>0</v>
      </c>
      <c r="E171" s="45">
        <f>+LOOKUP($A171, 'S-Febrero'!$A$2:$A$1993,'S-Febrero'!$C$2:$C$1993)</f>
        <v>0</v>
      </c>
      <c r="F171" s="45">
        <f>+LOOKUP($A171, 'S-Marzo'!$A$2:$A$1993,'S-Marzo'!$C$2:$C$1993)</f>
        <v>0</v>
      </c>
      <c r="G171" s="30"/>
      <c r="H171" s="30"/>
      <c r="I171" s="30"/>
      <c r="J171" s="30"/>
      <c r="K171" s="30"/>
      <c r="L171" s="30"/>
      <c r="M171" s="30"/>
      <c r="N171" s="30"/>
      <c r="O171" s="30"/>
    </row>
    <row r="172" spans="1:15" ht="15.75" x14ac:dyDescent="0.25">
      <c r="A172" s="61" t="s">
        <v>101</v>
      </c>
      <c r="B172" s="55" t="s">
        <v>351</v>
      </c>
      <c r="C172" s="30">
        <f t="shared" si="5"/>
        <v>0</v>
      </c>
      <c r="D172" s="45">
        <f>+LOOKUP($A172, 'S-Enero'!$A$2:$A$1993,'S-Enero'!$C$2:$C$1993)</f>
        <v>0</v>
      </c>
      <c r="E172" s="45">
        <f>+LOOKUP($A172, 'S-Febrero'!$A$2:$A$1993,'S-Febrero'!$C$2:$C$1993)</f>
        <v>0</v>
      </c>
      <c r="F172" s="45">
        <f>+LOOKUP($A172, 'S-Marzo'!$A$2:$A$1993,'S-Marzo'!$C$2:$C$1993)</f>
        <v>0</v>
      </c>
      <c r="G172" s="30"/>
      <c r="H172" s="30"/>
      <c r="I172" s="30"/>
      <c r="J172" s="30"/>
      <c r="K172" s="30"/>
      <c r="L172" s="30"/>
      <c r="M172" s="30"/>
      <c r="N172" s="30"/>
      <c r="O172" s="30"/>
    </row>
    <row r="173" spans="1:15" ht="15.75" x14ac:dyDescent="0.25">
      <c r="A173" s="61" t="s">
        <v>215</v>
      </c>
      <c r="B173" s="55" t="s">
        <v>216</v>
      </c>
      <c r="C173" s="30">
        <f t="shared" si="5"/>
        <v>1</v>
      </c>
      <c r="D173" s="45">
        <f>+LOOKUP($A173, 'S-Enero'!$A$2:$A$1993,'S-Enero'!$C$2:$C$1993)</f>
        <v>0</v>
      </c>
      <c r="E173" s="45">
        <f>+LOOKUP($A173, 'S-Febrero'!$A$2:$A$1993,'S-Febrero'!$C$2:$C$1993)</f>
        <v>1</v>
      </c>
      <c r="F173" s="45">
        <f>+LOOKUP($A173, 'S-Marzo'!$A$2:$A$1993,'S-Marzo'!$C$2:$C$1993)</f>
        <v>0</v>
      </c>
      <c r="G173" s="30"/>
      <c r="H173" s="30"/>
      <c r="I173" s="30"/>
      <c r="J173" s="30"/>
      <c r="K173" s="30"/>
      <c r="L173" s="30"/>
      <c r="M173" s="30"/>
      <c r="N173" s="30"/>
      <c r="O173" s="30"/>
    </row>
    <row r="174" spans="1:15" ht="15.75" x14ac:dyDescent="0.25">
      <c r="A174" s="61" t="s">
        <v>217</v>
      </c>
      <c r="B174" s="55" t="s">
        <v>218</v>
      </c>
      <c r="C174" s="30">
        <f t="shared" si="5"/>
        <v>0</v>
      </c>
      <c r="D174" s="45">
        <f>+LOOKUP($A174, 'S-Enero'!$A$2:$A$1993,'S-Enero'!$C$2:$C$1993)</f>
        <v>0</v>
      </c>
      <c r="E174" s="45">
        <f>+LOOKUP($A174, 'S-Febrero'!$A$2:$A$1993,'S-Febrero'!$C$2:$C$1993)</f>
        <v>0</v>
      </c>
      <c r="F174" s="45">
        <f>+LOOKUP($A174, 'S-Marzo'!$A$2:$A$1993,'S-Marzo'!$C$2:$C$1993)</f>
        <v>0</v>
      </c>
      <c r="G174" s="30"/>
      <c r="H174" s="30"/>
      <c r="I174" s="30"/>
      <c r="J174" s="30"/>
      <c r="K174" s="30"/>
      <c r="L174" s="30"/>
      <c r="M174" s="30"/>
      <c r="N174" s="30"/>
      <c r="O174" s="30"/>
    </row>
    <row r="175" spans="1:15" ht="15.75" x14ac:dyDescent="0.25">
      <c r="A175" s="61" t="s">
        <v>102</v>
      </c>
      <c r="B175" s="55" t="s">
        <v>318</v>
      </c>
      <c r="C175" s="30">
        <f t="shared" si="5"/>
        <v>0</v>
      </c>
      <c r="D175" s="45">
        <f>+LOOKUP($A175, 'S-Enero'!$A$2:$A$1993,'S-Enero'!$C$2:$C$1993)</f>
        <v>0</v>
      </c>
      <c r="E175" s="45">
        <f>+LOOKUP($A175, 'S-Febrero'!$A$2:$A$1993,'S-Febrero'!$C$2:$C$1993)</f>
        <v>0</v>
      </c>
      <c r="F175" s="45">
        <f>+LOOKUP($A175, 'S-Marzo'!$A$2:$A$1993,'S-Marzo'!$C$2:$C$1993)</f>
        <v>0</v>
      </c>
      <c r="G175" s="30"/>
      <c r="H175" s="30"/>
      <c r="I175" s="30"/>
      <c r="J175" s="30"/>
      <c r="K175" s="30"/>
      <c r="L175" s="30"/>
      <c r="M175" s="30"/>
      <c r="N175" s="30"/>
      <c r="O175" s="30"/>
    </row>
    <row r="176" spans="1:15" ht="15.75" x14ac:dyDescent="0.25">
      <c r="A176" s="61" t="s">
        <v>103</v>
      </c>
      <c r="B176" s="55" t="s">
        <v>319</v>
      </c>
      <c r="C176" s="30">
        <f t="shared" si="5"/>
        <v>0</v>
      </c>
      <c r="D176" s="45">
        <f>+LOOKUP($A176, 'S-Enero'!$A$2:$A$1993,'S-Enero'!$C$2:$C$1993)</f>
        <v>0</v>
      </c>
      <c r="E176" s="45">
        <f>+LOOKUP($A176, 'S-Febrero'!$A$2:$A$1993,'S-Febrero'!$C$2:$C$1993)</f>
        <v>0</v>
      </c>
      <c r="F176" s="45">
        <f>+LOOKUP($A176, 'S-Marzo'!$A$2:$A$1993,'S-Marzo'!$C$2:$C$1993)</f>
        <v>0</v>
      </c>
      <c r="G176" s="30"/>
      <c r="H176" s="30"/>
      <c r="I176" s="30"/>
      <c r="J176" s="30"/>
      <c r="K176" s="30"/>
      <c r="L176" s="30"/>
      <c r="M176" s="30"/>
      <c r="N176" s="30"/>
      <c r="O176" s="30"/>
    </row>
    <row r="177" spans="1:15" ht="15.75" x14ac:dyDescent="0.25">
      <c r="A177" s="61" t="s">
        <v>104</v>
      </c>
      <c r="B177" s="55" t="s">
        <v>334</v>
      </c>
      <c r="C177" s="30">
        <f t="shared" si="5"/>
        <v>0</v>
      </c>
      <c r="D177" s="45">
        <f>+LOOKUP($A177, 'S-Enero'!$A$2:$A$1993,'S-Enero'!$C$2:$C$1993)</f>
        <v>0</v>
      </c>
      <c r="E177" s="45">
        <f>+LOOKUP($A177, 'S-Febrero'!$A$2:$A$1993,'S-Febrero'!$C$2:$C$1993)</f>
        <v>0</v>
      </c>
      <c r="F177" s="45">
        <f>+LOOKUP($A177, 'S-Marzo'!$A$2:$A$1993,'S-Marzo'!$C$2:$C$1993)</f>
        <v>0</v>
      </c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5.75" x14ac:dyDescent="0.25">
      <c r="A178" s="61" t="s">
        <v>105</v>
      </c>
      <c r="B178" s="55" t="s">
        <v>256</v>
      </c>
      <c r="C178" s="30">
        <f t="shared" si="5"/>
        <v>0</v>
      </c>
      <c r="D178" s="45">
        <f>+LOOKUP($A178, 'S-Enero'!$A$2:$A$1993,'S-Enero'!$C$2:$C$1993)</f>
        <v>0</v>
      </c>
      <c r="E178" s="45">
        <f>+LOOKUP($A178, 'S-Febrero'!$A$2:$A$1993,'S-Febrero'!$C$2:$C$1993)</f>
        <v>0</v>
      </c>
      <c r="F178" s="45">
        <f>+LOOKUP($A178, 'S-Marzo'!$A$2:$A$1993,'S-Marzo'!$C$2:$C$1993)</f>
        <v>0</v>
      </c>
      <c r="G178" s="30"/>
      <c r="H178" s="30"/>
      <c r="I178" s="30"/>
      <c r="J178" s="30"/>
      <c r="K178" s="30"/>
      <c r="L178" s="30"/>
      <c r="M178" s="30"/>
      <c r="N178" s="30"/>
      <c r="O178" s="30"/>
    </row>
    <row r="179" spans="1:15" ht="15.75" x14ac:dyDescent="0.25">
      <c r="A179" s="61" t="s">
        <v>106</v>
      </c>
      <c r="B179" s="55" t="s">
        <v>617</v>
      </c>
      <c r="C179" s="30">
        <f t="shared" si="5"/>
        <v>0</v>
      </c>
      <c r="D179" s="45">
        <f>+LOOKUP($A179, 'S-Enero'!$A$2:$A$1993,'S-Enero'!$C$2:$C$1993)</f>
        <v>0</v>
      </c>
      <c r="E179" s="45">
        <f>+LOOKUP($A179, 'S-Febrero'!$A$2:$A$1993,'S-Febrero'!$C$2:$C$1993)</f>
        <v>0</v>
      </c>
      <c r="F179" s="45">
        <f>+LOOKUP($A179, 'S-Marzo'!$A$2:$A$1993,'S-Marzo'!$C$2:$C$1993)</f>
        <v>0</v>
      </c>
      <c r="G179" s="30"/>
      <c r="H179" s="30"/>
      <c r="I179" s="30"/>
      <c r="J179" s="30"/>
      <c r="K179" s="30"/>
      <c r="L179" s="30"/>
      <c r="M179" s="30"/>
      <c r="N179" s="30"/>
      <c r="O179" s="30"/>
    </row>
    <row r="180" spans="1:15" ht="15.75" x14ac:dyDescent="0.25">
      <c r="A180" s="61" t="s">
        <v>107</v>
      </c>
      <c r="B180" s="55" t="s">
        <v>620</v>
      </c>
      <c r="C180" s="30">
        <f t="shared" si="5"/>
        <v>0</v>
      </c>
      <c r="D180" s="45">
        <f>+LOOKUP($A180, 'S-Enero'!$A$2:$A$1993,'S-Enero'!$C$2:$C$1993)</f>
        <v>0</v>
      </c>
      <c r="E180" s="45">
        <f>+LOOKUP($A180, 'S-Febrero'!$A$2:$A$1993,'S-Febrero'!$C$2:$C$1993)</f>
        <v>0</v>
      </c>
      <c r="F180" s="45">
        <f>+LOOKUP($A180, 'S-Marzo'!$A$2:$A$1993,'S-Marzo'!$C$2:$C$1993)</f>
        <v>0</v>
      </c>
      <c r="G180" s="30"/>
      <c r="H180" s="30"/>
      <c r="I180" s="30"/>
      <c r="J180" s="30"/>
      <c r="K180" s="30"/>
      <c r="L180" s="30"/>
      <c r="M180" s="30"/>
      <c r="N180" s="30"/>
      <c r="O180" s="30"/>
    </row>
    <row r="181" spans="1:15" ht="15.75" x14ac:dyDescent="0.25">
      <c r="A181" s="61" t="s">
        <v>672</v>
      </c>
      <c r="B181" s="55" t="s">
        <v>673</v>
      </c>
      <c r="C181" s="30">
        <f t="shared" si="5"/>
        <v>0</v>
      </c>
      <c r="D181" s="45">
        <f>+LOOKUP($A181, 'S-Enero'!$A$2:$A$1993,'S-Enero'!$C$2:$C$1993)</f>
        <v>0</v>
      </c>
      <c r="E181" s="45">
        <f>+LOOKUP($A181, 'S-Febrero'!$A$2:$A$1993,'S-Febrero'!$C$2:$C$1993)</f>
        <v>0</v>
      </c>
      <c r="F181" s="45">
        <f>+LOOKUP($A181, 'S-Marzo'!$A$2:$A$1993,'S-Marzo'!$C$2:$C$1993)</f>
        <v>0</v>
      </c>
      <c r="G181" s="30"/>
      <c r="H181" s="30"/>
      <c r="I181" s="30"/>
      <c r="J181" s="30"/>
      <c r="K181" s="30"/>
      <c r="L181" s="30"/>
      <c r="M181" s="30"/>
      <c r="N181" s="30"/>
      <c r="O181" s="30"/>
    </row>
    <row r="182" spans="1:15" ht="15.75" x14ac:dyDescent="0.25">
      <c r="A182" s="61" t="s">
        <v>674</v>
      </c>
      <c r="B182" s="55" t="s">
        <v>675</v>
      </c>
      <c r="C182" s="30">
        <f t="shared" si="5"/>
        <v>0</v>
      </c>
      <c r="D182" s="45">
        <f>+LOOKUP($A182, 'S-Enero'!$A$2:$A$1993,'S-Enero'!$C$2:$C$1993)</f>
        <v>0</v>
      </c>
      <c r="E182" s="45">
        <f>+LOOKUP($A182, 'S-Febrero'!$A$2:$A$1993,'S-Febrero'!$C$2:$C$1993)</f>
        <v>0</v>
      </c>
      <c r="F182" s="45">
        <f>+LOOKUP($A182, 'S-Marzo'!$A$2:$A$1993,'S-Marzo'!$C$2:$C$1993)</f>
        <v>0</v>
      </c>
      <c r="G182" s="30"/>
      <c r="H182" s="30"/>
      <c r="I182" s="30"/>
      <c r="J182" s="30"/>
      <c r="K182" s="30"/>
      <c r="L182" s="30"/>
      <c r="M182" s="30"/>
      <c r="N182" s="30"/>
      <c r="O182" s="30"/>
    </row>
    <row r="183" spans="1:15" ht="15.75" x14ac:dyDescent="0.25">
      <c r="A183" s="61" t="s">
        <v>676</v>
      </c>
      <c r="B183" s="55" t="s">
        <v>677</v>
      </c>
      <c r="C183" s="30">
        <f t="shared" si="5"/>
        <v>0</v>
      </c>
      <c r="D183" s="45">
        <f>+LOOKUP($A183, 'S-Enero'!$A$2:$A$1993,'S-Enero'!$C$2:$C$1993)</f>
        <v>0</v>
      </c>
      <c r="E183" s="45">
        <f>+LOOKUP($A183, 'S-Febrero'!$A$2:$A$1993,'S-Febrero'!$C$2:$C$1993)</f>
        <v>0</v>
      </c>
      <c r="F183" s="45">
        <f>+LOOKUP($A183, 'S-Marzo'!$A$2:$A$1993,'S-Marzo'!$C$2:$C$1993)</f>
        <v>0</v>
      </c>
      <c r="G183" s="30"/>
      <c r="H183" s="30"/>
      <c r="I183" s="30"/>
      <c r="J183" s="30"/>
      <c r="K183" s="30"/>
      <c r="L183" s="30"/>
      <c r="M183" s="30"/>
      <c r="N183" s="30"/>
      <c r="O183" s="30"/>
    </row>
    <row r="184" spans="1:15" ht="15.75" x14ac:dyDescent="0.25">
      <c r="A184" s="61" t="s">
        <v>678</v>
      </c>
      <c r="B184" s="55" t="s">
        <v>679</v>
      </c>
      <c r="C184" s="30">
        <f t="shared" si="5"/>
        <v>0</v>
      </c>
      <c r="D184" s="45">
        <f>+LOOKUP($A184, 'S-Enero'!$A$2:$A$1993,'S-Enero'!$C$2:$C$1993)</f>
        <v>0</v>
      </c>
      <c r="E184" s="45">
        <f>+LOOKUP($A184, 'S-Febrero'!$A$2:$A$1993,'S-Febrero'!$C$2:$C$1993)</f>
        <v>0</v>
      </c>
      <c r="F184" s="45">
        <f>+LOOKUP($A184, 'S-Marzo'!$A$2:$A$1993,'S-Marzo'!$C$2:$C$1993)</f>
        <v>0</v>
      </c>
      <c r="G184" s="30"/>
      <c r="H184" s="30"/>
      <c r="I184" s="30"/>
      <c r="J184" s="30"/>
      <c r="K184" s="30"/>
      <c r="L184" s="30"/>
      <c r="M184" s="30"/>
      <c r="N184" s="30"/>
      <c r="O184" s="30"/>
    </row>
    <row r="185" spans="1:15" ht="15.75" x14ac:dyDescent="0.25">
      <c r="A185" s="61" t="s">
        <v>234</v>
      </c>
      <c r="B185" s="66" t="s">
        <v>235</v>
      </c>
      <c r="C185" s="30">
        <f t="shared" si="5"/>
        <v>30</v>
      </c>
      <c r="D185" s="45">
        <f>+LOOKUP($A185, 'S-Enero'!$A$2:$A$1993,'S-Enero'!$C$2:$C$1993)</f>
        <v>0</v>
      </c>
      <c r="E185" s="45">
        <f>+LOOKUP($A185, 'S-Febrero'!$A$2:$A$1993,'S-Febrero'!$C$2:$C$1993)</f>
        <v>16</v>
      </c>
      <c r="F185" s="45">
        <f>+LOOKUP($A185, 'S-Marzo'!$A$2:$A$1993,'S-Marzo'!$C$2:$C$1993)</f>
        <v>14</v>
      </c>
      <c r="G185" s="30"/>
      <c r="H185" s="30"/>
      <c r="I185" s="30"/>
      <c r="J185" s="30"/>
      <c r="K185" s="30"/>
      <c r="L185" s="30"/>
      <c r="M185" s="30"/>
      <c r="N185" s="30"/>
      <c r="O185" s="30"/>
    </row>
    <row r="186" spans="1:15" ht="15.75" x14ac:dyDescent="0.25">
      <c r="A186" s="61" t="s">
        <v>108</v>
      </c>
      <c r="B186" s="55" t="s">
        <v>268</v>
      </c>
      <c r="C186" s="30">
        <f t="shared" si="5"/>
        <v>2</v>
      </c>
      <c r="D186" s="45">
        <f>+LOOKUP($A186, 'S-Enero'!$A$2:$A$1993,'S-Enero'!$C$2:$C$1993)</f>
        <v>0</v>
      </c>
      <c r="E186" s="45">
        <f>+LOOKUP($A186, 'S-Febrero'!$A$2:$A$1993,'S-Febrero'!$C$2:$C$1993)</f>
        <v>2</v>
      </c>
      <c r="F186" s="45">
        <f>+LOOKUP($A186, 'S-Marzo'!$A$2:$A$1993,'S-Marzo'!$C$2:$C$1993)</f>
        <v>0</v>
      </c>
      <c r="G186" s="30"/>
      <c r="H186" s="30"/>
      <c r="I186" s="30"/>
      <c r="J186" s="30"/>
      <c r="K186" s="30"/>
      <c r="L186" s="30"/>
      <c r="M186" s="30"/>
      <c r="N186" s="30"/>
      <c r="O186" s="30"/>
    </row>
    <row r="187" spans="1:15" ht="15.75" x14ac:dyDescent="0.25">
      <c r="A187" s="61" t="s">
        <v>269</v>
      </c>
      <c r="B187" s="66" t="s">
        <v>270</v>
      </c>
      <c r="C187" s="30">
        <f t="shared" si="5"/>
        <v>11</v>
      </c>
      <c r="D187" s="45">
        <f>+LOOKUP($A187, 'S-Enero'!$A$2:$A$1993,'S-Enero'!$C$2:$C$1993)</f>
        <v>0</v>
      </c>
      <c r="E187" s="45">
        <f>+LOOKUP($A187, 'S-Febrero'!$A$2:$A$1993,'S-Febrero'!$C$2:$C$1993)</f>
        <v>9</v>
      </c>
      <c r="F187" s="45">
        <f>+LOOKUP($A187, 'S-Marzo'!$A$2:$A$1993,'S-Marzo'!$C$2:$C$1993)</f>
        <v>2</v>
      </c>
      <c r="G187" s="30"/>
      <c r="H187" s="30"/>
      <c r="I187" s="30"/>
      <c r="J187" s="30"/>
      <c r="K187" s="30"/>
      <c r="L187" s="30"/>
      <c r="M187" s="30"/>
      <c r="N187" s="30"/>
      <c r="O187" s="30"/>
    </row>
    <row r="188" spans="1:15" ht="15.75" x14ac:dyDescent="0.25">
      <c r="A188" s="61" t="s">
        <v>109</v>
      </c>
      <c r="B188" s="55" t="s">
        <v>271</v>
      </c>
      <c r="C188" s="30">
        <f t="shared" si="5"/>
        <v>2</v>
      </c>
      <c r="D188" s="45">
        <f>+LOOKUP($A188, 'S-Enero'!$A$2:$A$1993,'S-Enero'!$C$2:$C$1993)</f>
        <v>0</v>
      </c>
      <c r="E188" s="45">
        <f>+LOOKUP($A188, 'S-Febrero'!$A$2:$A$1993,'S-Febrero'!$C$2:$C$1993)</f>
        <v>2</v>
      </c>
      <c r="F188" s="45">
        <f>+LOOKUP($A188, 'S-Marzo'!$A$2:$A$1993,'S-Marzo'!$C$2:$C$1993)</f>
        <v>0</v>
      </c>
      <c r="G188" s="30"/>
      <c r="H188" s="30"/>
      <c r="I188" s="30"/>
      <c r="J188" s="30"/>
      <c r="K188" s="30"/>
      <c r="L188" s="30"/>
      <c r="M188" s="30"/>
      <c r="N188" s="30"/>
      <c r="O188" s="30"/>
    </row>
    <row r="189" spans="1:15" ht="15.75" x14ac:dyDescent="0.25">
      <c r="A189" s="61" t="s">
        <v>110</v>
      </c>
      <c r="B189" s="66" t="s">
        <v>619</v>
      </c>
      <c r="C189" s="30">
        <f t="shared" si="5"/>
        <v>0</v>
      </c>
      <c r="D189" s="45">
        <f>+LOOKUP($A189, 'S-Enero'!$A$2:$A$1993,'S-Enero'!$C$2:$C$1993)</f>
        <v>0</v>
      </c>
      <c r="E189" s="45">
        <f>+LOOKUP($A189, 'S-Febrero'!$A$2:$A$1993,'S-Febrero'!$C$2:$C$1993)</f>
        <v>0</v>
      </c>
      <c r="F189" s="45">
        <f>+LOOKUP($A189, 'S-Marzo'!$A$2:$A$1993,'S-Marzo'!$C$2:$C$1993)</f>
        <v>0</v>
      </c>
      <c r="G189" s="30"/>
      <c r="H189" s="30"/>
      <c r="I189" s="30"/>
      <c r="J189" s="30"/>
      <c r="K189" s="30"/>
      <c r="L189" s="30"/>
      <c r="M189" s="30"/>
      <c r="N189" s="30"/>
      <c r="O189" s="30"/>
    </row>
    <row r="190" spans="1:15" ht="15.75" x14ac:dyDescent="0.25">
      <c r="A190" s="61" t="s">
        <v>111</v>
      </c>
      <c r="B190" s="66" t="s">
        <v>347</v>
      </c>
      <c r="C190" s="30">
        <f t="shared" si="5"/>
        <v>0</v>
      </c>
      <c r="D190" s="45">
        <f>+LOOKUP($A190, 'S-Enero'!$A$2:$A$1993,'S-Enero'!$C$2:$C$1993)</f>
        <v>0</v>
      </c>
      <c r="E190" s="45">
        <f>+LOOKUP($A190, 'S-Febrero'!$A$2:$A$1993,'S-Febrero'!$C$2:$C$1993)</f>
        <v>0</v>
      </c>
      <c r="F190" s="45">
        <f>+LOOKUP($A190, 'S-Marzo'!$A$2:$A$1993,'S-Marzo'!$C$2:$C$1993)</f>
        <v>0</v>
      </c>
      <c r="G190" s="30"/>
      <c r="H190" s="30"/>
      <c r="I190" s="30"/>
      <c r="J190" s="30"/>
      <c r="K190" s="30"/>
      <c r="L190" s="30"/>
      <c r="M190" s="30"/>
      <c r="N190" s="30"/>
      <c r="O190" s="30"/>
    </row>
    <row r="191" spans="1:15" ht="15.75" x14ac:dyDescent="0.25">
      <c r="A191" s="61" t="s">
        <v>457</v>
      </c>
      <c r="B191" s="66" t="s">
        <v>458</v>
      </c>
      <c r="C191" s="30">
        <f t="shared" si="5"/>
        <v>0</v>
      </c>
      <c r="D191" s="45">
        <f>+LOOKUP($A191, 'S-Enero'!$A$2:$A$1993,'S-Enero'!$C$2:$C$1993)</f>
        <v>0</v>
      </c>
      <c r="E191" s="45">
        <f>+LOOKUP($A191, 'S-Febrero'!$A$2:$A$1993,'S-Febrero'!$C$2:$C$1993)</f>
        <v>0</v>
      </c>
      <c r="F191" s="45">
        <f>+LOOKUP($A191, 'S-Marzo'!$A$2:$A$1993,'S-Marzo'!$C$2:$C$1993)</f>
        <v>0</v>
      </c>
      <c r="G191" s="30"/>
      <c r="H191" s="30"/>
      <c r="I191" s="30"/>
      <c r="J191" s="30"/>
      <c r="K191" s="30"/>
      <c r="L191" s="30"/>
      <c r="M191" s="30"/>
      <c r="N191" s="30"/>
      <c r="O191" s="30"/>
    </row>
    <row r="192" spans="1:15" ht="15.75" x14ac:dyDescent="0.25">
      <c r="A192" s="61" t="s">
        <v>112</v>
      </c>
      <c r="B192" s="66" t="s">
        <v>300</v>
      </c>
      <c r="C192" s="30">
        <f t="shared" si="5"/>
        <v>0</v>
      </c>
      <c r="D192" s="45">
        <f>+LOOKUP($A192, 'S-Enero'!$A$2:$A$1993,'S-Enero'!$C$2:$C$1993)</f>
        <v>0</v>
      </c>
      <c r="E192" s="45">
        <f>+LOOKUP($A192, 'S-Febrero'!$A$2:$A$1993,'S-Febrero'!$C$2:$C$1993)</f>
        <v>0</v>
      </c>
      <c r="F192" s="45">
        <f>+LOOKUP($A192, 'S-Marzo'!$A$2:$A$1993,'S-Marzo'!$C$2:$C$1993)</f>
        <v>0</v>
      </c>
      <c r="G192" s="30"/>
      <c r="H192" s="30"/>
      <c r="I192" s="30"/>
      <c r="J192" s="30"/>
      <c r="K192" s="30"/>
      <c r="L192" s="30"/>
      <c r="M192" s="30"/>
      <c r="N192" s="30"/>
      <c r="O192" s="30"/>
    </row>
    <row r="193" spans="1:15" ht="15.75" x14ac:dyDescent="0.25">
      <c r="A193" s="61" t="s">
        <v>113</v>
      </c>
      <c r="B193" s="66" t="s">
        <v>330</v>
      </c>
      <c r="C193" s="30">
        <f t="shared" si="5"/>
        <v>12</v>
      </c>
      <c r="D193" s="45">
        <f>+LOOKUP($A193, 'S-Enero'!$A$2:$A$1993,'S-Enero'!$C$2:$C$1993)</f>
        <v>4</v>
      </c>
      <c r="E193" s="45">
        <f>+LOOKUP($A193, 'S-Febrero'!$A$2:$A$1993,'S-Febrero'!$C$2:$C$1993)</f>
        <v>0</v>
      </c>
      <c r="F193" s="45">
        <f>+LOOKUP($A193, 'S-Marzo'!$A$2:$A$1993,'S-Marzo'!$C$2:$C$1993)</f>
        <v>8</v>
      </c>
      <c r="G193" s="30"/>
      <c r="H193" s="30"/>
      <c r="I193" s="30"/>
      <c r="J193" s="30"/>
      <c r="K193" s="30"/>
      <c r="L193" s="30"/>
      <c r="M193" s="30"/>
      <c r="N193" s="30"/>
      <c r="O193" s="30"/>
    </row>
    <row r="194" spans="1:15" ht="15.75" x14ac:dyDescent="0.25">
      <c r="A194" s="61" t="s">
        <v>114</v>
      </c>
      <c r="B194" s="55" t="s">
        <v>348</v>
      </c>
      <c r="C194" s="30">
        <f t="shared" si="5"/>
        <v>0</v>
      </c>
      <c r="D194" s="45">
        <f>+LOOKUP($A194, 'S-Enero'!$A$2:$A$1993,'S-Enero'!$C$2:$C$1993)</f>
        <v>0</v>
      </c>
      <c r="E194" s="45">
        <f>+LOOKUP($A194, 'S-Febrero'!$A$2:$A$1993,'S-Febrero'!$C$2:$C$1993)</f>
        <v>0</v>
      </c>
      <c r="F194" s="45">
        <f>+LOOKUP($A194, 'S-Marzo'!$A$2:$A$1993,'S-Marzo'!$C$2:$C$1993)</f>
        <v>0</v>
      </c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5.75" x14ac:dyDescent="0.25">
      <c r="A195" s="61" t="s">
        <v>210</v>
      </c>
      <c r="B195" s="55" t="s">
        <v>211</v>
      </c>
      <c r="C195" s="30">
        <f t="shared" si="5"/>
        <v>0</v>
      </c>
      <c r="D195" s="45">
        <f>+LOOKUP($A195, 'S-Enero'!$A$2:$A$1993,'S-Enero'!$C$2:$C$1993)</f>
        <v>0</v>
      </c>
      <c r="E195" s="45">
        <f>+LOOKUP($A195, 'S-Febrero'!$A$2:$A$1993,'S-Febrero'!$C$2:$C$1993)</f>
        <v>0</v>
      </c>
      <c r="F195" s="45">
        <f>+LOOKUP($A195, 'S-Marzo'!$A$2:$A$1993,'S-Marzo'!$C$2:$C$1993)</f>
        <v>0</v>
      </c>
      <c r="G195" s="30"/>
      <c r="H195" s="30"/>
      <c r="I195" s="30"/>
      <c r="J195" s="30"/>
      <c r="K195" s="30"/>
      <c r="L195" s="30"/>
      <c r="M195" s="30"/>
      <c r="N195" s="30"/>
      <c r="O195" s="30"/>
    </row>
    <row r="196" spans="1:15" ht="15.75" x14ac:dyDescent="0.25">
      <c r="A196" s="61" t="s">
        <v>225</v>
      </c>
      <c r="B196" s="55" t="s">
        <v>226</v>
      </c>
      <c r="C196" s="30">
        <f t="shared" si="5"/>
        <v>0</v>
      </c>
      <c r="D196" s="45">
        <f>+LOOKUP($A196, 'S-Enero'!$A$2:$A$1993,'S-Enero'!$C$2:$C$1993)</f>
        <v>0</v>
      </c>
      <c r="E196" s="45">
        <f>+LOOKUP($A196, 'S-Febrero'!$A$2:$A$1993,'S-Febrero'!$C$2:$C$1993)</f>
        <v>0</v>
      </c>
      <c r="F196" s="45">
        <f>+LOOKUP($A196, 'S-Marzo'!$A$2:$A$1993,'S-Marzo'!$C$2:$C$1993)</f>
        <v>0</v>
      </c>
      <c r="G196" s="30"/>
      <c r="H196" s="30"/>
      <c r="I196" s="30"/>
      <c r="J196" s="30"/>
      <c r="K196" s="30"/>
      <c r="L196" s="30"/>
      <c r="M196" s="30"/>
      <c r="N196" s="30"/>
      <c r="O196" s="30"/>
    </row>
    <row r="197" spans="1:15" ht="15.75" x14ac:dyDescent="0.25">
      <c r="A197" s="61" t="s">
        <v>219</v>
      </c>
      <c r="B197" s="55" t="s">
        <v>220</v>
      </c>
      <c r="C197" s="30">
        <f t="shared" si="5"/>
        <v>3</v>
      </c>
      <c r="D197" s="45">
        <f>+LOOKUP($A197, 'S-Enero'!$A$2:$A$1993,'S-Enero'!$C$2:$C$1993)</f>
        <v>3</v>
      </c>
      <c r="E197" s="45">
        <f>+LOOKUP($A197, 'S-Febrero'!$A$2:$A$1993,'S-Febrero'!$C$2:$C$1993)</f>
        <v>0</v>
      </c>
      <c r="F197" s="45">
        <f>+LOOKUP($A197, 'S-Marzo'!$A$2:$A$1993,'S-Marzo'!$C$2:$C$1993)</f>
        <v>0</v>
      </c>
      <c r="G197" s="30"/>
      <c r="H197" s="30"/>
      <c r="I197" s="30"/>
      <c r="J197" s="30"/>
      <c r="K197" s="30"/>
      <c r="L197" s="30"/>
      <c r="M197" s="30"/>
      <c r="N197" s="30"/>
      <c r="O197" s="30"/>
    </row>
    <row r="198" spans="1:15" ht="15.75" x14ac:dyDescent="0.25">
      <c r="A198" s="61" t="s">
        <v>115</v>
      </c>
      <c r="B198" s="66" t="s">
        <v>550</v>
      </c>
      <c r="C198" s="30">
        <f t="shared" si="5"/>
        <v>9</v>
      </c>
      <c r="D198" s="45">
        <f>+LOOKUP($A198, 'S-Enero'!$A$2:$A$1993,'S-Enero'!$C$2:$C$1993)</f>
        <v>1</v>
      </c>
      <c r="E198" s="45">
        <f>+LOOKUP($A198, 'S-Febrero'!$A$2:$A$1993,'S-Febrero'!$C$2:$C$1993)</f>
        <v>5</v>
      </c>
      <c r="F198" s="45">
        <f>+LOOKUP($A198, 'S-Marzo'!$A$2:$A$1993,'S-Marzo'!$C$2:$C$1993)</f>
        <v>3</v>
      </c>
      <c r="G198" s="30"/>
      <c r="H198" s="30"/>
      <c r="I198" s="30"/>
      <c r="J198" s="30"/>
      <c r="K198" s="30"/>
      <c r="L198" s="30"/>
      <c r="M198" s="30"/>
      <c r="N198" s="30"/>
      <c r="O198" s="30"/>
    </row>
    <row r="199" spans="1:15" ht="15.75" x14ac:dyDescent="0.25">
      <c r="A199" s="61" t="s">
        <v>189</v>
      </c>
      <c r="B199" s="56" t="s">
        <v>190</v>
      </c>
      <c r="C199" s="30">
        <f t="shared" si="5"/>
        <v>0</v>
      </c>
      <c r="D199" s="45">
        <f>+LOOKUP($A199, 'S-Enero'!$A$2:$A$1993,'S-Enero'!$C$2:$C$1993)</f>
        <v>0</v>
      </c>
      <c r="E199" s="45">
        <f>+LOOKUP($A199, 'S-Febrero'!$A$2:$A$1993,'S-Febrero'!$C$2:$C$1993)</f>
        <v>0</v>
      </c>
      <c r="F199" s="45">
        <f>+LOOKUP($A199, 'S-Marzo'!$A$2:$A$1993,'S-Marzo'!$C$2:$C$1993)</f>
        <v>0</v>
      </c>
      <c r="G199" s="30"/>
      <c r="H199" s="30"/>
      <c r="I199" s="30"/>
      <c r="J199" s="30"/>
      <c r="K199" s="30"/>
      <c r="L199" s="30"/>
      <c r="M199" s="30"/>
      <c r="N199" s="30"/>
      <c r="O199" s="30"/>
    </row>
    <row r="200" spans="1:15" ht="15.75" x14ac:dyDescent="0.25">
      <c r="A200" s="61" t="s">
        <v>116</v>
      </c>
      <c r="B200" s="66" t="s">
        <v>360</v>
      </c>
      <c r="C200" s="30">
        <f t="shared" si="5"/>
        <v>0</v>
      </c>
      <c r="D200" s="45">
        <f>+LOOKUP($A200, 'S-Enero'!$A$2:$A$1993,'S-Enero'!$C$2:$C$1993)</f>
        <v>0</v>
      </c>
      <c r="E200" s="45">
        <f>+LOOKUP($A200, 'S-Febrero'!$A$2:$A$1993,'S-Febrero'!$C$2:$C$1993)</f>
        <v>0</v>
      </c>
      <c r="F200" s="45">
        <f>+LOOKUP($A200, 'S-Marzo'!$A$2:$A$1993,'S-Marzo'!$C$2:$C$1993)</f>
        <v>0</v>
      </c>
      <c r="G200" s="30"/>
      <c r="H200" s="30"/>
      <c r="I200" s="30"/>
      <c r="J200" s="30"/>
      <c r="K200" s="30"/>
      <c r="L200" s="30"/>
      <c r="M200" s="30"/>
      <c r="N200" s="30"/>
      <c r="O200" s="30"/>
    </row>
    <row r="201" spans="1:15" ht="15.75" x14ac:dyDescent="0.25">
      <c r="A201" s="61" t="s">
        <v>117</v>
      </c>
      <c r="B201" s="66" t="s">
        <v>361</v>
      </c>
      <c r="C201" s="30">
        <f t="shared" si="5"/>
        <v>0</v>
      </c>
      <c r="D201" s="45">
        <f>+LOOKUP($A201, 'S-Enero'!$A$2:$A$1993,'S-Enero'!$C$2:$C$1993)</f>
        <v>0</v>
      </c>
      <c r="E201" s="45">
        <f>+LOOKUP($A201, 'S-Febrero'!$A$2:$A$1993,'S-Febrero'!$C$2:$C$1993)</f>
        <v>0</v>
      </c>
      <c r="F201" s="45">
        <f>+LOOKUP($A201, 'S-Marzo'!$A$2:$A$1993,'S-Marzo'!$C$2:$C$1993)</f>
        <v>0</v>
      </c>
      <c r="G201" s="30"/>
      <c r="H201" s="30"/>
      <c r="I201" s="30"/>
      <c r="J201" s="30"/>
      <c r="K201" s="30"/>
      <c r="L201" s="30"/>
      <c r="M201" s="30"/>
      <c r="N201" s="30"/>
      <c r="O201" s="30"/>
    </row>
    <row r="202" spans="1:15" ht="15.75" x14ac:dyDescent="0.25">
      <c r="A202" s="61" t="s">
        <v>118</v>
      </c>
      <c r="B202" s="55" t="s">
        <v>643</v>
      </c>
      <c r="C202" s="30">
        <f t="shared" si="5"/>
        <v>0</v>
      </c>
      <c r="D202" s="45">
        <f>+LOOKUP($A202, 'S-Enero'!$A$2:$A$1993,'S-Enero'!$C$2:$C$1993)</f>
        <v>0</v>
      </c>
      <c r="E202" s="45">
        <f>+LOOKUP($A202, 'S-Febrero'!$A$2:$A$1993,'S-Febrero'!$C$2:$C$1993)</f>
        <v>0</v>
      </c>
      <c r="F202" s="45">
        <f>+LOOKUP($A202, 'S-Marzo'!$A$2:$A$1993,'S-Marzo'!$C$2:$C$1993)</f>
        <v>0</v>
      </c>
      <c r="G202" s="30"/>
      <c r="H202" s="30"/>
      <c r="I202" s="30"/>
      <c r="J202" s="30"/>
      <c r="K202" s="30"/>
      <c r="L202" s="30"/>
      <c r="M202" s="30"/>
      <c r="N202" s="30"/>
      <c r="O202" s="30"/>
    </row>
    <row r="203" spans="1:15" ht="15.75" x14ac:dyDescent="0.25">
      <c r="A203" s="61" t="s">
        <v>119</v>
      </c>
      <c r="B203" s="66" t="s">
        <v>388</v>
      </c>
      <c r="C203" s="30">
        <f t="shared" ref="C203:C266" si="6">SUM(D203:L203)</f>
        <v>0</v>
      </c>
      <c r="D203" s="45">
        <f>+LOOKUP($A203, 'S-Enero'!$A$2:$A$1993,'S-Enero'!$C$2:$C$1993)</f>
        <v>0</v>
      </c>
      <c r="E203" s="45">
        <f>+LOOKUP($A203, 'S-Febrero'!$A$2:$A$1993,'S-Febrero'!$C$2:$C$1993)</f>
        <v>0</v>
      </c>
      <c r="F203" s="45">
        <f>+LOOKUP($A203, 'S-Marzo'!$A$2:$A$1993,'S-Marzo'!$C$2:$C$1993)</f>
        <v>0</v>
      </c>
      <c r="G203" s="30"/>
      <c r="H203" s="30"/>
      <c r="I203" s="30"/>
      <c r="J203" s="30"/>
      <c r="K203" s="30"/>
      <c r="L203" s="30"/>
      <c r="M203" s="30"/>
      <c r="N203" s="30"/>
      <c r="O203" s="30"/>
    </row>
    <row r="204" spans="1:15" ht="15.75" x14ac:dyDescent="0.25">
      <c r="A204" s="61" t="s">
        <v>305</v>
      </c>
      <c r="B204" s="55" t="s">
        <v>306</v>
      </c>
      <c r="C204" s="30">
        <f t="shared" si="6"/>
        <v>0</v>
      </c>
      <c r="D204" s="45">
        <f>+LOOKUP($A204, 'S-Enero'!$A$2:$A$1993,'S-Enero'!$C$2:$C$1993)</f>
        <v>0</v>
      </c>
      <c r="E204" s="45">
        <f>+LOOKUP($A204, 'S-Febrero'!$A$2:$A$1993,'S-Febrero'!$C$2:$C$1993)</f>
        <v>0</v>
      </c>
      <c r="F204" s="45">
        <f>+LOOKUP($A204, 'S-Marzo'!$A$2:$A$1993,'S-Marzo'!$C$2:$C$1993)</f>
        <v>0</v>
      </c>
      <c r="G204" s="30"/>
      <c r="H204" s="30"/>
      <c r="I204" s="30"/>
      <c r="J204" s="30"/>
      <c r="K204" s="30"/>
      <c r="L204" s="30"/>
      <c r="M204" s="30"/>
      <c r="N204" s="30"/>
      <c r="O204" s="30"/>
    </row>
    <row r="205" spans="1:15" ht="15.75" x14ac:dyDescent="0.25">
      <c r="A205" s="61" t="s">
        <v>389</v>
      </c>
      <c r="B205" s="55" t="s">
        <v>390</v>
      </c>
      <c r="C205" s="30">
        <f t="shared" si="6"/>
        <v>6</v>
      </c>
      <c r="D205" s="45">
        <f>+LOOKUP($A205, 'S-Enero'!$A$2:$A$1993,'S-Enero'!$C$2:$C$1993)</f>
        <v>1</v>
      </c>
      <c r="E205" s="45">
        <f>+LOOKUP($A205, 'S-Febrero'!$A$2:$A$1993,'S-Febrero'!$C$2:$C$1993)</f>
        <v>3</v>
      </c>
      <c r="F205" s="45">
        <f>+LOOKUP($A205, 'S-Marzo'!$A$2:$A$1993,'S-Marzo'!$C$2:$C$1993)</f>
        <v>2</v>
      </c>
      <c r="G205" s="30"/>
      <c r="H205" s="30"/>
      <c r="I205" s="30"/>
      <c r="J205" s="30"/>
      <c r="K205" s="30"/>
      <c r="L205" s="30"/>
      <c r="M205" s="30"/>
      <c r="N205" s="30"/>
      <c r="O205" s="30"/>
    </row>
    <row r="206" spans="1:15" ht="15.75" x14ac:dyDescent="0.25">
      <c r="A206" s="111" t="s">
        <v>120</v>
      </c>
      <c r="B206" s="55" t="s">
        <v>121</v>
      </c>
      <c r="C206" s="30">
        <f t="shared" si="6"/>
        <v>0</v>
      </c>
      <c r="D206" s="45">
        <f>+LOOKUP($A206, 'S-Enero'!$A$2:$A$1993,'S-Enero'!$C$2:$C$1993)</f>
        <v>0</v>
      </c>
      <c r="E206" s="45">
        <f>+LOOKUP($A206, 'S-Febrero'!$A$2:$A$1993,'S-Febrero'!$C$2:$C$1993)</f>
        <v>0</v>
      </c>
      <c r="F206" s="45">
        <f>+LOOKUP($A206, 'S-Marzo'!$A$2:$A$1993,'S-Marzo'!$C$2:$C$1993)</f>
        <v>0</v>
      </c>
      <c r="G206" s="30"/>
      <c r="H206" s="30"/>
      <c r="I206" s="30"/>
      <c r="J206" s="30"/>
      <c r="K206" s="30"/>
      <c r="L206" s="30"/>
      <c r="M206" s="30"/>
      <c r="N206" s="30"/>
      <c r="O206" s="30"/>
    </row>
    <row r="207" spans="1:15" ht="15.75" x14ac:dyDescent="0.25">
      <c r="A207" s="111" t="s">
        <v>122</v>
      </c>
      <c r="B207" s="55" t="s">
        <v>176</v>
      </c>
      <c r="C207" s="30">
        <f t="shared" si="6"/>
        <v>0</v>
      </c>
      <c r="D207" s="45">
        <f>+LOOKUP($A207, 'S-Enero'!$A$2:$A$1993,'S-Enero'!$C$2:$C$1993)</f>
        <v>0</v>
      </c>
      <c r="E207" s="45">
        <f>+LOOKUP($A207, 'S-Febrero'!$A$2:$A$1993,'S-Febrero'!$C$2:$C$1993)</f>
        <v>0</v>
      </c>
      <c r="F207" s="45">
        <f>+LOOKUP($A207, 'S-Marzo'!$A$2:$A$1993,'S-Marzo'!$C$2:$C$1993)</f>
        <v>0</v>
      </c>
      <c r="G207" s="30"/>
      <c r="H207" s="30"/>
      <c r="I207" s="30"/>
      <c r="J207" s="30"/>
      <c r="K207" s="30"/>
      <c r="L207" s="30"/>
      <c r="M207" s="30"/>
      <c r="N207" s="30"/>
      <c r="O207" s="30"/>
    </row>
    <row r="208" spans="1:15" ht="15.75" x14ac:dyDescent="0.25">
      <c r="A208" s="61" t="s">
        <v>459</v>
      </c>
      <c r="B208" s="55" t="s">
        <v>460</v>
      </c>
      <c r="C208" s="30">
        <f t="shared" si="6"/>
        <v>4</v>
      </c>
      <c r="D208" s="45">
        <f>+LOOKUP($A208, 'S-Enero'!$A$2:$A$1993,'S-Enero'!$C$2:$C$1993)</f>
        <v>0</v>
      </c>
      <c r="E208" s="45">
        <f>+LOOKUP($A208, 'S-Febrero'!$A$2:$A$1993,'S-Febrero'!$C$2:$C$1993)</f>
        <v>4</v>
      </c>
      <c r="F208" s="45">
        <f>+LOOKUP($A208, 'S-Marzo'!$A$2:$A$1993,'S-Marzo'!$C$2:$C$1993)</f>
        <v>0</v>
      </c>
      <c r="G208" s="30"/>
      <c r="H208" s="30"/>
      <c r="I208" s="30"/>
      <c r="J208" s="30"/>
      <c r="K208" s="30"/>
      <c r="L208" s="30"/>
      <c r="M208" s="30"/>
      <c r="N208" s="30"/>
      <c r="O208" s="30"/>
    </row>
    <row r="209" spans="1:15" ht="15.75" x14ac:dyDescent="0.25">
      <c r="A209" s="61" t="s">
        <v>123</v>
      </c>
      <c r="B209" s="55" t="s">
        <v>255</v>
      </c>
      <c r="C209" s="30">
        <f t="shared" si="6"/>
        <v>3</v>
      </c>
      <c r="D209" s="45">
        <f>+LOOKUP($A209, 'S-Enero'!$A$2:$A$1993,'S-Enero'!$C$2:$C$1993)</f>
        <v>0</v>
      </c>
      <c r="E209" s="45">
        <f>+LOOKUP($A209, 'S-Febrero'!$A$2:$A$1993,'S-Febrero'!$C$2:$C$1993)</f>
        <v>2</v>
      </c>
      <c r="F209" s="45">
        <f>+LOOKUP($A209, 'S-Marzo'!$A$2:$A$1993,'S-Marzo'!$C$2:$C$1993)</f>
        <v>1</v>
      </c>
      <c r="G209" s="30"/>
      <c r="H209" s="30"/>
      <c r="I209" s="30"/>
      <c r="J209" s="30"/>
      <c r="K209" s="30"/>
      <c r="L209" s="30"/>
      <c r="M209" s="30"/>
      <c r="N209" s="30"/>
      <c r="O209" s="30"/>
    </row>
    <row r="210" spans="1:15" ht="15.75" x14ac:dyDescent="0.25">
      <c r="A210" s="61" t="s">
        <v>430</v>
      </c>
      <c r="B210" s="55" t="s">
        <v>431</v>
      </c>
      <c r="C210" s="30">
        <f t="shared" si="6"/>
        <v>3</v>
      </c>
      <c r="D210" s="45">
        <f>+LOOKUP($A210, 'S-Enero'!$A$2:$A$1993,'S-Enero'!$C$2:$C$1993)</f>
        <v>0</v>
      </c>
      <c r="E210" s="45">
        <f>+LOOKUP($A210, 'S-Febrero'!$A$2:$A$1993,'S-Febrero'!$C$2:$C$1993)</f>
        <v>3</v>
      </c>
      <c r="F210" s="45">
        <f>+LOOKUP($A210, 'S-Marzo'!$A$2:$A$1993,'S-Marzo'!$C$2:$C$1993)</f>
        <v>0</v>
      </c>
      <c r="G210" s="30"/>
      <c r="H210" s="30"/>
      <c r="I210" s="30"/>
      <c r="J210" s="30"/>
      <c r="K210" s="30"/>
      <c r="L210" s="30"/>
      <c r="M210" s="30"/>
      <c r="N210" s="30"/>
      <c r="O210" s="30"/>
    </row>
    <row r="211" spans="1:15" ht="15.75" x14ac:dyDescent="0.25">
      <c r="A211" s="61" t="s">
        <v>124</v>
      </c>
      <c r="B211" s="55" t="s">
        <v>240</v>
      </c>
      <c r="C211" s="30">
        <f t="shared" si="6"/>
        <v>0</v>
      </c>
      <c r="D211" s="45">
        <f>+LOOKUP($A211, 'S-Enero'!$A$2:$A$1993,'S-Enero'!$C$2:$C$1993)</f>
        <v>0</v>
      </c>
      <c r="E211" s="45">
        <f>+LOOKUP($A211, 'S-Febrero'!$A$2:$A$1993,'S-Febrero'!$C$2:$C$1993)</f>
        <v>0</v>
      </c>
      <c r="F211" s="45">
        <f>+LOOKUP($A211, 'S-Marzo'!$A$2:$A$1993,'S-Marzo'!$C$2:$C$1993)</f>
        <v>0</v>
      </c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5.75" x14ac:dyDescent="0.25">
      <c r="A212" s="61" t="s">
        <v>125</v>
      </c>
      <c r="B212" s="55" t="s">
        <v>252</v>
      </c>
      <c r="C212" s="30">
        <f t="shared" si="6"/>
        <v>0</v>
      </c>
      <c r="D212" s="45">
        <f>+LOOKUP($A212, 'S-Enero'!$A$2:$A$1993,'S-Enero'!$C$2:$C$1993)</f>
        <v>0</v>
      </c>
      <c r="E212" s="45">
        <f>+LOOKUP($A212, 'S-Febrero'!$A$2:$A$1993,'S-Febrero'!$C$2:$C$1993)</f>
        <v>0</v>
      </c>
      <c r="F212" s="45">
        <f>+LOOKUP($A212, 'S-Marzo'!$A$2:$A$1993,'S-Marzo'!$C$2:$C$1993)</f>
        <v>0</v>
      </c>
      <c r="G212" s="30"/>
      <c r="H212" s="30"/>
      <c r="I212" s="30"/>
      <c r="J212" s="30"/>
      <c r="K212" s="30"/>
      <c r="L212" s="30"/>
      <c r="M212" s="30"/>
      <c r="N212" s="30"/>
      <c r="O212" s="30"/>
    </row>
    <row r="213" spans="1:15" ht="15.75" x14ac:dyDescent="0.25">
      <c r="A213" s="61" t="s">
        <v>126</v>
      </c>
      <c r="B213" s="55" t="s">
        <v>299</v>
      </c>
      <c r="C213" s="30">
        <f t="shared" si="6"/>
        <v>0</v>
      </c>
      <c r="D213" s="45">
        <f>+LOOKUP($A213, 'S-Enero'!$A$2:$A$1993,'S-Enero'!$C$2:$C$1993)</f>
        <v>0</v>
      </c>
      <c r="E213" s="45">
        <f>+LOOKUP($A213, 'S-Febrero'!$A$2:$A$1993,'S-Febrero'!$C$2:$C$1993)</f>
        <v>0</v>
      </c>
      <c r="F213" s="45">
        <f>+LOOKUP($A213, 'S-Marzo'!$A$2:$A$1993,'S-Marzo'!$C$2:$C$1993)</f>
        <v>0</v>
      </c>
      <c r="G213" s="30"/>
      <c r="H213" s="30"/>
      <c r="I213" s="30"/>
      <c r="J213" s="30"/>
      <c r="K213" s="30"/>
      <c r="L213" s="30"/>
      <c r="M213" s="30"/>
      <c r="N213" s="30"/>
      <c r="O213" s="30"/>
    </row>
    <row r="214" spans="1:15" ht="15.75" x14ac:dyDescent="0.25">
      <c r="A214" s="61" t="s">
        <v>332</v>
      </c>
      <c r="B214" s="55" t="s">
        <v>333</v>
      </c>
      <c r="C214" s="30">
        <f t="shared" si="6"/>
        <v>0</v>
      </c>
      <c r="D214" s="45">
        <f>+LOOKUP($A214, 'S-Enero'!$A$2:$A$1993,'S-Enero'!$C$2:$C$1993)</f>
        <v>0</v>
      </c>
      <c r="E214" s="45">
        <f>+LOOKUP($A214, 'S-Febrero'!$A$2:$A$1993,'S-Febrero'!$C$2:$C$1993)</f>
        <v>0</v>
      </c>
      <c r="F214" s="45">
        <f>+LOOKUP($A214, 'S-Marzo'!$A$2:$A$1993,'S-Marzo'!$C$2:$C$1993)</f>
        <v>0</v>
      </c>
      <c r="G214" s="30"/>
      <c r="H214" s="30"/>
      <c r="I214" s="30"/>
      <c r="J214" s="30"/>
      <c r="K214" s="30"/>
      <c r="L214" s="30"/>
      <c r="M214" s="30"/>
      <c r="N214" s="30"/>
      <c r="O214" s="30"/>
    </row>
    <row r="215" spans="1:15" ht="15.75" x14ac:dyDescent="0.25">
      <c r="A215" s="61" t="s">
        <v>127</v>
      </c>
      <c r="B215" s="55" t="s">
        <v>364</v>
      </c>
      <c r="C215" s="30">
        <f t="shared" si="6"/>
        <v>0</v>
      </c>
      <c r="D215" s="45">
        <f>+LOOKUP($A215, 'S-Enero'!$A$2:$A$1993,'S-Enero'!$C$2:$C$1993)</f>
        <v>0</v>
      </c>
      <c r="E215" s="45">
        <f>+LOOKUP($A215, 'S-Febrero'!$A$2:$A$1993,'S-Febrero'!$C$2:$C$1993)</f>
        <v>0</v>
      </c>
      <c r="F215" s="45">
        <f>+LOOKUP($A215, 'S-Marzo'!$A$2:$A$1993,'S-Marzo'!$C$2:$C$1993)</f>
        <v>0</v>
      </c>
      <c r="G215" s="30"/>
      <c r="H215" s="30"/>
      <c r="I215" s="30"/>
      <c r="J215" s="30"/>
      <c r="K215" s="30"/>
      <c r="L215" s="30"/>
      <c r="M215" s="30"/>
      <c r="N215" s="30"/>
      <c r="O215" s="30"/>
    </row>
    <row r="216" spans="1:15" ht="15.75" x14ac:dyDescent="0.25">
      <c r="A216" s="61" t="s">
        <v>128</v>
      </c>
      <c r="B216" s="66" t="s">
        <v>397</v>
      </c>
      <c r="C216" s="30">
        <f t="shared" si="6"/>
        <v>0</v>
      </c>
      <c r="D216" s="45">
        <f>+LOOKUP($A216, 'S-Enero'!$A$2:$A$1993,'S-Enero'!$C$2:$C$1993)</f>
        <v>0</v>
      </c>
      <c r="E216" s="45">
        <f>+LOOKUP($A216, 'S-Febrero'!$A$2:$A$1993,'S-Febrero'!$C$2:$C$1993)</f>
        <v>0</v>
      </c>
      <c r="F216" s="45">
        <f>+LOOKUP($A216, 'S-Marzo'!$A$2:$A$1993,'S-Marzo'!$C$2:$C$1993)</f>
        <v>0</v>
      </c>
      <c r="G216" s="30"/>
      <c r="H216" s="30"/>
      <c r="I216" s="30"/>
      <c r="J216" s="30"/>
      <c r="K216" s="30"/>
      <c r="L216" s="30"/>
      <c r="M216" s="30"/>
      <c r="N216" s="30"/>
      <c r="O216" s="30"/>
    </row>
    <row r="217" spans="1:15" ht="15.75" x14ac:dyDescent="0.25">
      <c r="A217" s="61" t="s">
        <v>129</v>
      </c>
      <c r="B217" s="66" t="s">
        <v>394</v>
      </c>
      <c r="C217" s="30">
        <f t="shared" si="6"/>
        <v>0</v>
      </c>
      <c r="D217" s="45">
        <f>+LOOKUP($A217, 'S-Enero'!$A$2:$A$1993,'S-Enero'!$C$2:$C$1993)</f>
        <v>0</v>
      </c>
      <c r="E217" s="45">
        <f>+LOOKUP($A217, 'S-Febrero'!$A$2:$A$1993,'S-Febrero'!$C$2:$C$1993)</f>
        <v>0</v>
      </c>
      <c r="F217" s="45">
        <f>+LOOKUP($A217, 'S-Marzo'!$A$2:$A$1993,'S-Marzo'!$C$2:$C$1993)</f>
        <v>0</v>
      </c>
      <c r="G217" s="30"/>
      <c r="H217" s="30"/>
      <c r="I217" s="30"/>
      <c r="J217" s="30"/>
      <c r="K217" s="30"/>
      <c r="L217" s="30"/>
      <c r="M217" s="30"/>
      <c r="N217" s="30"/>
      <c r="O217" s="30"/>
    </row>
    <row r="218" spans="1:15" ht="15.75" x14ac:dyDescent="0.25">
      <c r="A218" s="61" t="s">
        <v>130</v>
      </c>
      <c r="B218" s="66" t="s">
        <v>403</v>
      </c>
      <c r="C218" s="30">
        <f t="shared" si="6"/>
        <v>0</v>
      </c>
      <c r="D218" s="45">
        <f>+LOOKUP($A218, 'S-Enero'!$A$2:$A$1993,'S-Enero'!$C$2:$C$1993)</f>
        <v>0</v>
      </c>
      <c r="E218" s="45">
        <f>+LOOKUP($A218, 'S-Febrero'!$A$2:$A$1993,'S-Febrero'!$C$2:$C$1993)</f>
        <v>0</v>
      </c>
      <c r="F218" s="45">
        <f>+LOOKUP($A218, 'S-Marzo'!$A$2:$A$1993,'S-Marzo'!$C$2:$C$1993)</f>
        <v>0</v>
      </c>
      <c r="G218" s="30"/>
      <c r="H218" s="30"/>
      <c r="I218" s="30"/>
      <c r="J218" s="30"/>
      <c r="K218" s="30"/>
      <c r="L218" s="30"/>
      <c r="M218" s="30"/>
      <c r="N218" s="30"/>
      <c r="O218" s="30"/>
    </row>
    <row r="219" spans="1:15" ht="15.75" x14ac:dyDescent="0.25">
      <c r="A219" s="61" t="s">
        <v>528</v>
      </c>
      <c r="B219" s="55" t="s">
        <v>529</v>
      </c>
      <c r="C219" s="30">
        <f t="shared" si="6"/>
        <v>0</v>
      </c>
      <c r="D219" s="45">
        <f>+LOOKUP($A219, 'S-Enero'!$A$2:$A$1993,'S-Enero'!$C$2:$C$1993)</f>
        <v>0</v>
      </c>
      <c r="E219" s="45">
        <f>+LOOKUP($A219, 'S-Febrero'!$A$2:$A$1993,'S-Febrero'!$C$2:$C$1993)</f>
        <v>0</v>
      </c>
      <c r="F219" s="45">
        <f>+LOOKUP($A219, 'S-Marzo'!$A$2:$A$1993,'S-Marzo'!$C$2:$C$1993)</f>
        <v>0</v>
      </c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1:15" ht="15.75" x14ac:dyDescent="0.25">
      <c r="A220" s="61" t="s">
        <v>131</v>
      </c>
      <c r="B220" s="55" t="s">
        <v>548</v>
      </c>
      <c r="C220" s="30">
        <f t="shared" si="6"/>
        <v>0</v>
      </c>
      <c r="D220" s="45">
        <f>+LOOKUP($A220, 'S-Enero'!$A$2:$A$1993,'S-Enero'!$C$2:$C$1993)</f>
        <v>0</v>
      </c>
      <c r="E220" s="45">
        <f>+LOOKUP($A220, 'S-Febrero'!$A$2:$A$1993,'S-Febrero'!$C$2:$C$1993)</f>
        <v>0</v>
      </c>
      <c r="F220" s="45">
        <f>+LOOKUP($A220, 'S-Marzo'!$A$2:$A$1993,'S-Marzo'!$C$2:$C$1993)</f>
        <v>0</v>
      </c>
      <c r="G220" s="30"/>
      <c r="H220" s="30"/>
      <c r="I220" s="30"/>
      <c r="J220" s="30"/>
      <c r="K220" s="30"/>
      <c r="L220" s="30"/>
      <c r="M220" s="30"/>
      <c r="N220" s="30"/>
      <c r="O220" s="30"/>
    </row>
    <row r="221" spans="1:15" ht="15.75" x14ac:dyDescent="0.25">
      <c r="A221" s="61" t="s">
        <v>602</v>
      </c>
      <c r="B221" s="55" t="s">
        <v>603</v>
      </c>
      <c r="C221" s="30">
        <f t="shared" si="6"/>
        <v>0</v>
      </c>
      <c r="D221" s="45">
        <f>+LOOKUP($A221, 'S-Enero'!$A$2:$A$1993,'S-Enero'!$C$2:$C$1993)</f>
        <v>0</v>
      </c>
      <c r="E221" s="45">
        <f>+LOOKUP($A221, 'S-Febrero'!$A$2:$A$1993,'S-Febrero'!$C$2:$C$1993)</f>
        <v>0</v>
      </c>
      <c r="F221" s="45">
        <f>+LOOKUP($A221, 'S-Marzo'!$A$2:$A$1993,'S-Marzo'!$C$2:$C$1993)</f>
        <v>0</v>
      </c>
      <c r="G221" s="30"/>
      <c r="H221" s="30"/>
      <c r="I221" s="30"/>
      <c r="J221" s="30"/>
      <c r="K221" s="30"/>
      <c r="L221" s="30"/>
      <c r="M221" s="30"/>
      <c r="N221" s="30"/>
      <c r="O221" s="30"/>
    </row>
    <row r="222" spans="1:15" ht="15.75" x14ac:dyDescent="0.25">
      <c r="A222" s="61" t="s">
        <v>132</v>
      </c>
      <c r="B222" s="55" t="s">
        <v>621</v>
      </c>
      <c r="C222" s="30">
        <f t="shared" si="6"/>
        <v>0</v>
      </c>
      <c r="D222" s="45">
        <f>+LOOKUP($A222, 'S-Enero'!$A$2:$A$1993,'S-Enero'!$C$2:$C$1993)</f>
        <v>0</v>
      </c>
      <c r="E222" s="45">
        <f>+LOOKUP($A222, 'S-Febrero'!$A$2:$A$1993,'S-Febrero'!$C$2:$C$1993)</f>
        <v>0</v>
      </c>
      <c r="F222" s="45">
        <f>+LOOKUP($A222, 'S-Marzo'!$A$2:$A$1993,'S-Marzo'!$C$2:$C$1993)</f>
        <v>0</v>
      </c>
      <c r="G222" s="30"/>
      <c r="H222" s="30"/>
      <c r="I222" s="30"/>
      <c r="J222" s="30"/>
      <c r="K222" s="30"/>
      <c r="L222" s="30"/>
      <c r="M222" s="30"/>
      <c r="N222" s="30"/>
      <c r="O222" s="30"/>
    </row>
    <row r="223" spans="1:15" ht="15.75" x14ac:dyDescent="0.25">
      <c r="A223" s="61" t="s">
        <v>133</v>
      </c>
      <c r="B223" s="55" t="s">
        <v>628</v>
      </c>
      <c r="C223" s="30">
        <f t="shared" si="6"/>
        <v>0</v>
      </c>
      <c r="D223" s="45">
        <f>+LOOKUP($A223, 'S-Enero'!$A$2:$A$1993,'S-Enero'!$C$2:$C$1993)</f>
        <v>0</v>
      </c>
      <c r="E223" s="45">
        <f>+LOOKUP($A223, 'S-Febrero'!$A$2:$A$1993,'S-Febrero'!$C$2:$C$1993)</f>
        <v>0</v>
      </c>
      <c r="F223" s="45">
        <f>+LOOKUP($A223, 'S-Marzo'!$A$2:$A$1993,'S-Marzo'!$C$2:$C$1993)</f>
        <v>0</v>
      </c>
      <c r="G223" s="30"/>
      <c r="H223" s="30"/>
      <c r="I223" s="30"/>
      <c r="J223" s="30"/>
      <c r="K223" s="30"/>
      <c r="L223" s="30"/>
      <c r="M223" s="30"/>
      <c r="N223" s="30"/>
      <c r="O223" s="30"/>
    </row>
    <row r="224" spans="1:15" ht="15.75" x14ac:dyDescent="0.25">
      <c r="A224" s="61" t="s">
        <v>438</v>
      </c>
      <c r="B224" s="55" t="s">
        <v>439</v>
      </c>
      <c r="C224" s="30">
        <f t="shared" si="6"/>
        <v>0</v>
      </c>
      <c r="D224" s="45">
        <f>+LOOKUP($A224, 'S-Enero'!$A$2:$A$1993,'S-Enero'!$C$2:$C$1993)</f>
        <v>0</v>
      </c>
      <c r="E224" s="45">
        <f>+LOOKUP($A224, 'S-Febrero'!$A$2:$A$1993,'S-Febrero'!$C$2:$C$1993)</f>
        <v>0</v>
      </c>
      <c r="F224" s="45">
        <f>+LOOKUP($A224, 'S-Marzo'!$A$2:$A$1993,'S-Marzo'!$C$2:$C$1993)</f>
        <v>0</v>
      </c>
      <c r="G224" s="30"/>
      <c r="H224" s="30"/>
      <c r="I224" s="30"/>
      <c r="J224" s="30"/>
      <c r="K224" s="30"/>
      <c r="L224" s="30"/>
      <c r="M224" s="30"/>
      <c r="N224" s="30"/>
      <c r="O224" s="30"/>
    </row>
    <row r="225" spans="1:15" ht="15.75" x14ac:dyDescent="0.25">
      <c r="A225" s="61" t="s">
        <v>212</v>
      </c>
      <c r="B225" s="55" t="s">
        <v>213</v>
      </c>
      <c r="C225" s="30">
        <f t="shared" si="6"/>
        <v>0</v>
      </c>
      <c r="D225" s="45">
        <f>+LOOKUP($A225, 'S-Enero'!$A$2:$A$1993,'S-Enero'!$C$2:$C$1993)</f>
        <v>0</v>
      </c>
      <c r="E225" s="45">
        <f>+LOOKUP($A225, 'S-Febrero'!$A$2:$A$1993,'S-Febrero'!$C$2:$C$1993)</f>
        <v>0</v>
      </c>
      <c r="F225" s="45">
        <f>+LOOKUP($A225, 'S-Marzo'!$A$2:$A$1993,'S-Marzo'!$C$2:$C$1993)</f>
        <v>0</v>
      </c>
      <c r="G225" s="30"/>
      <c r="H225" s="30"/>
      <c r="I225" s="30"/>
      <c r="J225" s="30"/>
      <c r="K225" s="30"/>
      <c r="L225" s="30"/>
      <c r="M225" s="30"/>
      <c r="N225" s="30"/>
      <c r="O225" s="30"/>
    </row>
    <row r="226" spans="1:15" ht="15.75" x14ac:dyDescent="0.25">
      <c r="A226" s="61" t="s">
        <v>461</v>
      </c>
      <c r="B226" s="66" t="s">
        <v>462</v>
      </c>
      <c r="C226" s="30">
        <f t="shared" si="6"/>
        <v>24</v>
      </c>
      <c r="D226" s="45">
        <f>+LOOKUP($A226, 'S-Enero'!$A$2:$A$1993,'S-Enero'!$C$2:$C$1993)</f>
        <v>0</v>
      </c>
      <c r="E226" s="45">
        <f>+LOOKUP($A226, 'S-Febrero'!$A$2:$A$1993,'S-Febrero'!$C$2:$C$1993)</f>
        <v>2</v>
      </c>
      <c r="F226" s="45">
        <f>+LOOKUP($A226, 'S-Marzo'!$A$2:$A$1993,'S-Marzo'!$C$2:$C$1993)</f>
        <v>22</v>
      </c>
      <c r="G226" s="30"/>
      <c r="H226" s="30"/>
      <c r="I226" s="30"/>
      <c r="J226" s="30"/>
      <c r="K226" s="30"/>
      <c r="L226" s="30"/>
      <c r="M226" s="30"/>
      <c r="N226" s="30"/>
      <c r="O226" s="30"/>
    </row>
    <row r="227" spans="1:15" ht="15.75" x14ac:dyDescent="0.25">
      <c r="A227" s="61" t="s">
        <v>568</v>
      </c>
      <c r="B227" s="66" t="s">
        <v>569</v>
      </c>
      <c r="C227" s="30">
        <f t="shared" si="6"/>
        <v>4</v>
      </c>
      <c r="D227" s="45">
        <f>+LOOKUP($A227, 'S-Enero'!$A$2:$A$1993,'S-Enero'!$C$2:$C$1993)</f>
        <v>0</v>
      </c>
      <c r="E227" s="45">
        <f>+LOOKUP($A227, 'S-Febrero'!$A$2:$A$1993,'S-Febrero'!$C$2:$C$1993)</f>
        <v>2</v>
      </c>
      <c r="F227" s="45">
        <f>+LOOKUP($A227, 'S-Marzo'!$A$2:$A$1993,'S-Marzo'!$C$2:$C$1993)</f>
        <v>2</v>
      </c>
      <c r="G227" s="30"/>
      <c r="H227" s="30"/>
      <c r="I227" s="30"/>
      <c r="J227" s="30"/>
      <c r="K227" s="30"/>
      <c r="L227" s="30"/>
      <c r="M227" s="30"/>
      <c r="N227" s="30"/>
      <c r="O227" s="30"/>
    </row>
    <row r="228" spans="1:15" ht="15.75" x14ac:dyDescent="0.25">
      <c r="A228" s="61" t="s">
        <v>134</v>
      </c>
      <c r="B228" s="66" t="s">
        <v>135</v>
      </c>
      <c r="C228" s="30">
        <f t="shared" si="6"/>
        <v>5</v>
      </c>
      <c r="D228" s="45">
        <f>+LOOKUP($A228, 'S-Enero'!$A$2:$A$1993,'S-Enero'!$C$2:$C$1993)</f>
        <v>0</v>
      </c>
      <c r="E228" s="45">
        <f>+LOOKUP($A228, 'S-Febrero'!$A$2:$A$1993,'S-Febrero'!$C$2:$C$1993)</f>
        <v>3</v>
      </c>
      <c r="F228" s="45">
        <f>+LOOKUP($A228, 'S-Marzo'!$A$2:$A$1993,'S-Marzo'!$C$2:$C$1993)</f>
        <v>2</v>
      </c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5.75" x14ac:dyDescent="0.25">
      <c r="A229" s="61" t="s">
        <v>221</v>
      </c>
      <c r="B229" s="55" t="s">
        <v>222</v>
      </c>
      <c r="C229" s="30">
        <f t="shared" si="6"/>
        <v>3</v>
      </c>
      <c r="D229" s="45">
        <f>+LOOKUP($A229, 'S-Enero'!$A$2:$A$1993,'S-Enero'!$C$2:$C$1993)</f>
        <v>0</v>
      </c>
      <c r="E229" s="45">
        <f>+LOOKUP($A229, 'S-Febrero'!$A$2:$A$1993,'S-Febrero'!$C$2:$C$1993)</f>
        <v>0</v>
      </c>
      <c r="F229" s="45">
        <f>+LOOKUP($A229, 'S-Marzo'!$A$2:$A$1993,'S-Marzo'!$C$2:$C$1993)</f>
        <v>3</v>
      </c>
      <c r="G229" s="30"/>
      <c r="H229" s="30"/>
      <c r="I229" s="30"/>
      <c r="J229" s="30"/>
      <c r="K229" s="30"/>
      <c r="L229" s="30"/>
      <c r="M229" s="30"/>
      <c r="N229" s="30"/>
      <c r="O229" s="30"/>
    </row>
    <row r="230" spans="1:15" ht="15.75" x14ac:dyDescent="0.25">
      <c r="A230" s="61" t="s">
        <v>136</v>
      </c>
      <c r="B230" s="55" t="s">
        <v>198</v>
      </c>
      <c r="C230" s="30">
        <f t="shared" si="6"/>
        <v>0</v>
      </c>
      <c r="D230" s="45">
        <f>+LOOKUP($A230, 'S-Enero'!$A$2:$A$1993,'S-Enero'!$C$2:$C$1993)</f>
        <v>0</v>
      </c>
      <c r="E230" s="45">
        <f>+LOOKUP($A230, 'S-Febrero'!$A$2:$A$1993,'S-Febrero'!$C$2:$C$1993)</f>
        <v>0</v>
      </c>
      <c r="F230" s="45">
        <f>+LOOKUP($A230, 'S-Marzo'!$A$2:$A$1993,'S-Marzo'!$C$2:$C$1993)</f>
        <v>0</v>
      </c>
      <c r="G230" s="30"/>
      <c r="H230" s="30"/>
      <c r="I230" s="30"/>
      <c r="J230" s="30"/>
      <c r="K230" s="30"/>
      <c r="L230" s="30"/>
      <c r="M230" s="30"/>
      <c r="N230" s="30"/>
      <c r="O230" s="30"/>
    </row>
    <row r="231" spans="1:15" ht="15.75" x14ac:dyDescent="0.25">
      <c r="A231" s="61" t="s">
        <v>478</v>
      </c>
      <c r="B231" s="55" t="s">
        <v>479</v>
      </c>
      <c r="C231" s="30">
        <f t="shared" si="6"/>
        <v>2</v>
      </c>
      <c r="D231" s="45">
        <f>+LOOKUP($A231, 'S-Enero'!$A$2:$A$1993,'S-Enero'!$C$2:$C$1993)</f>
        <v>0</v>
      </c>
      <c r="E231" s="45">
        <f>+LOOKUP($A231, 'S-Febrero'!$A$2:$A$1993,'S-Febrero'!$C$2:$C$1993)</f>
        <v>0</v>
      </c>
      <c r="F231" s="45">
        <f>+LOOKUP($A231, 'S-Marzo'!$A$2:$A$1993,'S-Marzo'!$C$2:$C$1993)</f>
        <v>2</v>
      </c>
      <c r="G231" s="30"/>
      <c r="H231" s="30"/>
      <c r="I231" s="30"/>
      <c r="J231" s="30"/>
      <c r="K231" s="30"/>
      <c r="L231" s="30"/>
      <c r="M231" s="30"/>
      <c r="N231" s="30"/>
      <c r="O231" s="30"/>
    </row>
    <row r="232" spans="1:15" ht="15.75" x14ac:dyDescent="0.25">
      <c r="A232" s="61" t="s">
        <v>480</v>
      </c>
      <c r="B232" s="55" t="s">
        <v>481</v>
      </c>
      <c r="C232" s="30">
        <f t="shared" si="6"/>
        <v>0</v>
      </c>
      <c r="D232" s="45">
        <f>+LOOKUP($A232, 'S-Enero'!$A$2:$A$1993,'S-Enero'!$C$2:$C$1993)</f>
        <v>0</v>
      </c>
      <c r="E232" s="45">
        <f>+LOOKUP($A232, 'S-Febrero'!$A$2:$A$1993,'S-Febrero'!$C$2:$C$1993)</f>
        <v>0</v>
      </c>
      <c r="F232" s="45">
        <f>+LOOKUP($A232, 'S-Marzo'!$A$2:$A$1993,'S-Marzo'!$C$2:$C$1993)</f>
        <v>0</v>
      </c>
      <c r="G232" s="30"/>
      <c r="H232" s="30"/>
      <c r="I232" s="30"/>
      <c r="J232" s="30"/>
      <c r="K232" s="30"/>
      <c r="L232" s="30"/>
      <c r="M232" s="30"/>
      <c r="N232" s="30"/>
      <c r="O232" s="30"/>
    </row>
    <row r="233" spans="1:15" ht="15.75" x14ac:dyDescent="0.25">
      <c r="A233" s="61" t="s">
        <v>491</v>
      </c>
      <c r="B233" s="66" t="s">
        <v>492</v>
      </c>
      <c r="C233" s="30">
        <f t="shared" si="6"/>
        <v>2</v>
      </c>
      <c r="D233" s="45">
        <f>+LOOKUP($A233, 'S-Enero'!$A$2:$A$1993,'S-Enero'!$C$2:$C$1993)</f>
        <v>0</v>
      </c>
      <c r="E233" s="45">
        <f>+LOOKUP($A233, 'S-Febrero'!$A$2:$A$1993,'S-Febrero'!$C$2:$C$1993)</f>
        <v>0</v>
      </c>
      <c r="F233" s="45">
        <f>+LOOKUP($A233, 'S-Marzo'!$A$2:$A$1993,'S-Marzo'!$C$2:$C$1993)</f>
        <v>2</v>
      </c>
      <c r="G233" s="30"/>
      <c r="H233" s="30"/>
      <c r="I233" s="30"/>
      <c r="J233" s="30"/>
      <c r="K233" s="30"/>
      <c r="L233" s="30"/>
      <c r="M233" s="30"/>
      <c r="N233" s="30"/>
      <c r="O233" s="30"/>
    </row>
    <row r="234" spans="1:15" ht="15.75" x14ac:dyDescent="0.25">
      <c r="A234" s="61" t="s">
        <v>231</v>
      </c>
      <c r="B234" s="55" t="s">
        <v>232</v>
      </c>
      <c r="C234" s="30">
        <f t="shared" si="6"/>
        <v>50</v>
      </c>
      <c r="D234" s="45">
        <f>+LOOKUP($A234, 'S-Enero'!$A$2:$A$1993,'S-Enero'!$C$2:$C$1993)</f>
        <v>0</v>
      </c>
      <c r="E234" s="45">
        <f>+LOOKUP($A234, 'S-Febrero'!$A$2:$A$1993,'S-Febrero'!$C$2:$C$1993)</f>
        <v>0</v>
      </c>
      <c r="F234" s="45">
        <f>+LOOKUP($A234, 'S-Marzo'!$A$2:$A$1993,'S-Marzo'!$C$2:$C$1993)</f>
        <v>50</v>
      </c>
      <c r="G234" s="30"/>
      <c r="H234" s="30"/>
      <c r="I234" s="30"/>
      <c r="J234" s="30"/>
      <c r="K234" s="30"/>
      <c r="L234" s="30"/>
      <c r="M234" s="30"/>
      <c r="N234" s="30"/>
      <c r="O234" s="30"/>
    </row>
    <row r="235" spans="1:15" ht="15.75" x14ac:dyDescent="0.25">
      <c r="A235" s="61" t="s">
        <v>229</v>
      </c>
      <c r="B235" s="55" t="s">
        <v>230</v>
      </c>
      <c r="C235" s="30">
        <f t="shared" si="6"/>
        <v>224</v>
      </c>
      <c r="D235" s="45">
        <f>+LOOKUP($A235, 'S-Enero'!$A$2:$A$1993,'S-Enero'!$C$2:$C$1993)</f>
        <v>0</v>
      </c>
      <c r="E235" s="45">
        <f>+LOOKUP($A235, 'S-Febrero'!$A$2:$A$1993,'S-Febrero'!$C$2:$C$1993)</f>
        <v>200</v>
      </c>
      <c r="F235" s="45">
        <f>+LOOKUP($A235, 'S-Marzo'!$A$2:$A$1993,'S-Marzo'!$C$2:$C$1993)</f>
        <v>24</v>
      </c>
      <c r="G235" s="30"/>
      <c r="H235" s="30"/>
      <c r="I235" s="30"/>
      <c r="J235" s="30"/>
      <c r="K235" s="30"/>
      <c r="L235" s="30"/>
      <c r="M235" s="30"/>
      <c r="N235" s="30"/>
      <c r="O235" s="30"/>
    </row>
    <row r="236" spans="1:15" ht="15.75" x14ac:dyDescent="0.25">
      <c r="A236" s="61" t="s">
        <v>682</v>
      </c>
      <c r="B236" s="55" t="s">
        <v>683</v>
      </c>
      <c r="C236" s="30">
        <f t="shared" si="6"/>
        <v>0</v>
      </c>
      <c r="D236" s="45">
        <f>+LOOKUP($A236, 'S-Enero'!$A$2:$A$1993,'S-Enero'!$C$2:$C$1993)</f>
        <v>0</v>
      </c>
      <c r="E236" s="45">
        <f>+LOOKUP($A236, 'S-Febrero'!$A$2:$A$1993,'S-Febrero'!$C$2:$C$1993)</f>
        <v>0</v>
      </c>
      <c r="F236" s="45">
        <f>+LOOKUP($A236, 'S-Marzo'!$A$2:$A$1993,'S-Marzo'!$C$2:$C$1993)</f>
        <v>0</v>
      </c>
      <c r="G236" s="30"/>
      <c r="H236" s="30"/>
      <c r="I236" s="30"/>
      <c r="J236" s="30"/>
      <c r="K236" s="30"/>
      <c r="L236" s="30"/>
      <c r="M236" s="30"/>
      <c r="N236" s="30"/>
      <c r="O236" s="30"/>
    </row>
    <row r="237" spans="1:15" ht="15.75" x14ac:dyDescent="0.25">
      <c r="A237" s="61" t="s">
        <v>274</v>
      </c>
      <c r="B237" s="66" t="s">
        <v>275</v>
      </c>
      <c r="C237" s="30">
        <f t="shared" si="6"/>
        <v>0</v>
      </c>
      <c r="D237" s="45">
        <f>+LOOKUP($A237, 'S-Enero'!$A$2:$A$1993,'S-Enero'!$C$2:$C$1993)</f>
        <v>0</v>
      </c>
      <c r="E237" s="45">
        <f>+LOOKUP($A237, 'S-Febrero'!$A$2:$A$1993,'S-Febrero'!$C$2:$C$1993)</f>
        <v>0</v>
      </c>
      <c r="F237" s="45">
        <f>+LOOKUP($A237, 'S-Marzo'!$A$2:$A$1993,'S-Marzo'!$C$2:$C$1993)</f>
        <v>0</v>
      </c>
      <c r="G237" s="30"/>
      <c r="H237" s="30"/>
      <c r="I237" s="30"/>
      <c r="J237" s="30"/>
      <c r="K237" s="30"/>
      <c r="L237" s="30"/>
      <c r="M237" s="30"/>
      <c r="N237" s="30"/>
      <c r="O237" s="30"/>
    </row>
    <row r="238" spans="1:15" ht="15.75" x14ac:dyDescent="0.25">
      <c r="A238" s="61" t="s">
        <v>137</v>
      </c>
      <c r="B238" s="66" t="s">
        <v>637</v>
      </c>
      <c r="C238" s="30">
        <f t="shared" si="6"/>
        <v>0</v>
      </c>
      <c r="D238" s="45">
        <f>+LOOKUP($A238, 'S-Enero'!$A$2:$A$1993,'S-Enero'!$C$2:$C$1993)</f>
        <v>0</v>
      </c>
      <c r="E238" s="45">
        <f>+LOOKUP($A238, 'S-Febrero'!$A$2:$A$1993,'S-Febrero'!$C$2:$C$1993)</f>
        <v>0</v>
      </c>
      <c r="F238" s="45">
        <f>+LOOKUP($A238, 'S-Marzo'!$A$2:$A$1993,'S-Marzo'!$C$2:$C$1993)</f>
        <v>0</v>
      </c>
      <c r="G238" s="30"/>
      <c r="H238" s="30"/>
      <c r="I238" s="30"/>
      <c r="J238" s="30"/>
      <c r="K238" s="30"/>
      <c r="L238" s="30"/>
      <c r="M238" s="30"/>
      <c r="N238" s="30"/>
      <c r="O238" s="30"/>
    </row>
    <row r="239" spans="1:15" ht="15.75" x14ac:dyDescent="0.25">
      <c r="A239" s="61" t="s">
        <v>524</v>
      </c>
      <c r="B239" s="66" t="s">
        <v>525</v>
      </c>
      <c r="C239" s="30">
        <f t="shared" si="6"/>
        <v>0</v>
      </c>
      <c r="D239" s="45">
        <f>+LOOKUP($A239, 'S-Enero'!$A$2:$A$1993,'S-Enero'!$C$2:$C$1993)</f>
        <v>0</v>
      </c>
      <c r="E239" s="45">
        <f>+LOOKUP($A239, 'S-Febrero'!$A$2:$A$1993,'S-Febrero'!$C$2:$C$1993)</f>
        <v>0</v>
      </c>
      <c r="F239" s="45">
        <f>+LOOKUP($A239, 'S-Marzo'!$A$2:$A$1993,'S-Marzo'!$C$2:$C$1993)</f>
        <v>0</v>
      </c>
      <c r="G239" s="30"/>
      <c r="H239" s="30"/>
      <c r="I239" s="30"/>
      <c r="J239" s="30"/>
      <c r="K239" s="30"/>
      <c r="L239" s="30"/>
      <c r="M239" s="30"/>
      <c r="N239" s="30"/>
      <c r="O239" s="30"/>
    </row>
    <row r="240" spans="1:15" ht="15.75" x14ac:dyDescent="0.25">
      <c r="A240" s="111" t="s">
        <v>138</v>
      </c>
      <c r="B240" s="66" t="s">
        <v>177</v>
      </c>
      <c r="C240" s="30">
        <f t="shared" si="6"/>
        <v>0</v>
      </c>
      <c r="D240" s="45">
        <f>+LOOKUP($A240, 'S-Enero'!$A$2:$A$1993,'S-Enero'!$C$2:$C$1993)</f>
        <v>0</v>
      </c>
      <c r="E240" s="45">
        <f>+LOOKUP($A240, 'S-Febrero'!$A$2:$A$1993,'S-Febrero'!$C$2:$C$1993)</f>
        <v>0</v>
      </c>
      <c r="F240" s="45">
        <f>+LOOKUP($A240, 'S-Marzo'!$A$2:$A$1993,'S-Marzo'!$C$2:$C$1993)</f>
        <v>0</v>
      </c>
      <c r="G240" s="30"/>
      <c r="H240" s="30"/>
      <c r="I240" s="30"/>
      <c r="J240" s="30"/>
      <c r="K240" s="30"/>
      <c r="L240" s="30"/>
      <c r="M240" s="30"/>
      <c r="N240" s="30"/>
      <c r="O240" s="30"/>
    </row>
    <row r="241" spans="1:15" ht="15.75" x14ac:dyDescent="0.25">
      <c r="A241" s="61" t="s">
        <v>622</v>
      </c>
      <c r="B241" s="66" t="s">
        <v>623</v>
      </c>
      <c r="C241" s="30">
        <f t="shared" si="6"/>
        <v>0</v>
      </c>
      <c r="D241" s="45">
        <f>+LOOKUP($A241, 'S-Enero'!$A$2:$A$1993,'S-Enero'!$C$2:$C$1993)</f>
        <v>0</v>
      </c>
      <c r="E241" s="45">
        <f>+LOOKUP($A241, 'S-Febrero'!$A$2:$A$1993,'S-Febrero'!$C$2:$C$1993)</f>
        <v>0</v>
      </c>
      <c r="F241" s="45">
        <f>+LOOKUP($A241, 'S-Marzo'!$A$2:$A$1993,'S-Marzo'!$C$2:$C$1993)</f>
        <v>0</v>
      </c>
      <c r="G241" s="30"/>
      <c r="H241" s="30"/>
      <c r="I241" s="30"/>
      <c r="J241" s="30"/>
      <c r="K241" s="30"/>
      <c r="L241" s="30"/>
      <c r="M241" s="30"/>
      <c r="N241" s="30"/>
      <c r="O241" s="30"/>
    </row>
    <row r="242" spans="1:15" ht="15.75" x14ac:dyDescent="0.25">
      <c r="A242" s="61" t="s">
        <v>401</v>
      </c>
      <c r="B242" s="66" t="s">
        <v>402</v>
      </c>
      <c r="C242" s="30">
        <f t="shared" si="6"/>
        <v>0</v>
      </c>
      <c r="D242" s="45">
        <f>+LOOKUP($A242, 'S-Enero'!$A$2:$A$1993,'S-Enero'!$C$2:$C$1993)</f>
        <v>0</v>
      </c>
      <c r="E242" s="45">
        <f>+LOOKUP($A242, 'S-Febrero'!$A$2:$A$1993,'S-Febrero'!$C$2:$C$1993)</f>
        <v>0</v>
      </c>
      <c r="F242" s="45">
        <f>+LOOKUP($A242, 'S-Marzo'!$A$2:$A$1993,'S-Marzo'!$C$2:$C$1993)</f>
        <v>0</v>
      </c>
      <c r="G242" s="30"/>
      <c r="H242" s="30"/>
      <c r="I242" s="30"/>
      <c r="J242" s="30"/>
      <c r="K242" s="30"/>
      <c r="L242" s="30"/>
      <c r="M242" s="30"/>
      <c r="N242" s="30"/>
      <c r="O242" s="30"/>
    </row>
    <row r="243" spans="1:15" ht="15.75" x14ac:dyDescent="0.25">
      <c r="A243" s="61" t="s">
        <v>663</v>
      </c>
      <c r="B243" s="66" t="s">
        <v>664</v>
      </c>
      <c r="C243" s="30">
        <f t="shared" si="6"/>
        <v>0</v>
      </c>
      <c r="D243" s="45">
        <f>+LOOKUP($A243, 'S-Enero'!$A$2:$A$1993,'S-Enero'!$C$2:$C$1993)</f>
        <v>0</v>
      </c>
      <c r="E243" s="45">
        <f>+LOOKUP($A243, 'S-Febrero'!$A$2:$A$1993,'S-Febrero'!$C$2:$C$1993)</f>
        <v>0</v>
      </c>
      <c r="F243" s="45">
        <f>+LOOKUP($A243, 'S-Marzo'!$A$2:$A$1993,'S-Marzo'!$C$2:$C$1993)</f>
        <v>0</v>
      </c>
      <c r="G243" s="30"/>
      <c r="H243" s="30"/>
      <c r="I243" s="30"/>
      <c r="J243" s="30"/>
      <c r="K243" s="30"/>
      <c r="L243" s="30"/>
      <c r="M243" s="30"/>
      <c r="N243" s="30"/>
      <c r="O243" s="30"/>
    </row>
    <row r="244" spans="1:15" ht="15.75" x14ac:dyDescent="0.25">
      <c r="A244" s="61" t="s">
        <v>139</v>
      </c>
      <c r="B244" s="66" t="s">
        <v>616</v>
      </c>
      <c r="C244" s="30">
        <f t="shared" si="6"/>
        <v>3</v>
      </c>
      <c r="D244" s="45">
        <f>+LOOKUP($A244, 'S-Enero'!$A$2:$A$1993,'S-Enero'!$C$2:$C$1993)</f>
        <v>0</v>
      </c>
      <c r="E244" s="45">
        <f>+LOOKUP($A244, 'S-Febrero'!$A$2:$A$1993,'S-Febrero'!$C$2:$C$1993)</f>
        <v>0</v>
      </c>
      <c r="F244" s="45">
        <f>+LOOKUP($A244, 'S-Marzo'!$A$2:$A$1993,'S-Marzo'!$C$2:$C$1993)</f>
        <v>3</v>
      </c>
      <c r="G244" s="30"/>
      <c r="H244" s="30"/>
      <c r="I244" s="30"/>
      <c r="J244" s="30"/>
      <c r="K244" s="30"/>
      <c r="L244" s="30"/>
      <c r="M244" s="30"/>
      <c r="N244" s="30"/>
      <c r="O244" s="30"/>
    </row>
    <row r="245" spans="1:15" ht="15.75" x14ac:dyDescent="0.25">
      <c r="A245" s="61" t="s">
        <v>302</v>
      </c>
      <c r="B245" s="66" t="s">
        <v>303</v>
      </c>
      <c r="C245" s="30">
        <f t="shared" si="6"/>
        <v>0</v>
      </c>
      <c r="D245" s="45">
        <f>+LOOKUP($A245, 'S-Enero'!$A$2:$A$1993,'S-Enero'!$C$2:$C$1993)</f>
        <v>0</v>
      </c>
      <c r="E245" s="45">
        <f>+LOOKUP($A245, 'S-Febrero'!$A$2:$A$1993,'S-Febrero'!$C$2:$C$1993)</f>
        <v>0</v>
      </c>
      <c r="F245" s="45">
        <f>+LOOKUP($A245, 'S-Marzo'!$A$2:$A$1993,'S-Marzo'!$C$2:$C$1993)</f>
        <v>0</v>
      </c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5.75" x14ac:dyDescent="0.25">
      <c r="A246" s="61" t="s">
        <v>282</v>
      </c>
      <c r="B246" s="66" t="s">
        <v>283</v>
      </c>
      <c r="C246" s="30">
        <f t="shared" si="6"/>
        <v>0</v>
      </c>
      <c r="D246" s="45">
        <f>+LOOKUP($A246, 'S-Enero'!$A$2:$A$1993,'S-Enero'!$C$2:$C$1993)</f>
        <v>0</v>
      </c>
      <c r="E246" s="45">
        <f>+LOOKUP($A246, 'S-Febrero'!$A$2:$A$1993,'S-Febrero'!$C$2:$C$1993)</f>
        <v>0</v>
      </c>
      <c r="F246" s="45">
        <f>+LOOKUP($A246, 'S-Marzo'!$A$2:$A$1993,'S-Marzo'!$C$2:$C$1993)</f>
        <v>0</v>
      </c>
      <c r="G246" s="30"/>
      <c r="H246" s="30"/>
      <c r="I246" s="30"/>
      <c r="J246" s="30"/>
      <c r="K246" s="30"/>
      <c r="L246" s="30"/>
      <c r="M246" s="30"/>
      <c r="N246" s="30"/>
      <c r="O246" s="30"/>
    </row>
    <row r="247" spans="1:15" ht="15.75" x14ac:dyDescent="0.25">
      <c r="A247" s="61" t="s">
        <v>179</v>
      </c>
      <c r="B247" s="66" t="s">
        <v>180</v>
      </c>
      <c r="C247" s="30">
        <f t="shared" si="6"/>
        <v>0</v>
      </c>
      <c r="D247" s="45">
        <f>+LOOKUP($A247, 'S-Enero'!$A$2:$A$1993,'S-Enero'!$C$2:$C$1993)</f>
        <v>0</v>
      </c>
      <c r="E247" s="45">
        <f>+LOOKUP($A247, 'S-Febrero'!$A$2:$A$1993,'S-Febrero'!$C$2:$C$1993)</f>
        <v>0</v>
      </c>
      <c r="F247" s="45">
        <f>+LOOKUP($A247, 'S-Marzo'!$A$2:$A$1993,'S-Marzo'!$C$2:$C$1993)</f>
        <v>0</v>
      </c>
      <c r="G247" s="30"/>
      <c r="H247" s="30"/>
      <c r="I247" s="30"/>
      <c r="J247" s="30"/>
      <c r="K247" s="30"/>
      <c r="L247" s="30"/>
      <c r="M247" s="30"/>
      <c r="N247" s="30"/>
      <c r="O247" s="30"/>
    </row>
    <row r="248" spans="1:15" ht="15.75" x14ac:dyDescent="0.25">
      <c r="A248" s="61" t="s">
        <v>140</v>
      </c>
      <c r="B248" s="66" t="s">
        <v>570</v>
      </c>
      <c r="C248" s="30">
        <f t="shared" si="6"/>
        <v>0</v>
      </c>
      <c r="D248" s="45">
        <f>+LOOKUP($A248, 'S-Enero'!$A$2:$A$1993,'S-Enero'!$C$2:$C$1993)</f>
        <v>0</v>
      </c>
      <c r="E248" s="45">
        <f>+LOOKUP($A248, 'S-Febrero'!$A$2:$A$1993,'S-Febrero'!$C$2:$C$1993)</f>
        <v>0</v>
      </c>
      <c r="F248" s="45">
        <f>+LOOKUP($A248, 'S-Marzo'!$A$2:$A$1993,'S-Marzo'!$C$2:$C$1993)</f>
        <v>0</v>
      </c>
      <c r="G248" s="30"/>
      <c r="H248" s="30"/>
      <c r="I248" s="30"/>
      <c r="J248" s="30"/>
      <c r="K248" s="30"/>
      <c r="L248" s="30"/>
      <c r="M248" s="30"/>
      <c r="N248" s="30"/>
      <c r="O248" s="30"/>
    </row>
    <row r="249" spans="1:15" ht="15.75" x14ac:dyDescent="0.25">
      <c r="A249" s="61" t="s">
        <v>278</v>
      </c>
      <c r="B249" s="66" t="s">
        <v>279</v>
      </c>
      <c r="C249" s="30">
        <f t="shared" si="6"/>
        <v>0</v>
      </c>
      <c r="D249" s="45">
        <f>+LOOKUP($A249, 'S-Enero'!$A$2:$A$1993,'S-Enero'!$C$2:$C$1993)</f>
        <v>0</v>
      </c>
      <c r="E249" s="45">
        <f>+LOOKUP($A249, 'S-Febrero'!$A$2:$A$1993,'S-Febrero'!$C$2:$C$1993)</f>
        <v>0</v>
      </c>
      <c r="F249" s="45">
        <f>+LOOKUP($A249, 'S-Marzo'!$A$2:$A$1993,'S-Marzo'!$C$2:$C$1993)</f>
        <v>0</v>
      </c>
      <c r="G249" s="30"/>
      <c r="H249" s="30"/>
      <c r="I249" s="30"/>
      <c r="J249" s="30"/>
      <c r="K249" s="30"/>
      <c r="L249" s="30"/>
      <c r="M249" s="30"/>
      <c r="N249" s="30"/>
      <c r="O249" s="30"/>
    </row>
    <row r="250" spans="1:15" ht="15.75" x14ac:dyDescent="0.25">
      <c r="A250" s="61" t="s">
        <v>223</v>
      </c>
      <c r="B250" s="55" t="s">
        <v>224</v>
      </c>
      <c r="C250" s="30">
        <f t="shared" si="6"/>
        <v>0</v>
      </c>
      <c r="D250" s="45">
        <f>+LOOKUP($A250, 'S-Enero'!$A$2:$A$1993,'S-Enero'!$C$2:$C$1993)</f>
        <v>0</v>
      </c>
      <c r="E250" s="45">
        <f>+LOOKUP($A250, 'S-Febrero'!$A$2:$A$1993,'S-Febrero'!$C$2:$C$1993)</f>
        <v>0</v>
      </c>
      <c r="F250" s="45">
        <f>+LOOKUP($A250, 'S-Marzo'!$A$2:$A$1993,'S-Marzo'!$C$2:$C$1993)</f>
        <v>0</v>
      </c>
      <c r="G250" s="30"/>
      <c r="H250" s="30"/>
      <c r="I250" s="30"/>
      <c r="J250" s="30"/>
      <c r="K250" s="30"/>
      <c r="L250" s="30"/>
      <c r="M250" s="30"/>
      <c r="N250" s="30"/>
      <c r="O250" s="30"/>
    </row>
    <row r="251" spans="1:15" ht="15.75" x14ac:dyDescent="0.25">
      <c r="A251" s="61" t="s">
        <v>141</v>
      </c>
      <c r="B251" s="55" t="s">
        <v>470</v>
      </c>
      <c r="C251" s="30">
        <f t="shared" si="6"/>
        <v>0</v>
      </c>
      <c r="D251" s="45">
        <f>+LOOKUP($A251, 'S-Enero'!$A$2:$A$1993,'S-Enero'!$C$2:$C$1993)</f>
        <v>0</v>
      </c>
      <c r="E251" s="45">
        <f>+LOOKUP($A251, 'S-Febrero'!$A$2:$A$1993,'S-Febrero'!$C$2:$C$1993)</f>
        <v>0</v>
      </c>
      <c r="F251" s="45">
        <f>+LOOKUP($A251, 'S-Marzo'!$A$2:$A$1993,'S-Marzo'!$C$2:$C$1993)</f>
        <v>0</v>
      </c>
      <c r="G251" s="30"/>
      <c r="H251" s="30"/>
      <c r="I251" s="30"/>
      <c r="J251" s="30"/>
      <c r="K251" s="30"/>
      <c r="L251" s="30"/>
      <c r="M251" s="30"/>
      <c r="N251" s="30"/>
      <c r="O251" s="30"/>
    </row>
    <row r="252" spans="1:15" ht="15.75" x14ac:dyDescent="0.25">
      <c r="A252" s="111" t="s">
        <v>142</v>
      </c>
      <c r="B252" s="55" t="s">
        <v>143</v>
      </c>
      <c r="C252" s="30">
        <f t="shared" si="6"/>
        <v>0</v>
      </c>
      <c r="D252" s="45">
        <f>+LOOKUP($A252, 'S-Enero'!$A$2:$A$1993,'S-Enero'!$C$2:$C$1993)</f>
        <v>0</v>
      </c>
      <c r="E252" s="45">
        <f>+LOOKUP($A252, 'S-Febrero'!$A$2:$A$1993,'S-Febrero'!$C$2:$C$1993)</f>
        <v>0</v>
      </c>
      <c r="F252" s="45">
        <f>+LOOKUP($A252, 'S-Marzo'!$A$2:$A$1993,'S-Marzo'!$C$2:$C$1993)</f>
        <v>0</v>
      </c>
      <c r="G252" s="30"/>
      <c r="H252" s="30"/>
      <c r="I252" s="30"/>
      <c r="J252" s="30"/>
      <c r="K252" s="30"/>
      <c r="L252" s="30"/>
      <c r="M252" s="30"/>
      <c r="N252" s="30"/>
      <c r="O252" s="30"/>
    </row>
    <row r="253" spans="1:15" ht="15.75" x14ac:dyDescent="0.25">
      <c r="A253" s="61" t="s">
        <v>503</v>
      </c>
      <c r="B253" s="55" t="s">
        <v>504</v>
      </c>
      <c r="C253" s="30">
        <f t="shared" si="6"/>
        <v>6</v>
      </c>
      <c r="D253" s="45">
        <f>+LOOKUP($A253, 'S-Enero'!$A$2:$A$1993,'S-Enero'!$C$2:$C$1993)</f>
        <v>4</v>
      </c>
      <c r="E253" s="45">
        <f>+LOOKUP($A253, 'S-Febrero'!$A$2:$A$1993,'S-Febrero'!$C$2:$C$1993)</f>
        <v>2</v>
      </c>
      <c r="F253" s="45">
        <f>+LOOKUP($A253, 'S-Marzo'!$A$2:$A$1993,'S-Marzo'!$C$2:$C$1993)</f>
        <v>0</v>
      </c>
      <c r="G253" s="30"/>
      <c r="H253" s="30"/>
      <c r="I253" s="30"/>
      <c r="J253" s="30"/>
      <c r="K253" s="30"/>
      <c r="L253" s="30"/>
      <c r="M253" s="30"/>
      <c r="N253" s="30"/>
      <c r="O253" s="30"/>
    </row>
    <row r="254" spans="1:15" ht="15.75" x14ac:dyDescent="0.25">
      <c r="A254" s="61" t="s">
        <v>144</v>
      </c>
      <c r="B254" s="55" t="s">
        <v>260</v>
      </c>
      <c r="C254" s="30">
        <f t="shared" si="6"/>
        <v>10</v>
      </c>
      <c r="D254" s="45">
        <f>+LOOKUP($A254, 'S-Enero'!$A$2:$A$1993,'S-Enero'!$C$2:$C$1993)</f>
        <v>0</v>
      </c>
      <c r="E254" s="45">
        <f>+LOOKUP($A254, 'S-Febrero'!$A$2:$A$1993,'S-Febrero'!$C$2:$C$1993)</f>
        <v>0</v>
      </c>
      <c r="F254" s="45">
        <f>+LOOKUP($A254, 'S-Marzo'!$A$2:$A$1993,'S-Marzo'!$C$2:$C$1993)</f>
        <v>10</v>
      </c>
      <c r="G254" s="30"/>
      <c r="H254" s="30"/>
      <c r="I254" s="30"/>
      <c r="J254" s="30"/>
      <c r="K254" s="30"/>
      <c r="L254" s="30"/>
      <c r="M254" s="30"/>
      <c r="N254" s="30"/>
      <c r="O254" s="30"/>
    </row>
    <row r="255" spans="1:15" ht="15.75" x14ac:dyDescent="0.25">
      <c r="A255" s="61" t="s">
        <v>205</v>
      </c>
      <c r="B255" s="66" t="s">
        <v>206</v>
      </c>
      <c r="C255" s="30">
        <f t="shared" si="6"/>
        <v>0</v>
      </c>
      <c r="D255" s="45">
        <f>+LOOKUP($A255, 'S-Enero'!$A$2:$A$1993,'S-Enero'!$C$2:$C$1993)</f>
        <v>0</v>
      </c>
      <c r="E255" s="45">
        <f>+LOOKUP($A255, 'S-Febrero'!$A$2:$A$1993,'S-Febrero'!$C$2:$C$1993)</f>
        <v>0</v>
      </c>
      <c r="F255" s="45">
        <f>+LOOKUP($A255, 'S-Marzo'!$A$2:$A$1993,'S-Marzo'!$C$2:$C$1993)</f>
        <v>0</v>
      </c>
      <c r="G255" s="30"/>
      <c r="H255" s="30"/>
      <c r="I255" s="30"/>
      <c r="J255" s="30"/>
      <c r="K255" s="30"/>
      <c r="L255" s="30"/>
      <c r="M255" s="30"/>
      <c r="N255" s="30"/>
      <c r="O255" s="30"/>
    </row>
    <row r="256" spans="1:15" ht="15.75" x14ac:dyDescent="0.25">
      <c r="A256" s="61" t="s">
        <v>201</v>
      </c>
      <c r="B256" s="66" t="s">
        <v>202</v>
      </c>
      <c r="C256" s="30">
        <f t="shared" si="6"/>
        <v>0</v>
      </c>
      <c r="D256" s="45">
        <f>+LOOKUP($A256, 'S-Enero'!$A$2:$A$1993,'S-Enero'!$C$2:$C$1993)</f>
        <v>0</v>
      </c>
      <c r="E256" s="45">
        <f>+LOOKUP($A256, 'S-Febrero'!$A$2:$A$1993,'S-Febrero'!$C$2:$C$1993)</f>
        <v>0</v>
      </c>
      <c r="F256" s="45">
        <f>+LOOKUP($A256, 'S-Marzo'!$A$2:$A$1993,'S-Marzo'!$C$2:$C$1993)</f>
        <v>0</v>
      </c>
      <c r="G256" s="30"/>
      <c r="H256" s="30"/>
      <c r="I256" s="30"/>
      <c r="J256" s="30"/>
      <c r="K256" s="30"/>
      <c r="L256" s="30"/>
      <c r="M256" s="30"/>
      <c r="N256" s="30"/>
      <c r="O256" s="30"/>
    </row>
    <row r="257" spans="1:15" ht="15.75" x14ac:dyDescent="0.25">
      <c r="A257" s="61" t="s">
        <v>203</v>
      </c>
      <c r="B257" s="66" t="s">
        <v>204</v>
      </c>
      <c r="C257" s="30">
        <f t="shared" si="6"/>
        <v>0</v>
      </c>
      <c r="D257" s="45">
        <f>+LOOKUP($A257, 'S-Enero'!$A$2:$A$1993,'S-Enero'!$C$2:$C$1993)</f>
        <v>0</v>
      </c>
      <c r="E257" s="45">
        <f>+LOOKUP($A257, 'S-Febrero'!$A$2:$A$1993,'S-Febrero'!$C$2:$C$1993)</f>
        <v>0</v>
      </c>
      <c r="F257" s="45">
        <f>+LOOKUP($A257, 'S-Marzo'!$A$2:$A$1993,'S-Marzo'!$C$2:$C$1993)</f>
        <v>0</v>
      </c>
      <c r="G257" s="30"/>
      <c r="H257" s="30"/>
      <c r="I257" s="30"/>
      <c r="J257" s="30"/>
      <c r="K257" s="30"/>
      <c r="L257" s="30"/>
      <c r="M257" s="30"/>
      <c r="N257" s="30"/>
      <c r="O257" s="30"/>
    </row>
    <row r="258" spans="1:15" ht="15.75" x14ac:dyDescent="0.25">
      <c r="A258" s="61" t="s">
        <v>199</v>
      </c>
      <c r="B258" s="66" t="s">
        <v>200</v>
      </c>
      <c r="C258" s="30">
        <f t="shared" si="6"/>
        <v>0</v>
      </c>
      <c r="D258" s="45">
        <f>+LOOKUP($A258, 'S-Enero'!$A$2:$A$1993,'S-Enero'!$C$2:$C$1993)</f>
        <v>0</v>
      </c>
      <c r="E258" s="45">
        <f>+LOOKUP($A258, 'S-Febrero'!$A$2:$A$1993,'S-Febrero'!$C$2:$C$1993)</f>
        <v>0</v>
      </c>
      <c r="F258" s="45">
        <f>+LOOKUP($A258, 'S-Marzo'!$A$2:$A$1993,'S-Marzo'!$C$2:$C$1993)</f>
        <v>0</v>
      </c>
      <c r="G258" s="30"/>
      <c r="H258" s="30"/>
      <c r="I258" s="30"/>
      <c r="J258" s="30"/>
      <c r="K258" s="30"/>
      <c r="L258" s="30"/>
      <c r="M258" s="30"/>
      <c r="N258" s="30"/>
      <c r="O258" s="30"/>
    </row>
    <row r="259" spans="1:15" ht="15.75" x14ac:dyDescent="0.25">
      <c r="A259" s="61" t="s">
        <v>207</v>
      </c>
      <c r="B259" s="66" t="s">
        <v>208</v>
      </c>
      <c r="C259" s="30">
        <f t="shared" si="6"/>
        <v>0</v>
      </c>
      <c r="D259" s="45">
        <f>+LOOKUP($A259, 'S-Enero'!$A$2:$A$1993,'S-Enero'!$C$2:$C$1993)</f>
        <v>0</v>
      </c>
      <c r="E259" s="45">
        <f>+LOOKUP($A259, 'S-Febrero'!$A$2:$A$1993,'S-Febrero'!$C$2:$C$1993)</f>
        <v>0</v>
      </c>
      <c r="F259" s="45">
        <f>+LOOKUP($A259, 'S-Marzo'!$A$2:$A$1993,'S-Marzo'!$C$2:$C$1993)</f>
        <v>0</v>
      </c>
      <c r="G259" s="30"/>
      <c r="H259" s="30"/>
      <c r="I259" s="30"/>
      <c r="J259" s="30"/>
      <c r="K259" s="30"/>
      <c r="L259" s="30"/>
      <c r="M259" s="30"/>
      <c r="N259" s="30"/>
      <c r="O259" s="30"/>
    </row>
    <row r="260" spans="1:15" ht="15.75" x14ac:dyDescent="0.25">
      <c r="A260" s="61" t="s">
        <v>495</v>
      </c>
      <c r="B260" s="66" t="s">
        <v>496</v>
      </c>
      <c r="C260" s="30">
        <f t="shared" si="6"/>
        <v>0</v>
      </c>
      <c r="D260" s="45">
        <f>+LOOKUP($A260, 'S-Enero'!$A$2:$A$1993,'S-Enero'!$C$2:$C$1993)</f>
        <v>0</v>
      </c>
      <c r="E260" s="45">
        <f>+LOOKUP($A260, 'S-Febrero'!$A$2:$A$1993,'S-Febrero'!$C$2:$C$1993)</f>
        <v>0</v>
      </c>
      <c r="F260" s="45">
        <f>+LOOKUP($A260, 'S-Marzo'!$A$2:$A$1993,'S-Marzo'!$C$2:$C$1993)</f>
        <v>0</v>
      </c>
      <c r="G260" s="30"/>
      <c r="H260" s="30"/>
      <c r="I260" s="30"/>
      <c r="J260" s="30"/>
      <c r="K260" s="30"/>
      <c r="L260" s="30"/>
      <c r="M260" s="30"/>
      <c r="N260" s="30"/>
      <c r="O260" s="30"/>
    </row>
    <row r="261" spans="1:15" ht="15.75" x14ac:dyDescent="0.25">
      <c r="A261" s="61" t="s">
        <v>482</v>
      </c>
      <c r="B261" s="66" t="s">
        <v>483</v>
      </c>
      <c r="C261" s="30">
        <f t="shared" si="6"/>
        <v>0</v>
      </c>
      <c r="D261" s="45">
        <f>+LOOKUP($A261, 'S-Enero'!$A$2:$A$1993,'S-Enero'!$C$2:$C$1993)</f>
        <v>0</v>
      </c>
      <c r="E261" s="45">
        <f>+LOOKUP($A261, 'S-Febrero'!$A$2:$A$1993,'S-Febrero'!$C$2:$C$1993)</f>
        <v>0</v>
      </c>
      <c r="F261" s="45">
        <f>+LOOKUP($A261, 'S-Marzo'!$A$2:$A$1993,'S-Marzo'!$C$2:$C$1993)</f>
        <v>0</v>
      </c>
      <c r="G261" s="30"/>
      <c r="H261" s="30"/>
      <c r="I261" s="30"/>
      <c r="J261" s="30"/>
      <c r="K261" s="30"/>
      <c r="L261" s="30"/>
      <c r="M261" s="30"/>
      <c r="N261" s="30"/>
      <c r="O261" s="30"/>
    </row>
    <row r="262" spans="1:15" ht="15.75" x14ac:dyDescent="0.25">
      <c r="A262" s="61" t="s">
        <v>471</v>
      </c>
      <c r="B262" s="66" t="s">
        <v>472</v>
      </c>
      <c r="C262" s="30">
        <f t="shared" si="6"/>
        <v>0</v>
      </c>
      <c r="D262" s="45">
        <f>+LOOKUP($A262, 'S-Enero'!$A$2:$A$1993,'S-Enero'!$C$2:$C$1993)</f>
        <v>0</v>
      </c>
      <c r="E262" s="45">
        <f>+LOOKUP($A262, 'S-Febrero'!$A$2:$A$1993,'S-Febrero'!$C$2:$C$1993)</f>
        <v>0</v>
      </c>
      <c r="F262" s="45">
        <f>+LOOKUP($A262, 'S-Marzo'!$A$2:$A$1993,'S-Marzo'!$C$2:$C$1993)</f>
        <v>0</v>
      </c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5.75" x14ac:dyDescent="0.25">
      <c r="A263" s="61" t="s">
        <v>530</v>
      </c>
      <c r="B263" s="66" t="s">
        <v>531</v>
      </c>
      <c r="C263" s="30">
        <f t="shared" si="6"/>
        <v>0</v>
      </c>
      <c r="D263" s="45">
        <f>+LOOKUP($A263, 'S-Enero'!$A$2:$A$1993,'S-Enero'!$C$2:$C$1993)</f>
        <v>0</v>
      </c>
      <c r="E263" s="45">
        <f>+LOOKUP($A263, 'S-Febrero'!$A$2:$A$1993,'S-Febrero'!$C$2:$C$1993)</f>
        <v>0</v>
      </c>
      <c r="F263" s="45">
        <f>+LOOKUP($A263, 'S-Marzo'!$A$2:$A$1993,'S-Marzo'!$C$2:$C$1993)</f>
        <v>0</v>
      </c>
      <c r="G263" s="30"/>
      <c r="H263" s="30"/>
      <c r="I263" s="30"/>
      <c r="J263" s="30"/>
      <c r="K263" s="30"/>
      <c r="L263" s="30"/>
      <c r="M263" s="30"/>
      <c r="N263" s="30"/>
      <c r="O263" s="30"/>
    </row>
    <row r="264" spans="1:15" ht="15.75" x14ac:dyDescent="0.25">
      <c r="A264" s="61" t="s">
        <v>532</v>
      </c>
      <c r="B264" s="66" t="s">
        <v>533</v>
      </c>
      <c r="C264" s="30">
        <f t="shared" si="6"/>
        <v>0</v>
      </c>
      <c r="D264" s="45">
        <f>+LOOKUP($A264, 'S-Enero'!$A$2:$A$1993,'S-Enero'!$C$2:$C$1993)</f>
        <v>0</v>
      </c>
      <c r="E264" s="45">
        <f>+LOOKUP($A264, 'S-Febrero'!$A$2:$A$1993,'S-Febrero'!$C$2:$C$1993)</f>
        <v>0</v>
      </c>
      <c r="F264" s="45">
        <f>+LOOKUP($A264, 'S-Marzo'!$A$2:$A$1993,'S-Marzo'!$C$2:$C$1993)</f>
        <v>0</v>
      </c>
      <c r="G264" s="30"/>
      <c r="H264" s="30"/>
      <c r="I264" s="30"/>
      <c r="J264" s="30"/>
      <c r="K264" s="30"/>
      <c r="L264" s="30"/>
      <c r="M264" s="30"/>
      <c r="N264" s="30"/>
      <c r="O264" s="30"/>
    </row>
    <row r="265" spans="1:15" ht="15.75" x14ac:dyDescent="0.25">
      <c r="A265" s="61" t="s">
        <v>249</v>
      </c>
      <c r="B265" s="55" t="s">
        <v>250</v>
      </c>
      <c r="C265" s="30">
        <f t="shared" si="6"/>
        <v>0</v>
      </c>
      <c r="D265" s="45">
        <f>+LOOKUP($A265, 'S-Enero'!$A$2:$A$1993,'S-Enero'!$C$2:$C$1993)</f>
        <v>0</v>
      </c>
      <c r="E265" s="45">
        <f>+LOOKUP($A265, 'S-Febrero'!$A$2:$A$1993,'S-Febrero'!$C$2:$C$1993)</f>
        <v>0</v>
      </c>
      <c r="F265" s="45">
        <f>+LOOKUP($A265, 'S-Marzo'!$A$2:$A$1993,'S-Marzo'!$C$2:$C$1993)</f>
        <v>0</v>
      </c>
      <c r="G265" s="30"/>
      <c r="H265" s="30"/>
      <c r="I265" s="30"/>
      <c r="J265" s="30"/>
      <c r="K265" s="30"/>
      <c r="L265" s="30"/>
      <c r="M265" s="30"/>
      <c r="N265" s="30"/>
      <c r="O265" s="30"/>
    </row>
    <row r="266" spans="1:15" ht="15.75" x14ac:dyDescent="0.25">
      <c r="A266" s="61" t="s">
        <v>520</v>
      </c>
      <c r="B266" s="66" t="s">
        <v>521</v>
      </c>
      <c r="C266" s="30">
        <f t="shared" si="6"/>
        <v>0</v>
      </c>
      <c r="D266" s="45">
        <f>+LOOKUP($A266, 'S-Enero'!$A$2:$A$1993,'S-Enero'!$C$2:$C$1993)</f>
        <v>0</v>
      </c>
      <c r="E266" s="45">
        <f>+LOOKUP($A266, 'S-Febrero'!$A$2:$A$1993,'S-Febrero'!$C$2:$C$1993)</f>
        <v>0</v>
      </c>
      <c r="F266" s="45">
        <f>+LOOKUP($A266, 'S-Marzo'!$A$2:$A$1993,'S-Marzo'!$C$2:$C$1993)</f>
        <v>0</v>
      </c>
      <c r="G266" s="30"/>
      <c r="H266" s="30"/>
      <c r="I266" s="30"/>
      <c r="J266" s="30"/>
      <c r="K266" s="30"/>
      <c r="L266" s="30"/>
      <c r="M266" s="30"/>
      <c r="N266" s="30"/>
      <c r="O266" s="30"/>
    </row>
    <row r="267" spans="1:15" ht="15.75" x14ac:dyDescent="0.25">
      <c r="A267" s="61" t="s">
        <v>594</v>
      </c>
      <c r="B267" s="66" t="s">
        <v>595</v>
      </c>
      <c r="C267" s="30">
        <f t="shared" ref="C267:C330" si="7">SUM(D267:L267)</f>
        <v>2</v>
      </c>
      <c r="D267" s="45">
        <f>+LOOKUP($A267, 'S-Enero'!$A$2:$A$1993,'S-Enero'!$C$2:$C$1993)</f>
        <v>0</v>
      </c>
      <c r="E267" s="45">
        <f>+LOOKUP($A267, 'S-Febrero'!$A$2:$A$1993,'S-Febrero'!$C$2:$C$1993)</f>
        <v>1</v>
      </c>
      <c r="F267" s="45">
        <f>+LOOKUP($A267, 'S-Marzo'!$A$2:$A$1993,'S-Marzo'!$C$2:$C$1993)</f>
        <v>1</v>
      </c>
      <c r="G267" s="30"/>
      <c r="H267" s="30"/>
      <c r="I267" s="30"/>
      <c r="J267" s="30"/>
      <c r="K267" s="30"/>
      <c r="L267" s="30"/>
      <c r="M267" s="30"/>
      <c r="N267" s="30"/>
      <c r="O267" s="30"/>
    </row>
    <row r="268" spans="1:15" ht="15.75" x14ac:dyDescent="0.25">
      <c r="A268" s="61" t="s">
        <v>476</v>
      </c>
      <c r="B268" s="55" t="s">
        <v>477</v>
      </c>
      <c r="C268" s="30">
        <f t="shared" si="7"/>
        <v>0</v>
      </c>
      <c r="D268" s="45">
        <f>+LOOKUP($A268, 'S-Enero'!$A$2:$A$1993,'S-Enero'!$C$2:$C$1993)</f>
        <v>0</v>
      </c>
      <c r="E268" s="45">
        <f>+LOOKUP($A268, 'S-Febrero'!$A$2:$A$1993,'S-Febrero'!$C$2:$C$1993)</f>
        <v>0</v>
      </c>
      <c r="F268" s="45">
        <f>+LOOKUP($A268, 'S-Marzo'!$A$2:$A$1993,'S-Marzo'!$C$2:$C$1993)</f>
        <v>0</v>
      </c>
      <c r="G268" s="30"/>
      <c r="H268" s="30"/>
      <c r="I268" s="30"/>
      <c r="J268" s="30"/>
      <c r="K268" s="30"/>
      <c r="L268" s="30"/>
      <c r="M268" s="30"/>
      <c r="N268" s="30"/>
      <c r="O268" s="30"/>
    </row>
    <row r="269" spans="1:15" ht="15.75" x14ac:dyDescent="0.25">
      <c r="A269" s="61" t="s">
        <v>194</v>
      </c>
      <c r="B269" s="66" t="s">
        <v>195</v>
      </c>
      <c r="C269" s="30">
        <f t="shared" si="7"/>
        <v>0</v>
      </c>
      <c r="D269" s="45">
        <f>+LOOKUP($A269, 'S-Enero'!$A$2:$A$1993,'S-Enero'!$C$2:$C$1993)</f>
        <v>0</v>
      </c>
      <c r="E269" s="45">
        <f>+LOOKUP($A269, 'S-Febrero'!$A$2:$A$1993,'S-Febrero'!$C$2:$C$1993)</f>
        <v>0</v>
      </c>
      <c r="F269" s="45">
        <f>+LOOKUP($A269, 'S-Marzo'!$A$2:$A$1993,'S-Marzo'!$C$2:$C$1993)</f>
        <v>0</v>
      </c>
      <c r="G269" s="30"/>
      <c r="H269" s="30"/>
      <c r="I269" s="30"/>
      <c r="J269" s="30"/>
      <c r="K269" s="30"/>
      <c r="L269" s="30"/>
      <c r="M269" s="30"/>
      <c r="N269" s="30"/>
      <c r="O269" s="30"/>
    </row>
    <row r="270" spans="1:15" ht="15.75" x14ac:dyDescent="0.25">
      <c r="A270" s="61" t="s">
        <v>366</v>
      </c>
      <c r="B270" s="66" t="s">
        <v>367</v>
      </c>
      <c r="C270" s="30">
        <f t="shared" si="7"/>
        <v>0</v>
      </c>
      <c r="D270" s="45">
        <f>+LOOKUP($A270, 'S-Enero'!$A$2:$A$1993,'S-Enero'!$C$2:$C$1993)</f>
        <v>0</v>
      </c>
      <c r="E270" s="45">
        <f>+LOOKUP($A270, 'S-Febrero'!$A$2:$A$1993,'S-Febrero'!$C$2:$C$1993)</f>
        <v>0</v>
      </c>
      <c r="F270" s="45">
        <f>+LOOKUP($A270, 'S-Marzo'!$A$2:$A$1993,'S-Marzo'!$C$2:$C$1993)</f>
        <v>0</v>
      </c>
      <c r="G270" s="30"/>
      <c r="H270" s="30"/>
      <c r="I270" s="30"/>
      <c r="J270" s="30"/>
      <c r="K270" s="30"/>
      <c r="L270" s="30"/>
      <c r="M270" s="30"/>
      <c r="N270" s="30"/>
      <c r="O270" s="30"/>
    </row>
    <row r="271" spans="1:15" ht="15.75" x14ac:dyDescent="0.25">
      <c r="A271" s="61" t="s">
        <v>145</v>
      </c>
      <c r="B271" s="66" t="s">
        <v>638</v>
      </c>
      <c r="C271" s="30">
        <f t="shared" si="7"/>
        <v>0</v>
      </c>
      <c r="D271" s="45">
        <f>+LOOKUP($A271, 'S-Enero'!$A$2:$A$1993,'S-Enero'!$C$2:$C$1993)</f>
        <v>0</v>
      </c>
      <c r="E271" s="45">
        <f>+LOOKUP($A271, 'S-Febrero'!$A$2:$A$1993,'S-Febrero'!$C$2:$C$1993)</f>
        <v>0</v>
      </c>
      <c r="F271" s="45">
        <f>+LOOKUP($A271, 'S-Marzo'!$A$2:$A$1993,'S-Marzo'!$C$2:$C$1993)</f>
        <v>0</v>
      </c>
      <c r="G271" s="30"/>
      <c r="H271" s="30"/>
      <c r="I271" s="30"/>
      <c r="J271" s="30"/>
      <c r="K271" s="30"/>
      <c r="L271" s="30"/>
      <c r="M271" s="30"/>
      <c r="N271" s="30"/>
      <c r="O271" s="30"/>
    </row>
    <row r="272" spans="1:15" ht="15.75" x14ac:dyDescent="0.25">
      <c r="A272" s="61" t="s">
        <v>146</v>
      </c>
      <c r="B272" s="66" t="s">
        <v>639</v>
      </c>
      <c r="C272" s="30">
        <f t="shared" si="7"/>
        <v>0</v>
      </c>
      <c r="D272" s="45">
        <f>+LOOKUP($A272, 'S-Enero'!$A$2:$A$1993,'S-Enero'!$C$2:$C$1993)</f>
        <v>0</v>
      </c>
      <c r="E272" s="45">
        <f>+LOOKUP($A272, 'S-Febrero'!$A$2:$A$1993,'S-Febrero'!$C$2:$C$1993)</f>
        <v>0</v>
      </c>
      <c r="F272" s="45">
        <f>+LOOKUP($A272, 'S-Marzo'!$A$2:$A$1993,'S-Marzo'!$C$2:$C$1993)</f>
        <v>0</v>
      </c>
      <c r="G272" s="30"/>
      <c r="H272" s="30"/>
      <c r="I272" s="30"/>
      <c r="J272" s="30"/>
      <c r="K272" s="30"/>
      <c r="L272" s="30"/>
      <c r="M272" s="30"/>
      <c r="N272" s="30"/>
      <c r="O272" s="30"/>
    </row>
    <row r="273" spans="1:15" ht="15.75" x14ac:dyDescent="0.25">
      <c r="A273" s="61" t="s">
        <v>666</v>
      </c>
      <c r="B273" s="55" t="s">
        <v>667</v>
      </c>
      <c r="C273" s="30">
        <f t="shared" si="7"/>
        <v>2</v>
      </c>
      <c r="D273" s="45">
        <f>+LOOKUP($A273, 'S-Enero'!$A$2:$A$1993,'S-Enero'!$C$2:$C$1993)</f>
        <v>0</v>
      </c>
      <c r="E273" s="45">
        <f>+LOOKUP($A273, 'S-Febrero'!$A$2:$A$1993,'S-Febrero'!$C$2:$C$1993)</f>
        <v>0</v>
      </c>
      <c r="F273" s="45">
        <f>+LOOKUP($A273, 'S-Marzo'!$A$2:$A$1993,'S-Marzo'!$C$2:$C$1993)</f>
        <v>2</v>
      </c>
      <c r="G273" s="30"/>
      <c r="H273" s="30"/>
      <c r="I273" s="30"/>
      <c r="J273" s="30"/>
      <c r="K273" s="30"/>
      <c r="L273" s="30"/>
      <c r="M273" s="30"/>
      <c r="N273" s="30"/>
      <c r="O273" s="30"/>
    </row>
    <row r="274" spans="1:15" ht="15.75" x14ac:dyDescent="0.25">
      <c r="A274" s="61" t="s">
        <v>266</v>
      </c>
      <c r="B274" s="66" t="s">
        <v>267</v>
      </c>
      <c r="C274" s="30">
        <f t="shared" si="7"/>
        <v>8</v>
      </c>
      <c r="D274" s="45">
        <f>+LOOKUP($A274, 'S-Enero'!$A$2:$A$1993,'S-Enero'!$C$2:$C$1993)</f>
        <v>2</v>
      </c>
      <c r="E274" s="45">
        <f>+LOOKUP($A274, 'S-Febrero'!$A$2:$A$1993,'S-Febrero'!$C$2:$C$1993)</f>
        <v>4</v>
      </c>
      <c r="F274" s="45">
        <f>+LOOKUP($A274, 'S-Marzo'!$A$2:$A$1993,'S-Marzo'!$C$2:$C$1993)</f>
        <v>2</v>
      </c>
      <c r="G274" s="30"/>
      <c r="H274" s="30"/>
      <c r="I274" s="30"/>
      <c r="J274" s="30"/>
      <c r="K274" s="30"/>
      <c r="L274" s="30"/>
      <c r="M274" s="30"/>
      <c r="N274" s="30"/>
      <c r="O274" s="30"/>
    </row>
    <row r="275" spans="1:15" ht="15.75" x14ac:dyDescent="0.25">
      <c r="A275" s="61" t="s">
        <v>147</v>
      </c>
      <c r="B275" s="66" t="s">
        <v>148</v>
      </c>
      <c r="C275" s="30">
        <f t="shared" si="7"/>
        <v>0</v>
      </c>
      <c r="D275" s="45">
        <f>+LOOKUP($A275, 'S-Enero'!$A$2:$A$1993,'S-Enero'!$C$2:$C$1993)</f>
        <v>0</v>
      </c>
      <c r="E275" s="45">
        <f>+LOOKUP($A275, 'S-Febrero'!$A$2:$A$1993,'S-Febrero'!$C$2:$C$1993)</f>
        <v>0</v>
      </c>
      <c r="F275" s="45">
        <f>+LOOKUP($A275, 'S-Marzo'!$A$2:$A$1993,'S-Marzo'!$C$2:$C$1993)</f>
        <v>0</v>
      </c>
      <c r="G275" s="30"/>
      <c r="H275" s="30"/>
      <c r="I275" s="30"/>
      <c r="J275" s="30"/>
      <c r="K275" s="30"/>
      <c r="L275" s="30"/>
      <c r="M275" s="30"/>
      <c r="N275" s="30"/>
      <c r="O275" s="30"/>
    </row>
    <row r="276" spans="1:15" ht="15.75" x14ac:dyDescent="0.25">
      <c r="A276" s="61" t="s">
        <v>296</v>
      </c>
      <c r="B276" s="66" t="s">
        <v>297</v>
      </c>
      <c r="C276" s="30">
        <f t="shared" si="7"/>
        <v>0</v>
      </c>
      <c r="D276" s="45">
        <f>+LOOKUP($A276, 'S-Enero'!$A$2:$A$1993,'S-Enero'!$C$2:$C$1993)</f>
        <v>0</v>
      </c>
      <c r="E276" s="45">
        <f>+LOOKUP($A276, 'S-Febrero'!$A$2:$A$1993,'S-Febrero'!$C$2:$C$1993)</f>
        <v>0</v>
      </c>
      <c r="F276" s="45">
        <f>+LOOKUP($A276, 'S-Marzo'!$A$2:$A$1993,'S-Marzo'!$C$2:$C$1993)</f>
        <v>0</v>
      </c>
      <c r="G276" s="30"/>
      <c r="H276" s="30"/>
      <c r="I276" s="30"/>
      <c r="J276" s="30"/>
      <c r="K276" s="30"/>
      <c r="L276" s="30"/>
      <c r="M276" s="30"/>
      <c r="N276" s="30"/>
      <c r="O276" s="30"/>
    </row>
    <row r="277" spans="1:15" ht="15.75" x14ac:dyDescent="0.25">
      <c r="A277" s="61" t="s">
        <v>149</v>
      </c>
      <c r="B277" s="56" t="s">
        <v>192</v>
      </c>
      <c r="C277" s="30">
        <f t="shared" si="7"/>
        <v>0</v>
      </c>
      <c r="D277" s="45">
        <f>+LOOKUP($A277, 'S-Enero'!$A$2:$A$1993,'S-Enero'!$C$2:$C$1993)</f>
        <v>0</v>
      </c>
      <c r="E277" s="45">
        <f>+LOOKUP($A277, 'S-Febrero'!$A$2:$A$1993,'S-Febrero'!$C$2:$C$1993)</f>
        <v>0</v>
      </c>
      <c r="F277" s="45">
        <f>+LOOKUP($A277, 'S-Marzo'!$A$2:$A$1993,'S-Marzo'!$C$2:$C$1993)</f>
        <v>0</v>
      </c>
      <c r="G277" s="30"/>
      <c r="H277" s="30"/>
      <c r="I277" s="30"/>
      <c r="J277" s="30"/>
      <c r="K277" s="30"/>
      <c r="L277" s="30"/>
      <c r="M277" s="30"/>
      <c r="N277" s="30"/>
      <c r="O277" s="30"/>
    </row>
    <row r="278" spans="1:15" ht="15.75" x14ac:dyDescent="0.25">
      <c r="A278" s="61" t="s">
        <v>647</v>
      </c>
      <c r="B278" s="55" t="s">
        <v>648</v>
      </c>
      <c r="C278" s="30">
        <f t="shared" si="7"/>
        <v>0</v>
      </c>
      <c r="D278" s="45">
        <f>+LOOKUP($A278, 'S-Enero'!$A$2:$A$1993,'S-Enero'!$C$2:$C$1993)</f>
        <v>0</v>
      </c>
      <c r="E278" s="45">
        <f>+LOOKUP($A278, 'S-Febrero'!$A$2:$A$1993,'S-Febrero'!$C$2:$C$1993)</f>
        <v>0</v>
      </c>
      <c r="F278" s="45">
        <f>+LOOKUP($A278, 'S-Marzo'!$A$2:$A$1993,'S-Marzo'!$C$2:$C$1993)</f>
        <v>0</v>
      </c>
      <c r="G278" s="30"/>
      <c r="H278" s="30"/>
      <c r="I278" s="30"/>
      <c r="J278" s="30"/>
      <c r="K278" s="30"/>
      <c r="L278" s="30"/>
      <c r="M278" s="30"/>
      <c r="N278" s="30"/>
      <c r="O278" s="30"/>
    </row>
    <row r="279" spans="1:15" ht="15.75" x14ac:dyDescent="0.25">
      <c r="A279" s="61" t="s">
        <v>150</v>
      </c>
      <c r="B279" s="55" t="s">
        <v>649</v>
      </c>
      <c r="C279" s="30">
        <f t="shared" si="7"/>
        <v>0</v>
      </c>
      <c r="D279" s="45">
        <f>+LOOKUP($A279, 'S-Enero'!$A$2:$A$1993,'S-Enero'!$C$2:$C$1993)</f>
        <v>0</v>
      </c>
      <c r="E279" s="45">
        <f>+LOOKUP($A279, 'S-Febrero'!$A$2:$A$1993,'S-Febrero'!$C$2:$C$1993)</f>
        <v>0</v>
      </c>
      <c r="F279" s="45">
        <f>+LOOKUP($A279, 'S-Marzo'!$A$2:$A$1993,'S-Marzo'!$C$2:$C$1993)</f>
        <v>0</v>
      </c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5.75" x14ac:dyDescent="0.25">
      <c r="A280" s="61" t="s">
        <v>151</v>
      </c>
      <c r="B280" s="55" t="s">
        <v>576</v>
      </c>
      <c r="C280" s="30">
        <f t="shared" si="7"/>
        <v>1</v>
      </c>
      <c r="D280" s="45">
        <f>+LOOKUP($A280, 'S-Enero'!$A$2:$A$1993,'S-Enero'!$C$2:$C$1993)</f>
        <v>0</v>
      </c>
      <c r="E280" s="45">
        <f>+LOOKUP($A280, 'S-Febrero'!$A$2:$A$1993,'S-Febrero'!$C$2:$C$1993)</f>
        <v>0</v>
      </c>
      <c r="F280" s="45">
        <f>+LOOKUP($A280, 'S-Marzo'!$A$2:$A$1993,'S-Marzo'!$C$2:$C$1993)</f>
        <v>1</v>
      </c>
      <c r="G280" s="30"/>
      <c r="H280" s="30"/>
      <c r="I280" s="30"/>
      <c r="J280" s="30"/>
      <c r="K280" s="30"/>
      <c r="L280" s="30"/>
      <c r="M280" s="30"/>
      <c r="N280" s="30"/>
      <c r="O280" s="30"/>
    </row>
    <row r="281" spans="1:15" ht="15.75" x14ac:dyDescent="0.25">
      <c r="A281" s="61" t="s">
        <v>152</v>
      </c>
      <c r="B281" s="55" t="s">
        <v>573</v>
      </c>
      <c r="C281" s="30">
        <f t="shared" si="7"/>
        <v>0</v>
      </c>
      <c r="D281" s="45">
        <f>+LOOKUP($A281, 'S-Enero'!$A$2:$A$1993,'S-Enero'!$C$2:$C$1993)</f>
        <v>0</v>
      </c>
      <c r="E281" s="45">
        <f>+LOOKUP($A281, 'S-Febrero'!$A$2:$A$1993,'S-Febrero'!$C$2:$C$1993)</f>
        <v>0</v>
      </c>
      <c r="F281" s="45">
        <f>+LOOKUP($A281, 'S-Marzo'!$A$2:$A$1993,'S-Marzo'!$C$2:$C$1993)</f>
        <v>0</v>
      </c>
      <c r="G281" s="30"/>
      <c r="H281" s="30"/>
      <c r="I281" s="30"/>
      <c r="J281" s="30"/>
      <c r="K281" s="30"/>
      <c r="L281" s="30"/>
      <c r="M281" s="30"/>
      <c r="N281" s="30"/>
      <c r="O281" s="30"/>
    </row>
    <row r="282" spans="1:15" ht="15.75" x14ac:dyDescent="0.25">
      <c r="A282" s="61" t="s">
        <v>566</v>
      </c>
      <c r="B282" s="55" t="s">
        <v>567</v>
      </c>
      <c r="C282" s="30">
        <f t="shared" si="7"/>
        <v>0</v>
      </c>
      <c r="D282" s="45">
        <f>+LOOKUP($A282, 'S-Enero'!$A$2:$A$1993,'S-Enero'!$C$2:$C$1993)</f>
        <v>0</v>
      </c>
      <c r="E282" s="45">
        <f>+LOOKUP($A282, 'S-Febrero'!$A$2:$A$1993,'S-Febrero'!$C$2:$C$1993)</f>
        <v>0</v>
      </c>
      <c r="F282" s="45">
        <f>+LOOKUP($A282, 'S-Marzo'!$A$2:$A$1993,'S-Marzo'!$C$2:$C$1993)</f>
        <v>0</v>
      </c>
      <c r="G282" s="30"/>
      <c r="H282" s="30"/>
      <c r="I282" s="30"/>
      <c r="J282" s="30"/>
      <c r="K282" s="30"/>
      <c r="L282" s="30"/>
      <c r="M282" s="30"/>
      <c r="N282" s="30"/>
      <c r="O282" s="30"/>
    </row>
    <row r="283" spans="1:15" ht="15.75" x14ac:dyDescent="0.25">
      <c r="A283" s="61" t="s">
        <v>604</v>
      </c>
      <c r="B283" s="55" t="s">
        <v>605</v>
      </c>
      <c r="C283" s="30">
        <f t="shared" si="7"/>
        <v>0</v>
      </c>
      <c r="D283" s="45">
        <f>+LOOKUP($A283, 'S-Enero'!$A$2:$A$1993,'S-Enero'!$C$2:$C$1993)</f>
        <v>0</v>
      </c>
      <c r="E283" s="45">
        <f>+LOOKUP($A283, 'S-Febrero'!$A$2:$A$1993,'S-Febrero'!$C$2:$C$1993)</f>
        <v>0</v>
      </c>
      <c r="F283" s="45">
        <f>+LOOKUP($A283, 'S-Marzo'!$A$2:$A$1993,'S-Marzo'!$C$2:$C$1993)</f>
        <v>0</v>
      </c>
      <c r="G283" s="30"/>
      <c r="H283" s="30"/>
      <c r="I283" s="30"/>
      <c r="J283" s="30"/>
      <c r="K283" s="30"/>
      <c r="L283" s="30"/>
      <c r="M283" s="30"/>
      <c r="N283" s="30"/>
      <c r="O283" s="30"/>
    </row>
    <row r="284" spans="1:15" ht="15.75" x14ac:dyDescent="0.25">
      <c r="A284" s="61" t="s">
        <v>0</v>
      </c>
      <c r="B284" s="55" t="s">
        <v>363</v>
      </c>
      <c r="C284" s="30">
        <f t="shared" si="7"/>
        <v>0</v>
      </c>
      <c r="D284" s="45">
        <f>+LOOKUP($A284, 'S-Enero'!$A$2:$A$1993,'S-Enero'!$C$2:$C$1993)</f>
        <v>0</v>
      </c>
      <c r="E284" s="45">
        <f>+LOOKUP($A284, 'S-Febrero'!$A$2:$A$1993,'S-Febrero'!$C$2:$C$1993)</f>
        <v>0</v>
      </c>
      <c r="F284" s="45">
        <f>+LOOKUP($A284, 'S-Marzo'!$A$2:$A$1993,'S-Marzo'!$C$2:$C$1993)</f>
        <v>0</v>
      </c>
      <c r="G284" s="30"/>
      <c r="H284" s="30"/>
      <c r="I284" s="30"/>
      <c r="J284" s="30"/>
      <c r="K284" s="30"/>
      <c r="L284" s="30"/>
      <c r="M284" s="30"/>
      <c r="N284" s="30"/>
      <c r="O284" s="30"/>
    </row>
    <row r="285" spans="1:15" ht="15.75" x14ac:dyDescent="0.25">
      <c r="A285" s="61" t="s">
        <v>287</v>
      </c>
      <c r="B285" s="66" t="s">
        <v>288</v>
      </c>
      <c r="C285" s="30">
        <f t="shared" si="7"/>
        <v>9</v>
      </c>
      <c r="D285" s="45">
        <f>+LOOKUP($A285, 'S-Enero'!$A$2:$A$1993,'S-Enero'!$C$2:$C$1993)</f>
        <v>2</v>
      </c>
      <c r="E285" s="45">
        <f>+LOOKUP($A285, 'S-Febrero'!$A$2:$A$1993,'S-Febrero'!$C$2:$C$1993)</f>
        <v>1</v>
      </c>
      <c r="F285" s="45">
        <f>+LOOKUP($A285, 'S-Marzo'!$A$2:$A$1993,'S-Marzo'!$C$2:$C$1993)</f>
        <v>6</v>
      </c>
      <c r="G285" s="30"/>
      <c r="H285" s="30"/>
      <c r="I285" s="30"/>
      <c r="J285" s="30"/>
      <c r="K285" s="30"/>
      <c r="L285" s="30"/>
      <c r="M285" s="30"/>
      <c r="N285" s="30"/>
      <c r="O285" s="30"/>
    </row>
    <row r="286" spans="1:15" ht="15.75" x14ac:dyDescent="0.25">
      <c r="A286" s="61" t="s">
        <v>654</v>
      </c>
      <c r="B286" s="55" t="s">
        <v>655</v>
      </c>
      <c r="C286" s="30">
        <f t="shared" si="7"/>
        <v>0</v>
      </c>
      <c r="D286" s="45">
        <f>+LOOKUP($A286, 'S-Enero'!$A$2:$A$1993,'S-Enero'!$C$2:$C$1993)</f>
        <v>0</v>
      </c>
      <c r="E286" s="45">
        <f>+LOOKUP($A286, 'S-Febrero'!$A$2:$A$1993,'S-Febrero'!$C$2:$C$1993)</f>
        <v>0</v>
      </c>
      <c r="F286" s="45">
        <f>+LOOKUP($A286, 'S-Marzo'!$A$2:$A$1993,'S-Marzo'!$C$2:$C$1993)</f>
        <v>0</v>
      </c>
      <c r="G286" s="30"/>
      <c r="H286" s="30"/>
      <c r="I286" s="30"/>
      <c r="J286" s="30"/>
      <c r="K286" s="30"/>
      <c r="L286" s="30"/>
      <c r="M286" s="30"/>
      <c r="N286" s="30"/>
      <c r="O286" s="30"/>
    </row>
    <row r="287" spans="1:15" ht="15.75" x14ac:dyDescent="0.25">
      <c r="A287" s="61" t="s">
        <v>243</v>
      </c>
      <c r="B287" s="55" t="s">
        <v>244</v>
      </c>
      <c r="C287" s="30">
        <f t="shared" si="7"/>
        <v>0</v>
      </c>
      <c r="D287" s="45">
        <f>+LOOKUP($A287, 'S-Enero'!$A$2:$A$1993,'S-Enero'!$C$2:$C$1993)</f>
        <v>0</v>
      </c>
      <c r="E287" s="45">
        <f>+LOOKUP($A287, 'S-Febrero'!$A$2:$A$1993,'S-Febrero'!$C$2:$C$1993)</f>
        <v>0</v>
      </c>
      <c r="F287" s="45">
        <f>+LOOKUP($A287, 'S-Marzo'!$A$2:$A$1993,'S-Marzo'!$C$2:$C$1993)</f>
        <v>0</v>
      </c>
      <c r="G287" s="30"/>
      <c r="H287" s="30"/>
      <c r="I287" s="30"/>
      <c r="J287" s="30"/>
      <c r="K287" s="30"/>
      <c r="L287" s="30"/>
      <c r="M287" s="30"/>
      <c r="N287" s="30"/>
      <c r="O287" s="30"/>
    </row>
    <row r="288" spans="1:15" ht="15.75" x14ac:dyDescent="0.25">
      <c r="A288" s="61" t="s">
        <v>153</v>
      </c>
      <c r="B288" s="55" t="s">
        <v>615</v>
      </c>
      <c r="C288" s="30">
        <f t="shared" si="7"/>
        <v>3</v>
      </c>
      <c r="D288" s="45">
        <f>+LOOKUP($A288, 'S-Enero'!$A$2:$A$1993,'S-Enero'!$C$2:$C$1993)</f>
        <v>0</v>
      </c>
      <c r="E288" s="45">
        <f>+LOOKUP($A288, 'S-Febrero'!$A$2:$A$1993,'S-Febrero'!$C$2:$C$1993)</f>
        <v>3</v>
      </c>
      <c r="F288" s="45">
        <f>+LOOKUP($A288, 'S-Marzo'!$A$2:$A$1993,'S-Marzo'!$C$2:$C$1993)</f>
        <v>0</v>
      </c>
      <c r="G288" s="30"/>
      <c r="H288" s="30"/>
      <c r="I288" s="30"/>
      <c r="J288" s="30"/>
      <c r="K288" s="30"/>
      <c r="L288" s="30"/>
      <c r="M288" s="30"/>
      <c r="N288" s="30"/>
      <c r="O288" s="30"/>
    </row>
    <row r="289" spans="1:15" ht="15.75" x14ac:dyDescent="0.25">
      <c r="A289" s="61" t="s">
        <v>417</v>
      </c>
      <c r="B289" s="55" t="s">
        <v>418</v>
      </c>
      <c r="C289" s="30">
        <f t="shared" si="7"/>
        <v>0</v>
      </c>
      <c r="D289" s="45">
        <f>+LOOKUP($A289, 'S-Enero'!$A$2:$A$1993,'S-Enero'!$C$2:$C$1993)</f>
        <v>0</v>
      </c>
      <c r="E289" s="45">
        <f>+LOOKUP($A289, 'S-Febrero'!$A$2:$A$1993,'S-Febrero'!$C$2:$C$1993)</f>
        <v>0</v>
      </c>
      <c r="F289" s="45">
        <f>+LOOKUP($A289, 'S-Marzo'!$A$2:$A$1993,'S-Marzo'!$C$2:$C$1993)</f>
        <v>0</v>
      </c>
      <c r="G289" s="30"/>
      <c r="H289" s="30"/>
      <c r="I289" s="30"/>
      <c r="J289" s="30"/>
      <c r="K289" s="30"/>
      <c r="L289" s="30"/>
      <c r="M289" s="30"/>
      <c r="N289" s="30"/>
      <c r="O289" s="30"/>
    </row>
    <row r="290" spans="1:15" ht="15.75" x14ac:dyDescent="0.25">
      <c r="A290" s="61" t="s">
        <v>384</v>
      </c>
      <c r="B290" s="55" t="s">
        <v>385</v>
      </c>
      <c r="C290" s="30">
        <f t="shared" si="7"/>
        <v>4</v>
      </c>
      <c r="D290" s="45">
        <f>+LOOKUP($A290, 'S-Enero'!$A$2:$A$1993,'S-Enero'!$C$2:$C$1993)</f>
        <v>0</v>
      </c>
      <c r="E290" s="45">
        <f>+LOOKUP($A290, 'S-Febrero'!$A$2:$A$1993,'S-Febrero'!$C$2:$C$1993)</f>
        <v>2</v>
      </c>
      <c r="F290" s="45">
        <f>+LOOKUP($A290, 'S-Marzo'!$A$2:$A$1993,'S-Marzo'!$C$2:$C$1993)</f>
        <v>2</v>
      </c>
      <c r="G290" s="30"/>
      <c r="H290" s="30"/>
      <c r="I290" s="30"/>
      <c r="J290" s="30"/>
      <c r="K290" s="30"/>
      <c r="L290" s="30"/>
      <c r="M290" s="30"/>
      <c r="N290" s="30"/>
      <c r="O290" s="30"/>
    </row>
    <row r="291" spans="1:15" ht="15.75" x14ac:dyDescent="0.25">
      <c r="A291" s="61" t="s">
        <v>392</v>
      </c>
      <c r="B291" s="55" t="s">
        <v>393</v>
      </c>
      <c r="C291" s="30">
        <f t="shared" si="7"/>
        <v>0</v>
      </c>
      <c r="D291" s="45">
        <f>+LOOKUP($A291, 'S-Enero'!$A$2:$A$1993,'S-Enero'!$C$2:$C$1993)</f>
        <v>0</v>
      </c>
      <c r="E291" s="45">
        <f>+LOOKUP($A291, 'S-Febrero'!$A$2:$A$1993,'S-Febrero'!$C$2:$C$1993)</f>
        <v>0</v>
      </c>
      <c r="F291" s="45">
        <f>+LOOKUP($A291, 'S-Marzo'!$A$2:$A$1993,'S-Marzo'!$C$2:$C$1993)</f>
        <v>0</v>
      </c>
      <c r="G291" s="30"/>
      <c r="H291" s="30"/>
      <c r="I291" s="30"/>
      <c r="J291" s="30"/>
      <c r="K291" s="30"/>
      <c r="L291" s="30"/>
      <c r="M291" s="30"/>
      <c r="N291" s="30"/>
      <c r="O291" s="30"/>
    </row>
    <row r="292" spans="1:15" ht="15.75" x14ac:dyDescent="0.25">
      <c r="A292" s="61" t="s">
        <v>154</v>
      </c>
      <c r="B292" s="66" t="s">
        <v>155</v>
      </c>
      <c r="C292" s="30">
        <f t="shared" si="7"/>
        <v>2</v>
      </c>
      <c r="D292" s="45">
        <f>+LOOKUP($A292, 'S-Enero'!$A$2:$A$1993,'S-Enero'!$C$2:$C$1993)</f>
        <v>0</v>
      </c>
      <c r="E292" s="45">
        <f>+LOOKUP($A292, 'S-Febrero'!$A$2:$A$1993,'S-Febrero'!$C$2:$C$1993)</f>
        <v>1</v>
      </c>
      <c r="F292" s="45">
        <f>+LOOKUP($A292, 'S-Marzo'!$A$2:$A$1993,'S-Marzo'!$C$2:$C$1993)</f>
        <v>1</v>
      </c>
      <c r="G292" s="30"/>
      <c r="H292" s="30"/>
      <c r="I292" s="30"/>
      <c r="J292" s="30"/>
      <c r="K292" s="30"/>
      <c r="L292" s="30"/>
      <c r="M292" s="30"/>
      <c r="N292" s="30"/>
      <c r="O292" s="30"/>
    </row>
    <row r="293" spans="1:15" ht="15.75" x14ac:dyDescent="0.25">
      <c r="A293" s="61" t="s">
        <v>419</v>
      </c>
      <c r="B293" s="55" t="s">
        <v>420</v>
      </c>
      <c r="C293" s="30">
        <f t="shared" si="7"/>
        <v>0</v>
      </c>
      <c r="D293" s="45">
        <f>+LOOKUP($A293, 'S-Enero'!$A$2:$A$1993,'S-Enero'!$C$2:$C$1993)</f>
        <v>0</v>
      </c>
      <c r="E293" s="45">
        <f>+LOOKUP($A293, 'S-Febrero'!$A$2:$A$1993,'S-Febrero'!$C$2:$C$1993)</f>
        <v>0</v>
      </c>
      <c r="F293" s="45">
        <f>+LOOKUP($A293, 'S-Marzo'!$A$2:$A$1993,'S-Marzo'!$C$2:$C$1993)</f>
        <v>0</v>
      </c>
      <c r="G293" s="30"/>
      <c r="H293" s="30"/>
      <c r="I293" s="30"/>
      <c r="J293" s="30"/>
      <c r="K293" s="30"/>
      <c r="L293" s="30"/>
      <c r="M293" s="30"/>
      <c r="N293" s="30"/>
      <c r="O293" s="30"/>
    </row>
    <row r="294" spans="1:15" ht="15.75" x14ac:dyDescent="0.25">
      <c r="A294" s="61" t="s">
        <v>421</v>
      </c>
      <c r="B294" s="55" t="s">
        <v>422</v>
      </c>
      <c r="C294" s="30">
        <f t="shared" si="7"/>
        <v>0</v>
      </c>
      <c r="D294" s="45">
        <f>+LOOKUP($A294, 'S-Enero'!$A$2:$A$1993,'S-Enero'!$C$2:$C$1993)</f>
        <v>0</v>
      </c>
      <c r="E294" s="45">
        <f>+LOOKUP($A294, 'S-Febrero'!$A$2:$A$1993,'S-Febrero'!$C$2:$C$1993)</f>
        <v>0</v>
      </c>
      <c r="F294" s="45">
        <f>+LOOKUP($A294, 'S-Marzo'!$A$2:$A$1993,'S-Marzo'!$C$2:$C$1993)</f>
        <v>0</v>
      </c>
      <c r="G294" s="30"/>
      <c r="H294" s="30"/>
      <c r="I294" s="30"/>
      <c r="J294" s="30"/>
      <c r="K294" s="30"/>
      <c r="L294" s="30"/>
      <c r="M294" s="30"/>
      <c r="N294" s="30"/>
      <c r="O294" s="30"/>
    </row>
    <row r="295" spans="1:15" ht="15.75" x14ac:dyDescent="0.25">
      <c r="A295" s="61" t="s">
        <v>156</v>
      </c>
      <c r="B295" s="55" t="s">
        <v>549</v>
      </c>
      <c r="C295" s="30">
        <f t="shared" si="7"/>
        <v>0</v>
      </c>
      <c r="D295" s="45">
        <f>+LOOKUP($A295, 'S-Enero'!$A$2:$A$1993,'S-Enero'!$C$2:$C$1993)</f>
        <v>0</v>
      </c>
      <c r="E295" s="45">
        <f>+LOOKUP($A295, 'S-Febrero'!$A$2:$A$1993,'S-Febrero'!$C$2:$C$1993)</f>
        <v>0</v>
      </c>
      <c r="F295" s="45">
        <f>+LOOKUP($A295, 'S-Marzo'!$A$2:$A$1993,'S-Marzo'!$C$2:$C$1993)</f>
        <v>0</v>
      </c>
      <c r="G295" s="30"/>
      <c r="H295" s="30"/>
      <c r="I295" s="30"/>
      <c r="J295" s="30"/>
      <c r="K295" s="30"/>
      <c r="L295" s="30"/>
      <c r="M295" s="30"/>
      <c r="N295" s="30"/>
      <c r="O295" s="30"/>
    </row>
    <row r="296" spans="1:15" ht="15.75" x14ac:dyDescent="0.25">
      <c r="A296" s="61" t="s">
        <v>157</v>
      </c>
      <c r="B296" s="55" t="s">
        <v>304</v>
      </c>
      <c r="C296" s="30">
        <f t="shared" si="7"/>
        <v>0</v>
      </c>
      <c r="D296" s="45">
        <f>+LOOKUP($A296, 'S-Enero'!$A$2:$A$1993,'S-Enero'!$C$2:$C$1993)</f>
        <v>0</v>
      </c>
      <c r="E296" s="45">
        <f>+LOOKUP($A296, 'S-Febrero'!$A$2:$A$1993,'S-Febrero'!$C$2:$C$1993)</f>
        <v>0</v>
      </c>
      <c r="F296" s="45">
        <f>+LOOKUP($A296, 'S-Marzo'!$A$2:$A$1993,'S-Marzo'!$C$2:$C$1993)</f>
        <v>0</v>
      </c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5.75" x14ac:dyDescent="0.25">
      <c r="A297" s="61" t="s">
        <v>166</v>
      </c>
      <c r="B297" s="55" t="s">
        <v>631</v>
      </c>
      <c r="C297" s="30">
        <f t="shared" si="7"/>
        <v>0</v>
      </c>
      <c r="D297" s="45">
        <f>+LOOKUP($A297, 'S-Enero'!$A$2:$A$1993,'S-Enero'!$C$2:$C$1993)</f>
        <v>0</v>
      </c>
      <c r="E297" s="45">
        <f>+LOOKUP($A297, 'S-Febrero'!$A$2:$A$1993,'S-Febrero'!$C$2:$C$1993)</f>
        <v>0</v>
      </c>
      <c r="F297" s="45">
        <f>+LOOKUP($A297, 'S-Marzo'!$A$2:$A$1993,'S-Marzo'!$C$2:$C$1993)</f>
        <v>0</v>
      </c>
      <c r="G297" s="30"/>
      <c r="H297" s="30"/>
      <c r="I297" s="30"/>
      <c r="J297" s="30"/>
      <c r="K297" s="30"/>
      <c r="L297" s="30"/>
      <c r="M297" s="30"/>
      <c r="N297" s="30"/>
      <c r="O297" s="30"/>
    </row>
    <row r="298" spans="1:15" ht="15.75" x14ac:dyDescent="0.25">
      <c r="A298" s="61" t="s">
        <v>241</v>
      </c>
      <c r="B298" s="55" t="s">
        <v>242</v>
      </c>
      <c r="C298" s="30">
        <f t="shared" si="7"/>
        <v>0</v>
      </c>
      <c r="D298" s="45">
        <f>+LOOKUP($A298, 'S-Enero'!$A$2:$A$1993,'S-Enero'!$C$2:$C$1993)</f>
        <v>0</v>
      </c>
      <c r="E298" s="45">
        <f>+LOOKUP($A298, 'S-Febrero'!$A$2:$A$1993,'S-Febrero'!$C$2:$C$1993)</f>
        <v>0</v>
      </c>
      <c r="F298" s="45">
        <f>+LOOKUP($A298, 'S-Marzo'!$A$2:$A$1993,'S-Marzo'!$C$2:$C$1993)</f>
        <v>0</v>
      </c>
      <c r="G298" s="30"/>
      <c r="H298" s="30"/>
      <c r="I298" s="30"/>
      <c r="J298" s="30"/>
      <c r="K298" s="30"/>
      <c r="L298" s="30"/>
      <c r="M298" s="30"/>
      <c r="N298" s="30"/>
      <c r="O298" s="30"/>
    </row>
    <row r="299" spans="1:15" ht="15.75" x14ac:dyDescent="0.25">
      <c r="A299" s="61" t="s">
        <v>158</v>
      </c>
      <c r="B299" s="55" t="s">
        <v>259</v>
      </c>
      <c r="C299" s="30">
        <f t="shared" si="7"/>
        <v>1</v>
      </c>
      <c r="D299" s="45">
        <f>+LOOKUP($A299, 'S-Enero'!$A$2:$A$1993,'S-Enero'!$C$2:$C$1993)</f>
        <v>0</v>
      </c>
      <c r="E299" s="45">
        <f>+LOOKUP($A299, 'S-Febrero'!$A$2:$A$1993,'S-Febrero'!$C$2:$C$1993)</f>
        <v>1</v>
      </c>
      <c r="F299" s="45">
        <f>+LOOKUP($A299, 'S-Marzo'!$A$2:$A$1993,'S-Marzo'!$C$2:$C$1993)</f>
        <v>0</v>
      </c>
      <c r="G299" s="30"/>
      <c r="H299" s="30"/>
      <c r="I299" s="30"/>
      <c r="J299" s="30"/>
      <c r="K299" s="30"/>
      <c r="L299" s="30"/>
      <c r="M299" s="30"/>
      <c r="N299" s="30"/>
      <c r="O299" s="30"/>
    </row>
    <row r="300" spans="1:15" ht="15.75" x14ac:dyDescent="0.25">
      <c r="A300" s="61" t="s">
        <v>159</v>
      </c>
      <c r="B300" s="66" t="s">
        <v>565</v>
      </c>
      <c r="C300" s="30">
        <f t="shared" si="7"/>
        <v>0</v>
      </c>
      <c r="D300" s="45">
        <f>+LOOKUP($A300, 'S-Enero'!$A$2:$A$1993,'S-Enero'!$C$2:$C$1993)</f>
        <v>0</v>
      </c>
      <c r="E300" s="45">
        <f>+LOOKUP($A300, 'S-Febrero'!$A$2:$A$1993,'S-Febrero'!$C$2:$C$1993)</f>
        <v>0</v>
      </c>
      <c r="F300" s="45">
        <f>+LOOKUP($A300, 'S-Marzo'!$A$2:$A$1993,'S-Marzo'!$C$2:$C$1993)</f>
        <v>0</v>
      </c>
      <c r="G300" s="30"/>
      <c r="H300" s="30"/>
      <c r="I300" s="30"/>
      <c r="J300" s="30"/>
      <c r="K300" s="30"/>
      <c r="L300" s="30"/>
      <c r="M300" s="30"/>
      <c r="N300" s="30"/>
      <c r="O300" s="30"/>
    </row>
    <row r="301" spans="1:15" ht="15.75" x14ac:dyDescent="0.25">
      <c r="A301" s="61" t="s">
        <v>160</v>
      </c>
      <c r="B301" s="55" t="s">
        <v>161</v>
      </c>
      <c r="C301" s="30">
        <f t="shared" si="7"/>
        <v>0</v>
      </c>
      <c r="D301" s="45">
        <f>+LOOKUP($A301, 'S-Enero'!$A$2:$A$1993,'S-Enero'!$C$2:$C$1993)</f>
        <v>0</v>
      </c>
      <c r="E301" s="45">
        <f>+LOOKUP($A301, 'S-Febrero'!$A$2:$A$1993,'S-Febrero'!$C$2:$C$1993)</f>
        <v>0</v>
      </c>
      <c r="F301" s="45">
        <f>+LOOKUP($A301, 'S-Marzo'!$A$2:$A$1993,'S-Marzo'!$C$2:$C$1993)</f>
        <v>0</v>
      </c>
      <c r="G301" s="30"/>
      <c r="H301" s="30"/>
      <c r="I301" s="30"/>
      <c r="J301" s="30"/>
      <c r="K301" s="30"/>
      <c r="L301" s="30"/>
      <c r="M301" s="30"/>
      <c r="N301" s="30"/>
      <c r="O301" s="30"/>
    </row>
    <row r="302" spans="1:15" ht="15.75" x14ac:dyDescent="0.25">
      <c r="A302" s="61" t="s">
        <v>238</v>
      </c>
      <c r="B302" s="66" t="s">
        <v>239</v>
      </c>
      <c r="C302" s="30">
        <f t="shared" si="7"/>
        <v>0</v>
      </c>
      <c r="D302" s="45">
        <f>+LOOKUP($A302, 'S-Enero'!$A$2:$A$1993,'S-Enero'!$C$2:$C$1993)</f>
        <v>0</v>
      </c>
      <c r="E302" s="45">
        <f>+LOOKUP($A302, 'S-Febrero'!$A$2:$A$1993,'S-Febrero'!$C$2:$C$1993)</f>
        <v>0</v>
      </c>
      <c r="F302" s="45">
        <f>+LOOKUP($A302, 'S-Marzo'!$A$2:$A$1993,'S-Marzo'!$C$2:$C$1993)</f>
        <v>0</v>
      </c>
      <c r="G302" s="30"/>
      <c r="H302" s="30"/>
      <c r="I302" s="30"/>
      <c r="J302" s="30"/>
      <c r="K302" s="30"/>
      <c r="L302" s="30"/>
      <c r="M302" s="30"/>
      <c r="N302" s="30"/>
      <c r="O302" s="30"/>
    </row>
    <row r="303" spans="1:15" ht="15.75" x14ac:dyDescent="0.25">
      <c r="A303" s="61" t="s">
        <v>468</v>
      </c>
      <c r="B303" s="55" t="s">
        <v>469</v>
      </c>
      <c r="C303" s="30">
        <f t="shared" si="7"/>
        <v>0</v>
      </c>
      <c r="D303" s="45">
        <f>+LOOKUP($A303, 'S-Enero'!$A$2:$A$1993,'S-Enero'!$C$2:$C$1993)</f>
        <v>0</v>
      </c>
      <c r="E303" s="45">
        <f>+LOOKUP($A303, 'S-Febrero'!$A$2:$A$1993,'S-Febrero'!$C$2:$C$1993)</f>
        <v>0</v>
      </c>
      <c r="F303" s="45">
        <f>+LOOKUP($A303, 'S-Marzo'!$A$2:$A$1993,'S-Marzo'!$C$2:$C$1993)</f>
        <v>0</v>
      </c>
      <c r="G303" s="30"/>
      <c r="H303" s="30"/>
      <c r="I303" s="30"/>
      <c r="J303" s="30"/>
      <c r="K303" s="30"/>
      <c r="L303" s="30"/>
      <c r="M303" s="30"/>
      <c r="N303" s="30"/>
      <c r="O303" s="30"/>
    </row>
    <row r="304" spans="1:15" ht="15.75" x14ac:dyDescent="0.25">
      <c r="A304" s="61" t="s">
        <v>162</v>
      </c>
      <c r="B304" s="55" t="s">
        <v>353</v>
      </c>
      <c r="C304" s="30">
        <f t="shared" si="7"/>
        <v>0</v>
      </c>
      <c r="D304" s="45">
        <f>+LOOKUP($A304, 'S-Enero'!$A$2:$A$1993,'S-Enero'!$C$2:$C$1993)</f>
        <v>0</v>
      </c>
      <c r="E304" s="45">
        <f>+LOOKUP($A304, 'S-Febrero'!$A$2:$A$1993,'S-Febrero'!$C$2:$C$1993)</f>
        <v>0</v>
      </c>
      <c r="F304" s="45">
        <f>+LOOKUP($A304, 'S-Marzo'!$A$2:$A$1993,'S-Marzo'!$C$2:$C$1993)</f>
        <v>0</v>
      </c>
      <c r="G304" s="30"/>
      <c r="H304" s="30"/>
      <c r="I304" s="30"/>
      <c r="J304" s="30"/>
      <c r="K304" s="30"/>
      <c r="L304" s="30"/>
      <c r="M304" s="30"/>
      <c r="N304" s="30"/>
      <c r="O304" s="30"/>
    </row>
    <row r="305" spans="1:15" ht="15.75" x14ac:dyDescent="0.25">
      <c r="A305" s="61" t="s">
        <v>585</v>
      </c>
      <c r="B305" s="55" t="s">
        <v>586</v>
      </c>
      <c r="C305" s="30">
        <f t="shared" si="7"/>
        <v>0</v>
      </c>
      <c r="D305" s="45">
        <f>+LOOKUP($A305, 'S-Enero'!$A$2:$A$1993,'S-Enero'!$C$2:$C$1993)</f>
        <v>0</v>
      </c>
      <c r="E305" s="45">
        <f>+LOOKUP($A305, 'S-Febrero'!$A$2:$A$1993,'S-Febrero'!$C$2:$C$1993)</f>
        <v>0</v>
      </c>
      <c r="F305" s="45">
        <f>+LOOKUP($A305, 'S-Marzo'!$A$2:$A$1993,'S-Marzo'!$C$2:$C$1993)</f>
        <v>0</v>
      </c>
      <c r="G305" s="30"/>
      <c r="H305" s="30"/>
      <c r="I305" s="30"/>
      <c r="J305" s="30"/>
      <c r="K305" s="30"/>
      <c r="L305" s="30"/>
      <c r="M305" s="30"/>
      <c r="N305" s="30"/>
      <c r="O305" s="30"/>
    </row>
    <row r="306" spans="1:15" ht="15.75" x14ac:dyDescent="0.25">
      <c r="A306" s="61" t="s">
        <v>500</v>
      </c>
      <c r="B306" s="55" t="s">
        <v>501</v>
      </c>
      <c r="C306" s="30">
        <f t="shared" si="7"/>
        <v>0</v>
      </c>
      <c r="D306" s="45">
        <f>+LOOKUP($A306, 'S-Enero'!$A$2:$A$1993,'S-Enero'!$C$2:$C$1993)</f>
        <v>0</v>
      </c>
      <c r="E306" s="45">
        <f>+LOOKUP($A306, 'S-Febrero'!$A$2:$A$1993,'S-Febrero'!$C$2:$C$1993)</f>
        <v>0</v>
      </c>
      <c r="F306" s="45">
        <f>+LOOKUP($A306, 'S-Marzo'!$A$2:$A$1993,'S-Marzo'!$C$2:$C$1993)</f>
        <v>0</v>
      </c>
      <c r="G306" s="30"/>
      <c r="H306" s="30"/>
      <c r="I306" s="30"/>
      <c r="J306" s="30"/>
      <c r="K306" s="30"/>
      <c r="L306" s="30"/>
      <c r="M306" s="30"/>
      <c r="N306" s="30"/>
      <c r="O306" s="30"/>
    </row>
    <row r="307" spans="1:15" ht="15.75" x14ac:dyDescent="0.25">
      <c r="A307" s="61" t="s">
        <v>245</v>
      </c>
      <c r="B307" s="55" t="s">
        <v>246</v>
      </c>
      <c r="C307" s="30">
        <f t="shared" si="7"/>
        <v>0</v>
      </c>
      <c r="D307" s="45">
        <f>+LOOKUP($A307, 'S-Enero'!$A$2:$A$1993,'S-Enero'!$C$2:$C$1993)</f>
        <v>0</v>
      </c>
      <c r="E307" s="45">
        <f>+LOOKUP($A307, 'S-Febrero'!$A$2:$A$1993,'S-Febrero'!$C$2:$C$1993)</f>
        <v>0</v>
      </c>
      <c r="F307" s="45">
        <f>+LOOKUP($A307, 'S-Marzo'!$A$2:$A$1993,'S-Marzo'!$C$2:$C$1993)</f>
        <v>0</v>
      </c>
      <c r="G307" s="30"/>
      <c r="H307" s="30"/>
      <c r="I307" s="30"/>
      <c r="J307" s="30"/>
      <c r="K307" s="30"/>
      <c r="L307" s="30"/>
      <c r="M307" s="30"/>
      <c r="N307" s="30"/>
      <c r="O307" s="30"/>
    </row>
    <row r="308" spans="1:15" ht="15.75" x14ac:dyDescent="0.25">
      <c r="A308" s="61" t="s">
        <v>484</v>
      </c>
      <c r="B308" s="55" t="s">
        <v>485</v>
      </c>
      <c r="C308" s="30">
        <f t="shared" si="7"/>
        <v>4</v>
      </c>
      <c r="D308" s="45">
        <f>+LOOKUP($A308, 'S-Enero'!$A$2:$A$1993,'S-Enero'!$C$2:$C$1993)</f>
        <v>0</v>
      </c>
      <c r="E308" s="45">
        <f>+LOOKUP($A308, 'S-Febrero'!$A$2:$A$1993,'S-Febrero'!$C$2:$C$1993)</f>
        <v>1</v>
      </c>
      <c r="F308" s="45">
        <f>+LOOKUP($A308, 'S-Marzo'!$A$2:$A$1993,'S-Marzo'!$C$2:$C$1993)</f>
        <v>3</v>
      </c>
      <c r="G308" s="30"/>
      <c r="H308" s="30"/>
      <c r="I308" s="30"/>
      <c r="J308" s="30"/>
      <c r="K308" s="30"/>
      <c r="L308" s="30"/>
      <c r="M308" s="30"/>
      <c r="N308" s="30"/>
      <c r="O308" s="30"/>
    </row>
    <row r="309" spans="1:15" ht="15.75" x14ac:dyDescent="0.25">
      <c r="A309" s="61" t="s">
        <v>486</v>
      </c>
      <c r="B309" s="55" t="s">
        <v>487</v>
      </c>
      <c r="C309" s="30">
        <f t="shared" si="7"/>
        <v>4</v>
      </c>
      <c r="D309" s="45">
        <f>+LOOKUP($A309, 'S-Enero'!$A$2:$A$1993,'S-Enero'!$C$2:$C$1993)</f>
        <v>0</v>
      </c>
      <c r="E309" s="45">
        <f>+LOOKUP($A309, 'S-Febrero'!$A$2:$A$1993,'S-Febrero'!$C$2:$C$1993)</f>
        <v>1</v>
      </c>
      <c r="F309" s="45">
        <f>+LOOKUP($A309, 'S-Marzo'!$A$2:$A$1993,'S-Marzo'!$C$2:$C$1993)</f>
        <v>3</v>
      </c>
      <c r="G309" s="30"/>
      <c r="H309" s="30"/>
      <c r="I309" s="30"/>
      <c r="J309" s="30"/>
      <c r="K309" s="30"/>
      <c r="L309" s="30"/>
      <c r="M309" s="30"/>
      <c r="N309" s="30"/>
      <c r="O309" s="30"/>
    </row>
    <row r="310" spans="1:15" ht="15.75" x14ac:dyDescent="0.25">
      <c r="A310" s="61" t="s">
        <v>163</v>
      </c>
      <c r="B310" s="55" t="s">
        <v>196</v>
      </c>
      <c r="C310" s="30">
        <f t="shared" si="7"/>
        <v>0</v>
      </c>
      <c r="D310" s="45">
        <f>+LOOKUP($A310, 'S-Enero'!$A$2:$A$1993,'S-Enero'!$C$2:$C$1993)</f>
        <v>0</v>
      </c>
      <c r="E310" s="45">
        <f>+LOOKUP($A310, 'S-Febrero'!$A$2:$A$1993,'S-Febrero'!$C$2:$C$1993)</f>
        <v>0</v>
      </c>
      <c r="F310" s="45">
        <f>+LOOKUP($A310, 'S-Marzo'!$A$2:$A$1993,'S-Marzo'!$C$2:$C$1993)</f>
        <v>0</v>
      </c>
      <c r="G310" s="30"/>
      <c r="H310" s="30"/>
      <c r="I310" s="30"/>
      <c r="J310" s="30"/>
      <c r="K310" s="30"/>
      <c r="L310" s="30"/>
      <c r="M310" s="30"/>
      <c r="N310" s="30"/>
      <c r="O310" s="30"/>
    </row>
    <row r="311" spans="1:15" ht="15.75" x14ac:dyDescent="0.25">
      <c r="A311" s="61" t="s">
        <v>22</v>
      </c>
      <c r="B311" s="66" t="s">
        <v>178</v>
      </c>
      <c r="C311" s="30">
        <f t="shared" si="7"/>
        <v>0</v>
      </c>
      <c r="D311" s="45">
        <f>+LOOKUP($A311, 'S-Enero'!$A$2:$A$1993,'S-Enero'!$C$2:$C$1993)</f>
        <v>0</v>
      </c>
      <c r="E311" s="45">
        <f>+LOOKUP($A311, 'S-Febrero'!$A$2:$A$1993,'S-Febrero'!$C$2:$C$1993)</f>
        <v>0</v>
      </c>
      <c r="F311" s="45">
        <f>+LOOKUP($A311, 'S-Marzo'!$A$2:$A$1993,'S-Marzo'!$C$2:$C$1993)</f>
        <v>0</v>
      </c>
      <c r="G311" s="30"/>
      <c r="H311" s="30"/>
      <c r="I311" s="30"/>
      <c r="J311" s="30"/>
      <c r="K311" s="30"/>
      <c r="L311" s="30"/>
      <c r="M311" s="30"/>
      <c r="N311" s="30"/>
      <c r="O311" s="30"/>
    </row>
    <row r="312" spans="1:15" x14ac:dyDescent="0.25">
      <c r="A312" s="69" t="s">
        <v>168</v>
      </c>
      <c r="B312" s="70" t="s">
        <v>688</v>
      </c>
      <c r="C312" s="30">
        <f t="shared" si="7"/>
        <v>0</v>
      </c>
      <c r="D312" s="45">
        <f>+LOOKUP($A312, 'S-Enero'!$A$2:$A$1993,'S-Enero'!$C$2:$C$1993)</f>
        <v>0</v>
      </c>
      <c r="E312" s="45">
        <f>+LOOKUP($A312, 'S-Febrero'!$A$2:$A$1993,'S-Febrero'!$C$2:$C$1993)</f>
        <v>0</v>
      </c>
      <c r="F312" s="45">
        <f>+LOOKUP($A312, 'S-Marzo'!$A$2:$A$1993,'S-Marzo'!$C$2:$C$1993)</f>
        <v>0</v>
      </c>
      <c r="G312" s="30"/>
      <c r="H312" s="30"/>
      <c r="I312" s="30"/>
      <c r="J312" s="30"/>
      <c r="K312" s="30"/>
      <c r="L312" s="30"/>
      <c r="M312" s="30"/>
      <c r="N312" s="30"/>
      <c r="O312" s="30"/>
    </row>
    <row r="313" spans="1:15" ht="15.75" x14ac:dyDescent="0.25">
      <c r="A313" s="115" t="s">
        <v>880</v>
      </c>
      <c r="B313" s="54" t="s">
        <v>881</v>
      </c>
      <c r="C313" s="30">
        <f t="shared" si="7"/>
        <v>0</v>
      </c>
      <c r="D313" s="45">
        <f>+LOOKUP($A313, 'S-Enero'!$A$2:$A$1993,'S-Enero'!$C$2:$C$1993)</f>
        <v>0</v>
      </c>
      <c r="E313" s="45">
        <f>+LOOKUP($A313, 'S-Febrero'!$A$2:$A$1993,'S-Febrero'!$C$2:$C$1993)</f>
        <v>0</v>
      </c>
      <c r="F313" s="45">
        <f>+LOOKUP($A313, 'S-Marzo'!$A$2:$A$1993,'S-Marzo'!$C$2:$C$1993)</f>
        <v>0</v>
      </c>
      <c r="G313" s="30">
        <f>+LOOKUP($A313,'S-Enero'!$A$2:$A$1999,'S-Enero'!$C$2:$C$1999)</f>
        <v>0</v>
      </c>
      <c r="H313" s="30"/>
      <c r="I313" s="30"/>
      <c r="J313" s="30"/>
      <c r="K313" s="30"/>
      <c r="L313" s="30">
        <f>+LOOKUP($A313,'S-Septiembre'!$A$2:$A$1999,'S-Septiembre'!$C$2:$C$1999)</f>
        <v>0</v>
      </c>
      <c r="M313" s="30">
        <f>+LOOKUP($A313,'S-Octubre'!$A$2:$A$1999,'S-Octubre'!$C$2:$C$1999)</f>
        <v>0</v>
      </c>
      <c r="N313" s="30">
        <f>+LOOKUP($A313,'S-Noviembre'!$A$2:$A$1999,'S-Noviembre'!$C$2:$C$1999)</f>
        <v>0</v>
      </c>
      <c r="O313" s="30">
        <f>+LOOKUP($A313,'S-Diciembre'!$A$2:$A$1999,'S-Diciembre'!$C$2:$C$1999)</f>
        <v>0</v>
      </c>
    </row>
    <row r="314" spans="1:15" ht="15.75" x14ac:dyDescent="0.25">
      <c r="A314" s="115" t="s">
        <v>882</v>
      </c>
      <c r="B314" s="54" t="s">
        <v>883</v>
      </c>
      <c r="C314" s="30">
        <f t="shared" si="7"/>
        <v>4000</v>
      </c>
      <c r="D314" s="45">
        <f>+LOOKUP($A314, 'S-Enero'!$A$2:$A$1993,'S-Enero'!$C$2:$C$1993)</f>
        <v>500</v>
      </c>
      <c r="E314" s="45">
        <f>+LOOKUP($A314, 'S-Febrero'!$A$2:$A$1993,'S-Febrero'!$C$2:$C$1993)</f>
        <v>1000</v>
      </c>
      <c r="F314" s="45">
        <f>+LOOKUP($A314, 'S-Marzo'!$A$2:$A$1993,'S-Marzo'!$C$2:$C$1993)</f>
        <v>2000</v>
      </c>
      <c r="G314" s="30">
        <f>+LOOKUP($A314,'S-Enero'!$A$2:$A$1999,'S-Enero'!$C$2:$C$1999)</f>
        <v>500</v>
      </c>
      <c r="H314" s="30"/>
      <c r="I314" s="30"/>
      <c r="J314" s="30"/>
      <c r="K314" s="30"/>
      <c r="L314" s="30">
        <f>+LOOKUP($A314,'S-Septiembre'!$A$2:$A$1999,'S-Septiembre'!$C$2:$C$1999)</f>
        <v>0</v>
      </c>
      <c r="M314" s="30">
        <f>+LOOKUP($A314,'S-Octubre'!$A$2:$A$1999,'S-Octubre'!$C$2:$C$1999)</f>
        <v>0</v>
      </c>
      <c r="N314" s="30">
        <f>+LOOKUP($A314,'S-Noviembre'!$A$2:$A$1999,'S-Noviembre'!$C$2:$C$1999)</f>
        <v>0</v>
      </c>
      <c r="O314" s="30">
        <f>+LOOKUP($A314,'S-Diciembre'!$A$2:$A$1999,'S-Diciembre'!$C$2:$C$1999)</f>
        <v>0</v>
      </c>
    </row>
    <row r="315" spans="1:15" ht="15.75" x14ac:dyDescent="0.25">
      <c r="A315" s="115" t="s">
        <v>884</v>
      </c>
      <c r="B315" s="54" t="s">
        <v>885</v>
      </c>
      <c r="C315" s="30">
        <f t="shared" si="7"/>
        <v>12</v>
      </c>
      <c r="D315" s="45">
        <f>+LOOKUP($A315, 'S-Enero'!$A$2:$A$1993,'S-Enero'!$C$2:$C$1993)</f>
        <v>0</v>
      </c>
      <c r="E315" s="45">
        <f>+LOOKUP($A315, 'S-Febrero'!$A$2:$A$1993,'S-Febrero'!$C$2:$C$1993)</f>
        <v>4</v>
      </c>
      <c r="F315" s="45">
        <f>+LOOKUP($A315, 'S-Marzo'!$A$2:$A$1993,'S-Marzo'!$C$2:$C$1993)</f>
        <v>8</v>
      </c>
      <c r="G315" s="30">
        <f>+LOOKUP($A315,'S-Enero'!$A$2:$A$1999,'S-Enero'!$C$2:$C$1999)</f>
        <v>0</v>
      </c>
      <c r="H315" s="30"/>
      <c r="I315" s="30"/>
      <c r="J315" s="30"/>
      <c r="K315" s="30"/>
      <c r="L315" s="30">
        <f>+LOOKUP($A315,'S-Septiembre'!$A$2:$A$1999,'S-Septiembre'!$C$2:$C$1999)</f>
        <v>0</v>
      </c>
      <c r="M315" s="30">
        <f>+LOOKUP($A315,'S-Octubre'!$A$2:$A$1999,'S-Octubre'!$C$2:$C$1999)</f>
        <v>0</v>
      </c>
      <c r="N315" s="30">
        <f>+LOOKUP($A315,'S-Noviembre'!$A$2:$A$1999,'S-Noviembre'!$C$2:$C$1999)</f>
        <v>0</v>
      </c>
      <c r="O315" s="30">
        <f>+LOOKUP($A315,'S-Diciembre'!$A$2:$A$1999,'S-Diciembre'!$C$2:$C$1999)</f>
        <v>0</v>
      </c>
    </row>
    <row r="316" spans="1:15" ht="15.75" x14ac:dyDescent="0.25">
      <c r="A316" s="115" t="s">
        <v>886</v>
      </c>
      <c r="B316" s="54" t="s">
        <v>887</v>
      </c>
      <c r="C316" s="30">
        <f t="shared" si="7"/>
        <v>0</v>
      </c>
      <c r="D316" s="45">
        <f>+LOOKUP($A316, 'S-Enero'!$A$2:$A$1993,'S-Enero'!$C$2:$C$1993)</f>
        <v>0</v>
      </c>
      <c r="E316" s="45">
        <f>+LOOKUP($A316, 'S-Febrero'!$A$2:$A$1993,'S-Febrero'!$C$2:$C$1993)</f>
        <v>0</v>
      </c>
      <c r="F316" s="45">
        <f>+LOOKUP($A316, 'S-Marzo'!$A$2:$A$1993,'S-Marzo'!$C$2:$C$1993)</f>
        <v>0</v>
      </c>
      <c r="G316" s="30">
        <f>+LOOKUP($A316,'S-Enero'!$A$2:$A$1999,'S-Enero'!$C$2:$C$1999)</f>
        <v>0</v>
      </c>
      <c r="H316" s="30"/>
      <c r="I316" s="30"/>
      <c r="J316" s="30"/>
      <c r="K316" s="30"/>
      <c r="L316" s="30">
        <f>+LOOKUP($A316,'S-Septiembre'!$A$2:$A$1999,'S-Septiembre'!$C$2:$C$1999)</f>
        <v>0</v>
      </c>
      <c r="M316" s="30">
        <f>+LOOKUP($A316,'S-Octubre'!$A$2:$A$1999,'S-Octubre'!$C$2:$C$1999)</f>
        <v>0</v>
      </c>
      <c r="N316" s="30">
        <f>+LOOKUP($A316,'S-Noviembre'!$A$2:$A$1999,'S-Noviembre'!$C$2:$C$1999)</f>
        <v>0</v>
      </c>
      <c r="O316" s="30">
        <f>+LOOKUP($A316,'S-Diciembre'!$A$2:$A$1999,'S-Diciembre'!$C$2:$C$1999)</f>
        <v>0</v>
      </c>
    </row>
    <row r="317" spans="1:15" ht="15.75" x14ac:dyDescent="0.25">
      <c r="A317" s="115" t="s">
        <v>888</v>
      </c>
      <c r="B317" s="54" t="s">
        <v>767</v>
      </c>
      <c r="C317" s="30">
        <f t="shared" si="7"/>
        <v>2</v>
      </c>
      <c r="D317" s="45">
        <f>+LOOKUP($A317, 'S-Enero'!$A$2:$A$1993,'S-Enero'!$C$2:$C$1993)</f>
        <v>0</v>
      </c>
      <c r="E317" s="45">
        <f>+LOOKUP($A317, 'S-Febrero'!$A$2:$A$1993,'S-Febrero'!$C$2:$C$1993)</f>
        <v>0</v>
      </c>
      <c r="F317" s="45">
        <f>+LOOKUP($A317, 'S-Marzo'!$A$2:$A$1993,'S-Marzo'!$C$2:$C$1993)</f>
        <v>2</v>
      </c>
      <c r="G317" s="30">
        <f>+LOOKUP($A317,'S-Enero'!$A$2:$A$1999,'S-Enero'!$C$2:$C$1999)</f>
        <v>0</v>
      </c>
      <c r="H317" s="30"/>
      <c r="I317" s="30"/>
      <c r="J317" s="30"/>
      <c r="K317" s="30"/>
      <c r="L317" s="30">
        <f>+LOOKUP($A317,'S-Septiembre'!$A$2:$A$1999,'S-Septiembre'!$C$2:$C$1999)</f>
        <v>0</v>
      </c>
      <c r="M317" s="30">
        <f>+LOOKUP($A317,'S-Octubre'!$A$2:$A$1999,'S-Octubre'!$C$2:$C$1999)</f>
        <v>0</v>
      </c>
      <c r="N317" s="30">
        <f>+LOOKUP($A317,'S-Noviembre'!$A$2:$A$1999,'S-Noviembre'!$C$2:$C$1999)</f>
        <v>0</v>
      </c>
      <c r="O317" s="30">
        <f>+LOOKUP($A317,'S-Diciembre'!$A$2:$A$1999,'S-Diciembre'!$C$2:$C$1999)</f>
        <v>0</v>
      </c>
    </row>
    <row r="318" spans="1:15" ht="15.75" x14ac:dyDescent="0.25">
      <c r="A318" s="115" t="s">
        <v>889</v>
      </c>
      <c r="B318" s="54" t="s">
        <v>890</v>
      </c>
      <c r="C318" s="30">
        <f t="shared" si="7"/>
        <v>3</v>
      </c>
      <c r="D318" s="45">
        <f>+LOOKUP($A318, 'S-Enero'!$A$2:$A$1993,'S-Enero'!$C$2:$C$1993)</f>
        <v>0</v>
      </c>
      <c r="E318" s="45">
        <f>+LOOKUP($A318, 'S-Febrero'!$A$2:$A$1993,'S-Febrero'!$C$2:$C$1993)</f>
        <v>0</v>
      </c>
      <c r="F318" s="45">
        <f>+LOOKUP($A318, 'S-Marzo'!$A$2:$A$1993,'S-Marzo'!$C$2:$C$1993)</f>
        <v>3</v>
      </c>
      <c r="G318" s="30">
        <f>+LOOKUP($A318,'S-Enero'!$A$2:$A$1999,'S-Enero'!$C$2:$C$1999)</f>
        <v>0</v>
      </c>
      <c r="H318" s="30"/>
      <c r="I318" s="30"/>
      <c r="J318" s="30"/>
      <c r="K318" s="30"/>
      <c r="L318" s="30">
        <f>+LOOKUP($A318,'S-Septiembre'!$A$2:$A$1999,'S-Septiembre'!$C$2:$C$1999)</f>
        <v>0</v>
      </c>
      <c r="M318" s="30">
        <f>+LOOKUP($A318,'S-Octubre'!$A$2:$A$1999,'S-Octubre'!$C$2:$C$1999)</f>
        <v>0</v>
      </c>
      <c r="N318" s="30">
        <f>+LOOKUP($A318,'S-Noviembre'!$A$2:$A$1999,'S-Noviembre'!$C$2:$C$1999)</f>
        <v>0</v>
      </c>
      <c r="O318" s="30">
        <f>+LOOKUP($A318,'S-Diciembre'!$A$2:$A$1999,'S-Diciembre'!$C$2:$C$1999)</f>
        <v>0</v>
      </c>
    </row>
    <row r="319" spans="1:15" ht="15.75" x14ac:dyDescent="0.25">
      <c r="A319" s="115" t="s">
        <v>891</v>
      </c>
      <c r="B319" s="54" t="s">
        <v>892</v>
      </c>
      <c r="C319" s="30">
        <f t="shared" si="7"/>
        <v>0</v>
      </c>
      <c r="D319" s="45">
        <f>+LOOKUP($A319, 'S-Enero'!$A$2:$A$1993,'S-Enero'!$C$2:$C$1993)</f>
        <v>0</v>
      </c>
      <c r="E319" s="45">
        <f>+LOOKUP($A319, 'S-Febrero'!$A$2:$A$1993,'S-Febrero'!$C$2:$C$1993)</f>
        <v>0</v>
      </c>
      <c r="F319" s="45">
        <f>+LOOKUP($A319, 'S-Marzo'!$A$2:$A$1993,'S-Marzo'!$C$2:$C$1993)</f>
        <v>0</v>
      </c>
      <c r="G319" s="30">
        <f>+LOOKUP($A319,'S-Enero'!$A$2:$A$1999,'S-Enero'!$C$2:$C$1999)</f>
        <v>0</v>
      </c>
      <c r="H319" s="30"/>
      <c r="I319" s="30"/>
      <c r="J319" s="30"/>
      <c r="K319" s="30"/>
      <c r="L319" s="30">
        <f>+LOOKUP($A319,'S-Septiembre'!$A$2:$A$1999,'S-Septiembre'!$C$2:$C$1999)</f>
        <v>0</v>
      </c>
      <c r="M319" s="30">
        <f>+LOOKUP($A319,'S-Octubre'!$A$2:$A$1999,'S-Octubre'!$C$2:$C$1999)</f>
        <v>0</v>
      </c>
      <c r="N319" s="30">
        <f>+LOOKUP($A319,'S-Noviembre'!$A$2:$A$1999,'S-Noviembre'!$C$2:$C$1999)</f>
        <v>0</v>
      </c>
      <c r="O319" s="30">
        <f>+LOOKUP($A319,'S-Diciembre'!$A$2:$A$1999,'S-Diciembre'!$C$2:$C$1999)</f>
        <v>0</v>
      </c>
    </row>
    <row r="320" spans="1:15" ht="15.75" x14ac:dyDescent="0.25">
      <c r="A320" s="115" t="s">
        <v>893</v>
      </c>
      <c r="B320" s="54" t="s">
        <v>894</v>
      </c>
      <c r="C320" s="30">
        <f t="shared" si="7"/>
        <v>30</v>
      </c>
      <c r="D320" s="45">
        <f>+LOOKUP($A320, 'S-Enero'!$A$2:$A$1993,'S-Enero'!$C$2:$C$1993)</f>
        <v>0</v>
      </c>
      <c r="E320" s="45">
        <f>+LOOKUP($A320, 'S-Febrero'!$A$2:$A$1993,'S-Febrero'!$C$2:$C$1993)</f>
        <v>0</v>
      </c>
      <c r="F320" s="45">
        <f>+LOOKUP($A320, 'S-Marzo'!$A$2:$A$1993,'S-Marzo'!$C$2:$C$1993)</f>
        <v>30</v>
      </c>
      <c r="G320" s="30">
        <f>+LOOKUP($A320,'S-Enero'!$A$2:$A$1999,'S-Enero'!$C$2:$C$1999)</f>
        <v>0</v>
      </c>
      <c r="H320" s="30"/>
      <c r="I320" s="30"/>
      <c r="J320" s="30"/>
      <c r="K320" s="30"/>
      <c r="L320" s="30">
        <f>+LOOKUP($A320,'S-Septiembre'!$A$2:$A$1999,'S-Septiembre'!$C$2:$C$1999)</f>
        <v>0</v>
      </c>
      <c r="M320" s="30">
        <f>+LOOKUP($A320,'S-Octubre'!$A$2:$A$1999,'S-Octubre'!$C$2:$C$1999)</f>
        <v>0</v>
      </c>
      <c r="N320" s="30">
        <f>+LOOKUP($A320,'S-Noviembre'!$A$2:$A$1999,'S-Noviembre'!$C$2:$C$1999)</f>
        <v>0</v>
      </c>
      <c r="O320" s="30">
        <f>+LOOKUP($A320,'S-Diciembre'!$A$2:$A$1999,'S-Diciembre'!$C$2:$C$1999)</f>
        <v>0</v>
      </c>
    </row>
    <row r="321" spans="1:15" ht="15.75" x14ac:dyDescent="0.25">
      <c r="A321" s="115" t="s">
        <v>895</v>
      </c>
      <c r="B321" s="54" t="s">
        <v>896</v>
      </c>
      <c r="C321" s="30">
        <f t="shared" si="7"/>
        <v>0</v>
      </c>
      <c r="D321" s="45">
        <f>+LOOKUP($A321, 'S-Enero'!$A$2:$A$1993,'S-Enero'!$C$2:$C$1993)</f>
        <v>0</v>
      </c>
      <c r="E321" s="45">
        <f>+LOOKUP($A321, 'S-Febrero'!$A$2:$A$1993,'S-Febrero'!$C$2:$C$1993)</f>
        <v>0</v>
      </c>
      <c r="F321" s="45">
        <f>+LOOKUP($A321, 'S-Marzo'!$A$2:$A$1993,'S-Marzo'!$C$2:$C$1993)</f>
        <v>0</v>
      </c>
      <c r="G321" s="30">
        <f>+LOOKUP($A321,'S-Enero'!$A$2:$A$1999,'S-Enero'!$C$2:$C$1999)</f>
        <v>0</v>
      </c>
      <c r="H321" s="30"/>
      <c r="I321" s="30"/>
      <c r="J321" s="30"/>
      <c r="K321" s="30"/>
      <c r="L321" s="30">
        <f>+LOOKUP($A321,'S-Septiembre'!$A$2:$A$1999,'S-Septiembre'!$C$2:$C$1999)</f>
        <v>0</v>
      </c>
      <c r="M321" s="30">
        <f>+LOOKUP($A321,'S-Octubre'!$A$2:$A$1999,'S-Octubre'!$C$2:$C$1999)</f>
        <v>0</v>
      </c>
      <c r="N321" s="30">
        <f>+LOOKUP($A321,'S-Noviembre'!$A$2:$A$1999,'S-Noviembre'!$C$2:$C$1999)</f>
        <v>0</v>
      </c>
      <c r="O321" s="30">
        <f>+LOOKUP($A321,'S-Diciembre'!$A$2:$A$1999,'S-Diciembre'!$C$2:$C$1999)</f>
        <v>0</v>
      </c>
    </row>
    <row r="322" spans="1:15" ht="15.75" x14ac:dyDescent="0.25">
      <c r="A322" s="115" t="s">
        <v>897</v>
      </c>
      <c r="B322" s="54" t="s">
        <v>898</v>
      </c>
      <c r="C322" s="30">
        <f t="shared" si="7"/>
        <v>0</v>
      </c>
      <c r="D322" s="45">
        <f>+LOOKUP($A322, 'S-Enero'!$A$2:$A$1993,'S-Enero'!$C$2:$C$1993)</f>
        <v>0</v>
      </c>
      <c r="E322" s="45">
        <f>+LOOKUP($A322, 'S-Febrero'!$A$2:$A$1993,'S-Febrero'!$C$2:$C$1993)</f>
        <v>0</v>
      </c>
      <c r="F322" s="45">
        <f>+LOOKUP($A322, 'S-Marzo'!$A$2:$A$1993,'S-Marzo'!$C$2:$C$1993)</f>
        <v>0</v>
      </c>
      <c r="G322" s="30">
        <f>+LOOKUP($A322,'S-Enero'!$A$2:$A$1999,'S-Enero'!$C$2:$C$1999)</f>
        <v>0</v>
      </c>
      <c r="H322" s="30"/>
      <c r="I322" s="30"/>
      <c r="J322" s="30"/>
      <c r="K322" s="30"/>
      <c r="L322" s="30">
        <f>+LOOKUP($A322,'S-Septiembre'!$A$2:$A$1999,'S-Septiembre'!$C$2:$C$1999)</f>
        <v>0</v>
      </c>
      <c r="M322" s="30">
        <f>+LOOKUP($A322,'S-Octubre'!$A$2:$A$1999,'S-Octubre'!$C$2:$C$1999)</f>
        <v>0</v>
      </c>
      <c r="N322" s="30">
        <f>+LOOKUP($A322,'S-Noviembre'!$A$2:$A$1999,'S-Noviembre'!$C$2:$C$1999)</f>
        <v>0</v>
      </c>
      <c r="O322" s="30">
        <f>+LOOKUP($A322,'S-Diciembre'!$A$2:$A$1999,'S-Diciembre'!$C$2:$C$1999)</f>
        <v>0</v>
      </c>
    </row>
    <row r="323" spans="1:15" x14ac:dyDescent="0.25">
      <c r="A323" s="71" t="s">
        <v>169</v>
      </c>
      <c r="B323" s="70" t="s">
        <v>689</v>
      </c>
      <c r="C323" s="30">
        <f t="shared" si="7"/>
        <v>26</v>
      </c>
      <c r="D323" s="45">
        <f>+LOOKUP($A323, 'S-Enero'!$A$2:$A$1993,'S-Enero'!$C$2:$C$1993)</f>
        <v>6</v>
      </c>
      <c r="E323" s="45">
        <f>+LOOKUP($A323, 'S-Febrero'!$A$2:$A$1993,'S-Febrero'!$C$2:$C$1993)</f>
        <v>0</v>
      </c>
      <c r="F323" s="45">
        <f>+LOOKUP($A323, 'S-Marzo'!$A$2:$A$1993,'S-Marzo'!$C$2:$C$1993)</f>
        <v>20</v>
      </c>
      <c r="G323" s="30"/>
      <c r="H323" s="30"/>
      <c r="I323" s="30"/>
      <c r="J323" s="30"/>
      <c r="K323" s="30"/>
      <c r="L323" s="30"/>
      <c r="M323" s="30"/>
      <c r="N323" s="30"/>
      <c r="O323" s="30"/>
    </row>
    <row r="324" spans="1:15" ht="15.75" x14ac:dyDescent="0.25">
      <c r="A324" s="115" t="s">
        <v>899</v>
      </c>
      <c r="B324" s="54" t="s">
        <v>900</v>
      </c>
      <c r="C324" s="30">
        <f t="shared" si="7"/>
        <v>0</v>
      </c>
      <c r="D324" s="45">
        <f>+LOOKUP($A324, 'S-Enero'!$A$2:$A$1993,'S-Enero'!$C$2:$C$1993)</f>
        <v>0</v>
      </c>
      <c r="E324" s="45">
        <f>+LOOKUP($A324, 'S-Febrero'!$A$2:$A$1993,'S-Febrero'!$C$2:$C$1993)</f>
        <v>0</v>
      </c>
      <c r="F324" s="45">
        <f>+LOOKUP($A324, 'S-Marzo'!$A$2:$A$1993,'S-Marzo'!$C$2:$C$1993)</f>
        <v>0</v>
      </c>
      <c r="G324" s="30">
        <f>+LOOKUP($A324,'S-Enero'!$A$2:$A$1999,'S-Enero'!$C$2:$C$1999)</f>
        <v>0</v>
      </c>
      <c r="H324" s="30"/>
      <c r="I324" s="30"/>
      <c r="J324" s="30"/>
      <c r="K324" s="30"/>
      <c r="L324" s="30">
        <f>+LOOKUP($A324,'S-Septiembre'!$A$2:$A$1999,'S-Septiembre'!$C$2:$C$1999)</f>
        <v>0</v>
      </c>
      <c r="M324" s="30">
        <f>+LOOKUP($A324,'S-Octubre'!$A$2:$A$1999,'S-Octubre'!$C$2:$C$1999)</f>
        <v>0</v>
      </c>
      <c r="N324" s="30">
        <f>+LOOKUP($A324,'S-Noviembre'!$A$2:$A$1999,'S-Noviembre'!$C$2:$C$1999)</f>
        <v>0</v>
      </c>
      <c r="O324" s="30">
        <f>+LOOKUP($A324,'S-Diciembre'!$A$2:$A$1999,'S-Diciembre'!$C$2:$C$1999)</f>
        <v>0</v>
      </c>
    </row>
    <row r="325" spans="1:15" ht="15.75" x14ac:dyDescent="0.25">
      <c r="A325" s="115" t="s">
        <v>901</v>
      </c>
      <c r="B325" s="54" t="s">
        <v>902</v>
      </c>
      <c r="C325" s="30">
        <f t="shared" si="7"/>
        <v>0</v>
      </c>
      <c r="D325" s="45">
        <f>+LOOKUP($A325, 'S-Enero'!$A$2:$A$1993,'S-Enero'!$C$2:$C$1993)</f>
        <v>0</v>
      </c>
      <c r="E325" s="45">
        <f>+LOOKUP($A325, 'S-Febrero'!$A$2:$A$1993,'S-Febrero'!$C$2:$C$1993)</f>
        <v>0</v>
      </c>
      <c r="F325" s="45">
        <f>+LOOKUP($A325, 'S-Marzo'!$A$2:$A$1993,'S-Marzo'!$C$2:$C$1993)</f>
        <v>0</v>
      </c>
      <c r="G325" s="30">
        <f>+LOOKUP($A325,'S-Enero'!$A$2:$A$1999,'S-Enero'!$C$2:$C$1999)</f>
        <v>0</v>
      </c>
      <c r="H325" s="30"/>
      <c r="I325" s="30"/>
      <c r="J325" s="30"/>
      <c r="K325" s="30"/>
      <c r="L325" s="30">
        <f>+LOOKUP($A325,'S-Septiembre'!$A$2:$A$1999,'S-Septiembre'!$C$2:$C$1999)</f>
        <v>0</v>
      </c>
      <c r="M325" s="30">
        <f>+LOOKUP($A325,'S-Octubre'!$A$2:$A$1999,'S-Octubre'!$C$2:$C$1999)</f>
        <v>0</v>
      </c>
      <c r="N325" s="30">
        <f>+LOOKUP($A325,'S-Noviembre'!$A$2:$A$1999,'S-Noviembre'!$C$2:$C$1999)</f>
        <v>0</v>
      </c>
      <c r="O325" s="30">
        <f>+LOOKUP($A325,'S-Diciembre'!$A$2:$A$1999,'S-Diciembre'!$C$2:$C$1999)</f>
        <v>0</v>
      </c>
    </row>
    <row r="326" spans="1:15" ht="15.75" x14ac:dyDescent="0.25">
      <c r="A326" s="115" t="s">
        <v>903</v>
      </c>
      <c r="B326" s="54" t="s">
        <v>904</v>
      </c>
      <c r="C326" s="30">
        <f t="shared" si="7"/>
        <v>0</v>
      </c>
      <c r="D326" s="45">
        <f>+LOOKUP($A326, 'S-Enero'!$A$2:$A$1993,'S-Enero'!$C$2:$C$1993)</f>
        <v>0</v>
      </c>
      <c r="E326" s="45">
        <f>+LOOKUP($A326, 'S-Febrero'!$A$2:$A$1993,'S-Febrero'!$C$2:$C$1993)</f>
        <v>0</v>
      </c>
      <c r="F326" s="45">
        <f>+LOOKUP($A326, 'S-Marzo'!$A$2:$A$1993,'S-Marzo'!$C$2:$C$1993)</f>
        <v>0</v>
      </c>
      <c r="G326" s="30">
        <f>+LOOKUP($A326,'S-Enero'!$A$2:$A$1999,'S-Enero'!$C$2:$C$1999)</f>
        <v>0</v>
      </c>
      <c r="H326" s="30"/>
      <c r="I326" s="30"/>
      <c r="J326" s="30"/>
      <c r="K326" s="30"/>
      <c r="L326" s="30">
        <f>+LOOKUP($A326,'S-Septiembre'!$A$2:$A$1999,'S-Septiembre'!$C$2:$C$1999)</f>
        <v>0</v>
      </c>
      <c r="M326" s="30">
        <f>+LOOKUP($A326,'S-Octubre'!$A$2:$A$1999,'S-Octubre'!$C$2:$C$1999)</f>
        <v>0</v>
      </c>
      <c r="N326" s="30">
        <f>+LOOKUP($A326,'S-Noviembre'!$A$2:$A$1999,'S-Noviembre'!$C$2:$C$1999)</f>
        <v>0</v>
      </c>
      <c r="O326" s="30">
        <f>+LOOKUP($A326,'S-Diciembre'!$A$2:$A$1999,'S-Diciembre'!$C$2:$C$1999)</f>
        <v>0</v>
      </c>
    </row>
    <row r="327" spans="1:15" ht="15.75" x14ac:dyDescent="0.25">
      <c r="A327" s="115" t="s">
        <v>905</v>
      </c>
      <c r="B327" s="54" t="s">
        <v>906</v>
      </c>
      <c r="C327" s="30">
        <f t="shared" si="7"/>
        <v>15</v>
      </c>
      <c r="D327" s="45">
        <f>+LOOKUP($A327, 'S-Enero'!$A$2:$A$1993,'S-Enero'!$C$2:$C$1993)</f>
        <v>0</v>
      </c>
      <c r="E327" s="45">
        <f>+LOOKUP($A327, 'S-Febrero'!$A$2:$A$1993,'S-Febrero'!$C$2:$C$1993)</f>
        <v>0</v>
      </c>
      <c r="F327" s="45">
        <f>+LOOKUP($A327, 'S-Marzo'!$A$2:$A$1993,'S-Marzo'!$C$2:$C$1993)</f>
        <v>15</v>
      </c>
      <c r="G327" s="30">
        <f>+LOOKUP($A327,'S-Enero'!$A$2:$A$1999,'S-Enero'!$C$2:$C$1999)</f>
        <v>0</v>
      </c>
      <c r="H327" s="30"/>
      <c r="I327" s="30"/>
      <c r="J327" s="30"/>
      <c r="K327" s="30"/>
      <c r="L327" s="30">
        <f>+LOOKUP($A327,'S-Septiembre'!$A$2:$A$1999,'S-Septiembre'!$C$2:$C$1999)</f>
        <v>0</v>
      </c>
      <c r="M327" s="30">
        <f>+LOOKUP($A327,'S-Octubre'!$A$2:$A$1999,'S-Octubre'!$C$2:$C$1999)</f>
        <v>0</v>
      </c>
      <c r="N327" s="30">
        <f>+LOOKUP($A327,'S-Noviembre'!$A$2:$A$1999,'S-Noviembre'!$C$2:$C$1999)</f>
        <v>0</v>
      </c>
      <c r="O327" s="30">
        <f>+LOOKUP($A327,'S-Diciembre'!$A$2:$A$1999,'S-Diciembre'!$C$2:$C$1999)</f>
        <v>0</v>
      </c>
    </row>
    <row r="328" spans="1:15" ht="15.75" x14ac:dyDescent="0.25">
      <c r="A328" s="115" t="s">
        <v>907</v>
      </c>
      <c r="B328" s="54" t="s">
        <v>908</v>
      </c>
      <c r="C328" s="30">
        <f t="shared" si="7"/>
        <v>0</v>
      </c>
      <c r="D328" s="45">
        <f>+LOOKUP($A328, 'S-Enero'!$A$2:$A$1993,'S-Enero'!$C$2:$C$1993)</f>
        <v>0</v>
      </c>
      <c r="E328" s="45">
        <f>+LOOKUP($A328, 'S-Febrero'!$A$2:$A$1993,'S-Febrero'!$C$2:$C$1993)</f>
        <v>0</v>
      </c>
      <c r="F328" s="45">
        <f>+LOOKUP($A328, 'S-Marzo'!$A$2:$A$1993,'S-Marzo'!$C$2:$C$1993)</f>
        <v>0</v>
      </c>
      <c r="G328" s="30">
        <f>+LOOKUP($A328,'S-Enero'!$A$2:$A$1999,'S-Enero'!$C$2:$C$1999)</f>
        <v>0</v>
      </c>
      <c r="H328" s="30"/>
      <c r="I328" s="30"/>
      <c r="J328" s="30"/>
      <c r="K328" s="30"/>
      <c r="L328" s="30">
        <f>+LOOKUP($A328,'S-Septiembre'!$A$2:$A$1999,'S-Septiembre'!$C$2:$C$1999)</f>
        <v>0</v>
      </c>
      <c r="M328" s="30">
        <f>+LOOKUP($A328,'S-Octubre'!$A$2:$A$1999,'S-Octubre'!$C$2:$C$1999)</f>
        <v>0</v>
      </c>
      <c r="N328" s="30">
        <f>+LOOKUP($A328,'S-Noviembre'!$A$2:$A$1999,'S-Noviembre'!$C$2:$C$1999)</f>
        <v>0</v>
      </c>
      <c r="O328" s="30">
        <f>+LOOKUP($A328,'S-Diciembre'!$A$2:$A$1999,'S-Diciembre'!$C$2:$C$1999)</f>
        <v>0</v>
      </c>
    </row>
    <row r="329" spans="1:15" ht="15.75" x14ac:dyDescent="0.25">
      <c r="A329" s="115" t="s">
        <v>909</v>
      </c>
      <c r="B329" s="54" t="s">
        <v>910</v>
      </c>
      <c r="C329" s="30">
        <f t="shared" si="7"/>
        <v>20</v>
      </c>
      <c r="D329" s="45">
        <f>+LOOKUP($A329, 'S-Enero'!$A$2:$A$1993,'S-Enero'!$C$2:$C$1993)</f>
        <v>2</v>
      </c>
      <c r="E329" s="45">
        <f>+LOOKUP($A329, 'S-Febrero'!$A$2:$A$1993,'S-Febrero'!$C$2:$C$1993)</f>
        <v>6</v>
      </c>
      <c r="F329" s="45">
        <f>+LOOKUP($A329, 'S-Marzo'!$A$2:$A$1993,'S-Marzo'!$C$2:$C$1993)</f>
        <v>10</v>
      </c>
      <c r="G329" s="30">
        <f>+LOOKUP($A329,'S-Enero'!$A$2:$A$1999,'S-Enero'!$C$2:$C$1999)</f>
        <v>2</v>
      </c>
      <c r="H329" s="30"/>
      <c r="I329" s="30"/>
      <c r="J329" s="30"/>
      <c r="K329" s="30"/>
      <c r="L329" s="30">
        <f>+LOOKUP($A329,'S-Septiembre'!$A$2:$A$1999,'S-Septiembre'!$C$2:$C$1999)</f>
        <v>0</v>
      </c>
      <c r="M329" s="30">
        <f>+LOOKUP($A329,'S-Octubre'!$A$2:$A$1999,'S-Octubre'!$C$2:$C$1999)</f>
        <v>0</v>
      </c>
      <c r="N329" s="30">
        <f>+LOOKUP($A329,'S-Noviembre'!$A$2:$A$1999,'S-Noviembre'!$C$2:$C$1999)</f>
        <v>0</v>
      </c>
      <c r="O329" s="30">
        <f>+LOOKUP($A329,'S-Diciembre'!$A$2:$A$1999,'S-Diciembre'!$C$2:$C$1999)</f>
        <v>0</v>
      </c>
    </row>
    <row r="330" spans="1:15" ht="15.75" x14ac:dyDescent="0.25">
      <c r="A330" s="115" t="s">
        <v>911</v>
      </c>
      <c r="B330" s="54" t="s">
        <v>912</v>
      </c>
      <c r="C330" s="30">
        <f t="shared" si="7"/>
        <v>0</v>
      </c>
      <c r="D330" s="45">
        <f>+LOOKUP($A330, 'S-Enero'!$A$2:$A$1993,'S-Enero'!$C$2:$C$1993)</f>
        <v>0</v>
      </c>
      <c r="E330" s="45">
        <f>+LOOKUP($A330, 'S-Febrero'!$A$2:$A$1993,'S-Febrero'!$C$2:$C$1993)</f>
        <v>0</v>
      </c>
      <c r="F330" s="45">
        <f>+LOOKUP($A330, 'S-Marzo'!$A$2:$A$1993,'S-Marzo'!$C$2:$C$1993)</f>
        <v>0</v>
      </c>
      <c r="G330" s="30">
        <f>+LOOKUP($A330,'S-Enero'!$A$2:$A$1999,'S-Enero'!$C$2:$C$1999)</f>
        <v>0</v>
      </c>
      <c r="H330" s="30"/>
      <c r="I330" s="30"/>
      <c r="J330" s="30"/>
      <c r="K330" s="30"/>
      <c r="L330" s="30">
        <f>+LOOKUP($A330,'S-Septiembre'!$A$2:$A$1999,'S-Septiembre'!$C$2:$C$1999)</f>
        <v>0</v>
      </c>
      <c r="M330" s="30">
        <f>+LOOKUP($A330,'S-Octubre'!$A$2:$A$1999,'S-Octubre'!$C$2:$C$1999)</f>
        <v>0</v>
      </c>
      <c r="N330" s="30">
        <f>+LOOKUP($A330,'S-Noviembre'!$A$2:$A$1999,'S-Noviembre'!$C$2:$C$1999)</f>
        <v>0</v>
      </c>
      <c r="O330" s="30">
        <f>+LOOKUP($A330,'S-Diciembre'!$A$2:$A$1999,'S-Diciembre'!$C$2:$C$1999)</f>
        <v>0</v>
      </c>
    </row>
    <row r="331" spans="1:15" ht="15.75" x14ac:dyDescent="0.25">
      <c r="A331" s="115" t="s">
        <v>913</v>
      </c>
      <c r="B331" s="54" t="s">
        <v>914</v>
      </c>
      <c r="C331" s="30">
        <f t="shared" ref="C331:C394" si="8">SUM(D331:L331)</f>
        <v>3</v>
      </c>
      <c r="D331" s="45">
        <f>+LOOKUP($A331, 'S-Enero'!$A$2:$A$1993,'S-Enero'!$C$2:$C$1993)</f>
        <v>0</v>
      </c>
      <c r="E331" s="45">
        <f>+LOOKUP($A331, 'S-Febrero'!$A$2:$A$1993,'S-Febrero'!$C$2:$C$1993)</f>
        <v>3</v>
      </c>
      <c r="F331" s="45">
        <f>+LOOKUP($A331, 'S-Marzo'!$A$2:$A$1993,'S-Marzo'!$C$2:$C$1993)</f>
        <v>0</v>
      </c>
      <c r="G331" s="30">
        <f>+LOOKUP($A331,'S-Enero'!$A$2:$A$1999,'S-Enero'!$C$2:$C$1999)</f>
        <v>0</v>
      </c>
      <c r="H331" s="30"/>
      <c r="I331" s="30"/>
      <c r="J331" s="30"/>
      <c r="K331" s="30"/>
      <c r="L331" s="30">
        <f>+LOOKUP($A331,'S-Septiembre'!$A$2:$A$1999,'S-Septiembre'!$C$2:$C$1999)</f>
        <v>0</v>
      </c>
      <c r="M331" s="30">
        <f>+LOOKUP($A331,'S-Octubre'!$A$2:$A$1999,'S-Octubre'!$C$2:$C$1999)</f>
        <v>0</v>
      </c>
      <c r="N331" s="30">
        <f>+LOOKUP($A331,'S-Noviembre'!$A$2:$A$1999,'S-Noviembre'!$C$2:$C$1999)</f>
        <v>0</v>
      </c>
      <c r="O331" s="30">
        <f>+LOOKUP($A331,'S-Diciembre'!$A$2:$A$1999,'S-Diciembre'!$C$2:$C$1999)</f>
        <v>0</v>
      </c>
    </row>
    <row r="332" spans="1:15" ht="15.75" x14ac:dyDescent="0.25">
      <c r="A332" s="115" t="s">
        <v>915</v>
      </c>
      <c r="B332" s="54" t="s">
        <v>916</v>
      </c>
      <c r="C332" s="30">
        <f t="shared" si="8"/>
        <v>1</v>
      </c>
      <c r="D332" s="45">
        <f>+LOOKUP($A332, 'S-Enero'!$A$2:$A$1993,'S-Enero'!$C$2:$C$1993)</f>
        <v>0</v>
      </c>
      <c r="E332" s="45">
        <f>+LOOKUP($A332, 'S-Febrero'!$A$2:$A$1993,'S-Febrero'!$C$2:$C$1993)</f>
        <v>1</v>
      </c>
      <c r="F332" s="45">
        <f>+LOOKUP($A332, 'S-Marzo'!$A$2:$A$1993,'S-Marzo'!$C$2:$C$1993)</f>
        <v>0</v>
      </c>
      <c r="G332" s="30">
        <f>+LOOKUP($A332,'S-Enero'!$A$2:$A$1999,'S-Enero'!$C$2:$C$1999)</f>
        <v>0</v>
      </c>
      <c r="H332" s="30"/>
      <c r="I332" s="30"/>
      <c r="J332" s="30"/>
      <c r="K332" s="30"/>
      <c r="L332" s="30">
        <f>+LOOKUP($A332,'S-Septiembre'!$A$2:$A$1999,'S-Septiembre'!$C$2:$C$1999)</f>
        <v>0</v>
      </c>
      <c r="M332" s="30">
        <f>+LOOKUP($A332,'S-Octubre'!$A$2:$A$1999,'S-Octubre'!$C$2:$C$1999)</f>
        <v>0</v>
      </c>
      <c r="N332" s="30">
        <f>+LOOKUP($A332,'S-Noviembre'!$A$2:$A$1999,'S-Noviembre'!$C$2:$C$1999)</f>
        <v>0</v>
      </c>
      <c r="O332" s="30">
        <f>+LOOKUP($A332,'S-Diciembre'!$A$2:$A$1999,'S-Diciembre'!$C$2:$C$1999)</f>
        <v>0</v>
      </c>
    </row>
    <row r="333" spans="1:15" ht="15.75" x14ac:dyDescent="0.25">
      <c r="A333" s="115" t="s">
        <v>917</v>
      </c>
      <c r="B333" s="54" t="s">
        <v>918</v>
      </c>
      <c r="C333" s="30">
        <f t="shared" si="8"/>
        <v>6</v>
      </c>
      <c r="D333" s="45">
        <f>+LOOKUP($A333, 'S-Enero'!$A$2:$A$1993,'S-Enero'!$C$2:$C$1993)</f>
        <v>0</v>
      </c>
      <c r="E333" s="45">
        <f>+LOOKUP($A333, 'S-Febrero'!$A$2:$A$1993,'S-Febrero'!$C$2:$C$1993)</f>
        <v>6</v>
      </c>
      <c r="F333" s="45">
        <f>+LOOKUP($A333, 'S-Marzo'!$A$2:$A$1993,'S-Marzo'!$C$2:$C$1993)</f>
        <v>0</v>
      </c>
      <c r="G333" s="30">
        <f>+LOOKUP($A333,'S-Enero'!$A$2:$A$1999,'S-Enero'!$C$2:$C$1999)</f>
        <v>0</v>
      </c>
      <c r="H333" s="30"/>
      <c r="I333" s="30"/>
      <c r="J333" s="30"/>
      <c r="K333" s="30"/>
      <c r="L333" s="30">
        <f>+LOOKUP($A333,'S-Septiembre'!$A$2:$A$1999,'S-Septiembre'!$C$2:$C$1999)</f>
        <v>0</v>
      </c>
      <c r="M333" s="30">
        <f>+LOOKUP($A333,'S-Octubre'!$A$2:$A$1999,'S-Octubre'!$C$2:$C$1999)</f>
        <v>0</v>
      </c>
      <c r="N333" s="30">
        <f>+LOOKUP($A333,'S-Noviembre'!$A$2:$A$1999,'S-Noviembre'!$C$2:$C$1999)</f>
        <v>0</v>
      </c>
      <c r="O333" s="30">
        <f>+LOOKUP($A333,'S-Diciembre'!$A$2:$A$1999,'S-Diciembre'!$C$2:$C$1999)</f>
        <v>0</v>
      </c>
    </row>
    <row r="334" spans="1:15" x14ac:dyDescent="0.25">
      <c r="A334" s="69" t="s">
        <v>170</v>
      </c>
      <c r="B334" s="72" t="s">
        <v>690</v>
      </c>
      <c r="C334" s="30">
        <f t="shared" si="8"/>
        <v>9</v>
      </c>
      <c r="D334" s="45">
        <f>+LOOKUP($A334, 'S-Enero'!$A$2:$A$1993,'S-Enero'!$C$2:$C$1993)</f>
        <v>5</v>
      </c>
      <c r="E334" s="45">
        <f>+LOOKUP($A334, 'S-Febrero'!$A$2:$A$1993,'S-Febrero'!$C$2:$C$1993)</f>
        <v>0</v>
      </c>
      <c r="F334" s="45">
        <f>+LOOKUP($A334, 'S-Marzo'!$A$2:$A$1993,'S-Marzo'!$C$2:$C$1993)</f>
        <v>4</v>
      </c>
      <c r="G334" s="30"/>
      <c r="H334" s="30"/>
      <c r="I334" s="30"/>
      <c r="J334" s="30"/>
      <c r="K334" s="30"/>
      <c r="L334" s="30"/>
      <c r="M334" s="30"/>
      <c r="N334" s="30"/>
      <c r="O334" s="30"/>
    </row>
    <row r="335" spans="1:15" ht="15.75" x14ac:dyDescent="0.25">
      <c r="A335" s="115" t="s">
        <v>919</v>
      </c>
      <c r="B335" s="54" t="s">
        <v>920</v>
      </c>
      <c r="C335" s="30">
        <f t="shared" si="8"/>
        <v>0</v>
      </c>
      <c r="D335" s="45">
        <f>+LOOKUP($A335, 'S-Enero'!$A$2:$A$1993,'S-Enero'!$C$2:$C$1993)</f>
        <v>0</v>
      </c>
      <c r="E335" s="45">
        <f>+LOOKUP($A335, 'S-Febrero'!$A$2:$A$1993,'S-Febrero'!$C$2:$C$1993)</f>
        <v>0</v>
      </c>
      <c r="F335" s="45">
        <f>+LOOKUP($A335, 'S-Marzo'!$A$2:$A$1993,'S-Marzo'!$C$2:$C$1993)</f>
        <v>0</v>
      </c>
      <c r="G335" s="30">
        <f>+LOOKUP($A335,'S-Enero'!$A$2:$A$1999,'S-Enero'!$C$2:$C$1999)</f>
        <v>0</v>
      </c>
      <c r="H335" s="30"/>
      <c r="I335" s="30"/>
      <c r="J335" s="30"/>
      <c r="K335" s="30"/>
      <c r="L335" s="30">
        <f>+LOOKUP($A335,'S-Septiembre'!$A$2:$A$1999,'S-Septiembre'!$C$2:$C$1999)</f>
        <v>0</v>
      </c>
      <c r="M335" s="30">
        <f>+LOOKUP($A335,'S-Octubre'!$A$2:$A$1999,'S-Octubre'!$C$2:$C$1999)</f>
        <v>0</v>
      </c>
      <c r="N335" s="30">
        <f>+LOOKUP($A335,'S-Noviembre'!$A$2:$A$1999,'S-Noviembre'!$C$2:$C$1999)</f>
        <v>0</v>
      </c>
      <c r="O335" s="30">
        <f>+LOOKUP($A335,'S-Diciembre'!$A$2:$A$1999,'S-Diciembre'!$C$2:$C$1999)</f>
        <v>0</v>
      </c>
    </row>
    <row r="336" spans="1:15" ht="15.75" x14ac:dyDescent="0.25">
      <c r="A336" s="115" t="s">
        <v>921</v>
      </c>
      <c r="B336" s="54" t="s">
        <v>922</v>
      </c>
      <c r="C336" s="30">
        <f t="shared" si="8"/>
        <v>3</v>
      </c>
      <c r="D336" s="45">
        <f>+LOOKUP($A336, 'S-Enero'!$A$2:$A$1993,'S-Enero'!$C$2:$C$1993)</f>
        <v>0</v>
      </c>
      <c r="E336" s="45">
        <f>+LOOKUP($A336, 'S-Febrero'!$A$2:$A$1993,'S-Febrero'!$C$2:$C$1993)</f>
        <v>3</v>
      </c>
      <c r="F336" s="45">
        <f>+LOOKUP($A336, 'S-Marzo'!$A$2:$A$1993,'S-Marzo'!$C$2:$C$1993)</f>
        <v>0</v>
      </c>
      <c r="G336" s="30">
        <f>+LOOKUP($A336,'S-Enero'!$A$2:$A$1999,'S-Enero'!$C$2:$C$1999)</f>
        <v>0</v>
      </c>
      <c r="H336" s="30"/>
      <c r="I336" s="30"/>
      <c r="J336" s="30"/>
      <c r="K336" s="30"/>
      <c r="L336" s="30">
        <f>+LOOKUP($A336,'S-Septiembre'!$A$2:$A$1999,'S-Septiembre'!$C$2:$C$1999)</f>
        <v>0</v>
      </c>
      <c r="M336" s="30">
        <f>+LOOKUP($A336,'S-Octubre'!$A$2:$A$1999,'S-Octubre'!$C$2:$C$1999)</f>
        <v>0</v>
      </c>
      <c r="N336" s="30">
        <f>+LOOKUP($A336,'S-Noviembre'!$A$2:$A$1999,'S-Noviembre'!$C$2:$C$1999)</f>
        <v>0</v>
      </c>
      <c r="O336" s="30">
        <f>+LOOKUP($A336,'S-Diciembre'!$A$2:$A$1999,'S-Diciembre'!$C$2:$C$1999)</f>
        <v>0</v>
      </c>
    </row>
    <row r="337" spans="1:15" ht="15.75" x14ac:dyDescent="0.25">
      <c r="A337" s="115" t="s">
        <v>923</v>
      </c>
      <c r="B337" s="54" t="s">
        <v>924</v>
      </c>
      <c r="C337" s="30">
        <f t="shared" si="8"/>
        <v>24</v>
      </c>
      <c r="D337" s="45">
        <f>+LOOKUP($A337, 'S-Enero'!$A$2:$A$1993,'S-Enero'!$C$2:$C$1993)</f>
        <v>0</v>
      </c>
      <c r="E337" s="45">
        <f>+LOOKUP($A337, 'S-Febrero'!$A$2:$A$1993,'S-Febrero'!$C$2:$C$1993)</f>
        <v>3</v>
      </c>
      <c r="F337" s="45">
        <f>+LOOKUP($A337, 'S-Marzo'!$A$2:$A$1993,'S-Marzo'!$C$2:$C$1993)</f>
        <v>21</v>
      </c>
      <c r="G337" s="30">
        <f>+LOOKUP($A337,'S-Enero'!$A$2:$A$1999,'S-Enero'!$C$2:$C$1999)</f>
        <v>0</v>
      </c>
      <c r="H337" s="30"/>
      <c r="I337" s="30"/>
      <c r="J337" s="30"/>
      <c r="K337" s="30"/>
      <c r="L337" s="30">
        <f>+LOOKUP($A337,'S-Septiembre'!$A$2:$A$1999,'S-Septiembre'!$C$2:$C$1999)</f>
        <v>0</v>
      </c>
      <c r="M337" s="30">
        <f>+LOOKUP($A337,'S-Octubre'!$A$2:$A$1999,'S-Octubre'!$C$2:$C$1999)</f>
        <v>0</v>
      </c>
      <c r="N337" s="30">
        <f>+LOOKUP($A337,'S-Noviembre'!$A$2:$A$1999,'S-Noviembre'!$C$2:$C$1999)</f>
        <v>0</v>
      </c>
      <c r="O337" s="30">
        <f>+LOOKUP($A337,'S-Diciembre'!$A$2:$A$1999,'S-Diciembre'!$C$2:$C$1999)</f>
        <v>0</v>
      </c>
    </row>
    <row r="338" spans="1:15" ht="15.75" x14ac:dyDescent="0.25">
      <c r="A338" s="115" t="s">
        <v>925</v>
      </c>
      <c r="B338" s="54" t="s">
        <v>926</v>
      </c>
      <c r="C338" s="30">
        <f t="shared" si="8"/>
        <v>14</v>
      </c>
      <c r="D338" s="45">
        <f>+LOOKUP($A338, 'S-Enero'!$A$2:$A$1993,'S-Enero'!$C$2:$C$1993)</f>
        <v>3</v>
      </c>
      <c r="E338" s="45">
        <f>+LOOKUP($A338, 'S-Febrero'!$A$2:$A$1993,'S-Febrero'!$C$2:$C$1993)</f>
        <v>3</v>
      </c>
      <c r="F338" s="45">
        <f>+LOOKUP($A338, 'S-Marzo'!$A$2:$A$1993,'S-Marzo'!$C$2:$C$1993)</f>
        <v>5</v>
      </c>
      <c r="G338" s="30">
        <f>+LOOKUP($A338,'S-Enero'!$A$2:$A$1999,'S-Enero'!$C$2:$C$1999)</f>
        <v>3</v>
      </c>
      <c r="H338" s="30"/>
      <c r="I338" s="30"/>
      <c r="J338" s="30"/>
      <c r="K338" s="30"/>
      <c r="L338" s="30">
        <f>+LOOKUP($A338,'S-Septiembre'!$A$2:$A$1999,'S-Septiembre'!$C$2:$C$1999)</f>
        <v>0</v>
      </c>
      <c r="M338" s="30">
        <f>+LOOKUP($A338,'S-Octubre'!$A$2:$A$1999,'S-Octubre'!$C$2:$C$1999)</f>
        <v>0</v>
      </c>
      <c r="N338" s="30">
        <f>+LOOKUP($A338,'S-Noviembre'!$A$2:$A$1999,'S-Noviembre'!$C$2:$C$1999)</f>
        <v>0</v>
      </c>
      <c r="O338" s="30">
        <f>+LOOKUP($A338,'S-Diciembre'!$A$2:$A$1999,'S-Diciembre'!$C$2:$C$1999)</f>
        <v>0</v>
      </c>
    </row>
    <row r="339" spans="1:15" ht="15.75" x14ac:dyDescent="0.25">
      <c r="A339" s="115" t="s">
        <v>927</v>
      </c>
      <c r="B339" s="54" t="s">
        <v>928</v>
      </c>
      <c r="C339" s="30">
        <f t="shared" si="8"/>
        <v>6</v>
      </c>
      <c r="D339" s="45">
        <f>+LOOKUP($A339, 'S-Enero'!$A$2:$A$1993,'S-Enero'!$C$2:$C$1993)</f>
        <v>1</v>
      </c>
      <c r="E339" s="45">
        <f>+LOOKUP($A339, 'S-Febrero'!$A$2:$A$1993,'S-Febrero'!$C$2:$C$1993)</f>
        <v>4</v>
      </c>
      <c r="F339" s="45">
        <f>+LOOKUP($A339, 'S-Marzo'!$A$2:$A$1993,'S-Marzo'!$C$2:$C$1993)</f>
        <v>0</v>
      </c>
      <c r="G339" s="30">
        <f>+LOOKUP($A339,'S-Enero'!$A$2:$A$1999,'S-Enero'!$C$2:$C$1999)</f>
        <v>1</v>
      </c>
      <c r="H339" s="30"/>
      <c r="I339" s="30"/>
      <c r="J339" s="30"/>
      <c r="K339" s="30"/>
      <c r="L339" s="30">
        <f>+LOOKUP($A339,'S-Septiembre'!$A$2:$A$1999,'S-Septiembre'!$C$2:$C$1999)</f>
        <v>0</v>
      </c>
      <c r="M339" s="30">
        <f>+LOOKUP($A339,'S-Octubre'!$A$2:$A$1999,'S-Octubre'!$C$2:$C$1999)</f>
        <v>0</v>
      </c>
      <c r="N339" s="30">
        <f>+LOOKUP($A339,'S-Noviembre'!$A$2:$A$1999,'S-Noviembre'!$C$2:$C$1999)</f>
        <v>0</v>
      </c>
      <c r="O339" s="30">
        <f>+LOOKUP($A339,'S-Diciembre'!$A$2:$A$1999,'S-Diciembre'!$C$2:$C$1999)</f>
        <v>0</v>
      </c>
    </row>
    <row r="340" spans="1:15" ht="15.75" x14ac:dyDescent="0.25">
      <c r="A340" s="115" t="s">
        <v>929</v>
      </c>
      <c r="B340" s="54" t="s">
        <v>930</v>
      </c>
      <c r="C340" s="30">
        <f t="shared" si="8"/>
        <v>1</v>
      </c>
      <c r="D340" s="45">
        <f>+LOOKUP($A340, 'S-Enero'!$A$2:$A$1993,'S-Enero'!$C$2:$C$1993)</f>
        <v>0</v>
      </c>
      <c r="E340" s="45">
        <f>+LOOKUP($A340, 'S-Febrero'!$A$2:$A$1993,'S-Febrero'!$C$2:$C$1993)</f>
        <v>0</v>
      </c>
      <c r="F340" s="45">
        <f>+LOOKUP($A340, 'S-Marzo'!$A$2:$A$1993,'S-Marzo'!$C$2:$C$1993)</f>
        <v>1</v>
      </c>
      <c r="G340" s="30">
        <f>+LOOKUP($A340,'S-Enero'!$A$2:$A$1999,'S-Enero'!$C$2:$C$1999)</f>
        <v>0</v>
      </c>
      <c r="H340" s="30"/>
      <c r="I340" s="30"/>
      <c r="J340" s="30"/>
      <c r="K340" s="30"/>
      <c r="L340" s="30">
        <f>+LOOKUP($A340,'S-Septiembre'!$A$2:$A$1999,'S-Septiembre'!$C$2:$C$1999)</f>
        <v>0</v>
      </c>
      <c r="M340" s="30">
        <f>+LOOKUP($A340,'S-Octubre'!$A$2:$A$1999,'S-Octubre'!$C$2:$C$1999)</f>
        <v>0</v>
      </c>
      <c r="N340" s="30">
        <f>+LOOKUP($A340,'S-Noviembre'!$A$2:$A$1999,'S-Noviembre'!$C$2:$C$1999)</f>
        <v>0</v>
      </c>
      <c r="O340" s="30">
        <f>+LOOKUP($A340,'S-Diciembre'!$A$2:$A$1999,'S-Diciembre'!$C$2:$C$1999)</f>
        <v>0</v>
      </c>
    </row>
    <row r="341" spans="1:15" ht="15.75" x14ac:dyDescent="0.25">
      <c r="A341" s="115" t="s">
        <v>931</v>
      </c>
      <c r="B341" s="54" t="s">
        <v>932</v>
      </c>
      <c r="C341" s="30">
        <f t="shared" si="8"/>
        <v>3</v>
      </c>
      <c r="D341" s="45">
        <f>+LOOKUP($A341, 'S-Enero'!$A$2:$A$1993,'S-Enero'!$C$2:$C$1993)</f>
        <v>0</v>
      </c>
      <c r="E341" s="45">
        <f>+LOOKUP($A341, 'S-Febrero'!$A$2:$A$1993,'S-Febrero'!$C$2:$C$1993)</f>
        <v>1</v>
      </c>
      <c r="F341" s="45">
        <f>+LOOKUP($A341, 'S-Marzo'!$A$2:$A$1993,'S-Marzo'!$C$2:$C$1993)</f>
        <v>2</v>
      </c>
      <c r="G341" s="30">
        <f>+LOOKUP($A341,'S-Enero'!$A$2:$A$1999,'S-Enero'!$C$2:$C$1999)</f>
        <v>0</v>
      </c>
      <c r="H341" s="30"/>
      <c r="I341" s="30"/>
      <c r="J341" s="30"/>
      <c r="K341" s="30"/>
      <c r="L341" s="30">
        <f>+LOOKUP($A341,'S-Septiembre'!$A$2:$A$1999,'S-Septiembre'!$C$2:$C$1999)</f>
        <v>0</v>
      </c>
      <c r="M341" s="30">
        <f>+LOOKUP($A341,'S-Octubre'!$A$2:$A$1999,'S-Octubre'!$C$2:$C$1999)</f>
        <v>0</v>
      </c>
      <c r="N341" s="30">
        <f>+LOOKUP($A341,'S-Noviembre'!$A$2:$A$1999,'S-Noviembre'!$C$2:$C$1999)</f>
        <v>0</v>
      </c>
      <c r="O341" s="30">
        <f>+LOOKUP($A341,'S-Diciembre'!$A$2:$A$1999,'S-Diciembre'!$C$2:$C$1999)</f>
        <v>0</v>
      </c>
    </row>
    <row r="342" spans="1:15" ht="15.75" x14ac:dyDescent="0.25">
      <c r="A342" s="115" t="s">
        <v>933</v>
      </c>
      <c r="B342" s="54" t="s">
        <v>934</v>
      </c>
      <c r="C342" s="30">
        <f t="shared" si="8"/>
        <v>22</v>
      </c>
      <c r="D342" s="45">
        <f>+LOOKUP($A342, 'S-Enero'!$A$2:$A$1993,'S-Enero'!$C$2:$C$1993)</f>
        <v>8</v>
      </c>
      <c r="E342" s="45">
        <f>+LOOKUP($A342, 'S-Febrero'!$A$2:$A$1993,'S-Febrero'!$C$2:$C$1993)</f>
        <v>6</v>
      </c>
      <c r="F342" s="45">
        <f>+LOOKUP($A342, 'S-Marzo'!$A$2:$A$1993,'S-Marzo'!$C$2:$C$1993)</f>
        <v>0</v>
      </c>
      <c r="G342" s="30">
        <f>+LOOKUP($A342,'S-Enero'!$A$2:$A$1999,'S-Enero'!$C$2:$C$1999)</f>
        <v>8</v>
      </c>
      <c r="H342" s="30"/>
      <c r="I342" s="30"/>
      <c r="J342" s="30"/>
      <c r="K342" s="30"/>
      <c r="L342" s="30">
        <f>+LOOKUP($A342,'S-Septiembre'!$A$2:$A$1999,'S-Septiembre'!$C$2:$C$1999)</f>
        <v>0</v>
      </c>
      <c r="M342" s="30">
        <f>+LOOKUP($A342,'S-Octubre'!$A$2:$A$1999,'S-Octubre'!$C$2:$C$1999)</f>
        <v>0</v>
      </c>
      <c r="N342" s="30">
        <f>+LOOKUP($A342,'S-Noviembre'!$A$2:$A$1999,'S-Noviembre'!$C$2:$C$1999)</f>
        <v>0</v>
      </c>
      <c r="O342" s="30">
        <f>+LOOKUP($A342,'S-Diciembre'!$A$2:$A$1999,'S-Diciembre'!$C$2:$C$1999)</f>
        <v>0</v>
      </c>
    </row>
    <row r="343" spans="1:15" ht="15.75" x14ac:dyDescent="0.25">
      <c r="A343" s="115" t="s">
        <v>935</v>
      </c>
      <c r="B343" s="54" t="s">
        <v>936</v>
      </c>
      <c r="C343" s="30">
        <f t="shared" si="8"/>
        <v>0</v>
      </c>
      <c r="D343" s="45">
        <f>+LOOKUP($A343, 'S-Enero'!$A$2:$A$1993,'S-Enero'!$C$2:$C$1993)</f>
        <v>0</v>
      </c>
      <c r="E343" s="45">
        <f>+LOOKUP($A343, 'S-Febrero'!$A$2:$A$1993,'S-Febrero'!$C$2:$C$1993)</f>
        <v>0</v>
      </c>
      <c r="F343" s="45">
        <f>+LOOKUP($A343, 'S-Marzo'!$A$2:$A$1993,'S-Marzo'!$C$2:$C$1993)</f>
        <v>0</v>
      </c>
      <c r="G343" s="30">
        <f>+LOOKUP($A343,'S-Enero'!$A$2:$A$1999,'S-Enero'!$C$2:$C$1999)</f>
        <v>0</v>
      </c>
      <c r="H343" s="30"/>
      <c r="I343" s="30"/>
      <c r="J343" s="30"/>
      <c r="K343" s="30"/>
      <c r="L343" s="30">
        <f>+LOOKUP($A343,'S-Septiembre'!$A$2:$A$1999,'S-Septiembre'!$C$2:$C$1999)</f>
        <v>0</v>
      </c>
      <c r="M343" s="30">
        <f>+LOOKUP($A343,'S-Octubre'!$A$2:$A$1999,'S-Octubre'!$C$2:$C$1999)</f>
        <v>0</v>
      </c>
      <c r="N343" s="30">
        <f>+LOOKUP($A343,'S-Noviembre'!$A$2:$A$1999,'S-Noviembre'!$C$2:$C$1999)</f>
        <v>0</v>
      </c>
      <c r="O343" s="30">
        <f>+LOOKUP($A343,'S-Diciembre'!$A$2:$A$1999,'S-Diciembre'!$C$2:$C$1999)</f>
        <v>0</v>
      </c>
    </row>
    <row r="344" spans="1:15" ht="15.75" x14ac:dyDescent="0.25">
      <c r="A344" s="115" t="s">
        <v>937</v>
      </c>
      <c r="B344" s="54" t="s">
        <v>938</v>
      </c>
      <c r="C344" s="30">
        <f t="shared" si="8"/>
        <v>5</v>
      </c>
      <c r="D344" s="45">
        <f>+LOOKUP($A344, 'S-Enero'!$A$2:$A$1993,'S-Enero'!$C$2:$C$1993)</f>
        <v>0</v>
      </c>
      <c r="E344" s="45">
        <f>+LOOKUP($A344, 'S-Febrero'!$A$2:$A$1993,'S-Febrero'!$C$2:$C$1993)</f>
        <v>0</v>
      </c>
      <c r="F344" s="45">
        <f>+LOOKUP($A344, 'S-Marzo'!$A$2:$A$1993,'S-Marzo'!$C$2:$C$1993)</f>
        <v>5</v>
      </c>
      <c r="G344" s="30">
        <f>+LOOKUP($A344,'S-Enero'!$A$2:$A$1999,'S-Enero'!$C$2:$C$1999)</f>
        <v>0</v>
      </c>
      <c r="H344" s="30"/>
      <c r="I344" s="30"/>
      <c r="J344" s="30"/>
      <c r="K344" s="30"/>
      <c r="L344" s="30">
        <f>+LOOKUP($A344,'S-Septiembre'!$A$2:$A$1999,'S-Septiembre'!$C$2:$C$1999)</f>
        <v>0</v>
      </c>
      <c r="M344" s="30">
        <f>+LOOKUP($A344,'S-Octubre'!$A$2:$A$1999,'S-Octubre'!$C$2:$C$1999)</f>
        <v>0</v>
      </c>
      <c r="N344" s="30">
        <f>+LOOKUP($A344,'S-Noviembre'!$A$2:$A$1999,'S-Noviembre'!$C$2:$C$1999)</f>
        <v>0</v>
      </c>
      <c r="O344" s="30">
        <f>+LOOKUP($A344,'S-Diciembre'!$A$2:$A$1999,'S-Diciembre'!$C$2:$C$1999)</f>
        <v>0</v>
      </c>
    </row>
    <row r="345" spans="1:15" x14ac:dyDescent="0.25">
      <c r="A345" s="69" t="s">
        <v>691</v>
      </c>
      <c r="B345" s="72" t="s">
        <v>692</v>
      </c>
      <c r="C345" s="30">
        <f t="shared" si="8"/>
        <v>28</v>
      </c>
      <c r="D345" s="45">
        <f>+LOOKUP($A345, 'S-Enero'!$A$2:$A$1993,'S-Enero'!$C$2:$C$1993)</f>
        <v>11</v>
      </c>
      <c r="E345" s="45">
        <f>+LOOKUP($A345, 'S-Febrero'!$A$2:$A$1993,'S-Febrero'!$C$2:$C$1993)</f>
        <v>9</v>
      </c>
      <c r="F345" s="45">
        <f>+LOOKUP($A345, 'S-Marzo'!$A$2:$A$1993,'S-Marzo'!$C$2:$C$1993)</f>
        <v>8</v>
      </c>
      <c r="G345" s="30"/>
      <c r="H345" s="30"/>
      <c r="I345" s="30"/>
      <c r="J345" s="30"/>
      <c r="K345" s="30"/>
      <c r="L345" s="30"/>
      <c r="M345" s="30"/>
      <c r="N345" s="30"/>
      <c r="O345" s="30"/>
    </row>
    <row r="346" spans="1:15" ht="31.5" x14ac:dyDescent="0.25">
      <c r="A346" s="127" t="s">
        <v>940</v>
      </c>
      <c r="B346" s="97" t="s">
        <v>959</v>
      </c>
      <c r="C346" s="30">
        <f t="shared" si="8"/>
        <v>0</v>
      </c>
      <c r="D346" s="45">
        <f>+LOOKUP($A346, 'S-Enero'!$A$2:$A$1993,'S-Enero'!$C$2:$C$1993)</f>
        <v>0</v>
      </c>
      <c r="E346" s="45">
        <f>+LOOKUP($A346, 'S-Febrero'!$A$2:$A$1993,'S-Febrero'!$C$2:$C$1993)</f>
        <v>0</v>
      </c>
      <c r="F346" s="45">
        <f>+LOOKUP($A346, 'S-Marzo'!$A$2:$A$1993,'S-Marzo'!$C$2:$C$1993)</f>
        <v>0</v>
      </c>
      <c r="G346" s="30">
        <f>+LOOKUP($A346,'S-Enero'!$A$2:$A$1999,'S-Enero'!$C$2:$C$1999)</f>
        <v>0</v>
      </c>
      <c r="H346" s="30"/>
      <c r="I346" s="30"/>
      <c r="J346" s="30"/>
      <c r="K346" s="30"/>
      <c r="L346" s="30">
        <f>+LOOKUP($A346,'S-Septiembre'!$A$2:$A$1999,'S-Septiembre'!$C$2:$C$1999)</f>
        <v>0</v>
      </c>
      <c r="M346" s="30">
        <f>+LOOKUP($A346,'S-Octubre'!$A$2:$A$1999,'S-Octubre'!$C$2:$C$1999)</f>
        <v>0</v>
      </c>
      <c r="N346" s="30">
        <f>+LOOKUP($A346,'S-Noviembre'!$A$2:$A$1999,'S-Noviembre'!$C$2:$C$1999)</f>
        <v>0</v>
      </c>
      <c r="O346" s="30">
        <f>+LOOKUP($A346,'S-Diciembre'!$A$2:$A$1999,'S-Diciembre'!$C$2:$C$1999)</f>
        <v>0</v>
      </c>
    </row>
    <row r="347" spans="1:15" ht="31.5" x14ac:dyDescent="0.25">
      <c r="A347" s="127" t="s">
        <v>941</v>
      </c>
      <c r="B347" s="97" t="s">
        <v>960</v>
      </c>
      <c r="C347" s="30">
        <f t="shared" si="8"/>
        <v>0</v>
      </c>
      <c r="D347" s="45">
        <f>+LOOKUP($A347, 'S-Enero'!$A$2:$A$1993,'S-Enero'!$C$2:$C$1993)</f>
        <v>0</v>
      </c>
      <c r="E347" s="45">
        <f>+LOOKUP($A347, 'S-Febrero'!$A$2:$A$1993,'S-Febrero'!$C$2:$C$1993)</f>
        <v>0</v>
      </c>
      <c r="F347" s="45">
        <f>+LOOKUP($A347, 'S-Marzo'!$A$2:$A$1993,'S-Marzo'!$C$2:$C$1993)</f>
        <v>0</v>
      </c>
      <c r="G347" s="30">
        <f>+LOOKUP($A347,'S-Enero'!$A$2:$A$1999,'S-Enero'!$C$2:$C$1999)</f>
        <v>0</v>
      </c>
      <c r="H347" s="30"/>
      <c r="I347" s="30"/>
      <c r="J347" s="30"/>
      <c r="K347" s="30"/>
      <c r="L347" s="30">
        <f>+LOOKUP($A347,'S-Septiembre'!$A$2:$A$1999,'S-Septiembre'!$C$2:$C$1999)</f>
        <v>0</v>
      </c>
      <c r="M347" s="30">
        <f>+LOOKUP($A347,'S-Octubre'!$A$2:$A$1999,'S-Octubre'!$C$2:$C$1999)</f>
        <v>0</v>
      </c>
      <c r="N347" s="30">
        <f>+LOOKUP($A347,'S-Noviembre'!$A$2:$A$1999,'S-Noviembre'!$C$2:$C$1999)</f>
        <v>0</v>
      </c>
      <c r="O347" s="30">
        <f>+LOOKUP($A347,'S-Diciembre'!$A$2:$A$1999,'S-Diciembre'!$C$2:$C$1999)</f>
        <v>0</v>
      </c>
    </row>
    <row r="348" spans="1:15" ht="31.5" x14ac:dyDescent="0.25">
      <c r="A348" s="127" t="s">
        <v>942</v>
      </c>
      <c r="B348" s="97" t="s">
        <v>961</v>
      </c>
      <c r="C348" s="30">
        <f t="shared" si="8"/>
        <v>0</v>
      </c>
      <c r="D348" s="45">
        <f>+LOOKUP($A348, 'S-Enero'!$A$2:$A$1993,'S-Enero'!$C$2:$C$1993)</f>
        <v>0</v>
      </c>
      <c r="E348" s="45">
        <f>+LOOKUP($A348, 'S-Febrero'!$A$2:$A$1993,'S-Febrero'!$C$2:$C$1993)</f>
        <v>0</v>
      </c>
      <c r="F348" s="45">
        <f>+LOOKUP($A348, 'S-Marzo'!$A$2:$A$1993,'S-Marzo'!$C$2:$C$1993)</f>
        <v>0</v>
      </c>
      <c r="G348" s="30">
        <f>+LOOKUP($A348,'S-Enero'!$A$2:$A$1999,'S-Enero'!$C$2:$C$1999)</f>
        <v>0</v>
      </c>
      <c r="H348" s="30"/>
      <c r="I348" s="30"/>
      <c r="J348" s="30"/>
      <c r="K348" s="30"/>
      <c r="L348" s="30">
        <f>+LOOKUP($A348,'S-Septiembre'!$A$2:$A$1999,'S-Septiembre'!$C$2:$C$1999)</f>
        <v>0</v>
      </c>
      <c r="M348" s="30">
        <f>+LOOKUP($A348,'S-Octubre'!$A$2:$A$1999,'S-Octubre'!$C$2:$C$1999)</f>
        <v>0</v>
      </c>
      <c r="N348" s="30">
        <f>+LOOKUP($A348,'S-Noviembre'!$A$2:$A$1999,'S-Noviembre'!$C$2:$C$1999)</f>
        <v>0</v>
      </c>
      <c r="O348" s="30">
        <f>+LOOKUP($A348,'S-Diciembre'!$A$2:$A$1999,'S-Diciembre'!$C$2:$C$1999)</f>
        <v>0</v>
      </c>
    </row>
    <row r="349" spans="1:15" ht="31.5" x14ac:dyDescent="0.25">
      <c r="A349" s="127" t="s">
        <v>943</v>
      </c>
      <c r="B349" s="97" t="s">
        <v>962</v>
      </c>
      <c r="C349" s="30">
        <f t="shared" si="8"/>
        <v>0</v>
      </c>
      <c r="D349" s="45">
        <f>+LOOKUP($A349, 'S-Enero'!$A$2:$A$1993,'S-Enero'!$C$2:$C$1993)</f>
        <v>0</v>
      </c>
      <c r="E349" s="45">
        <f>+LOOKUP($A349, 'S-Febrero'!$A$2:$A$1993,'S-Febrero'!$C$2:$C$1993)</f>
        <v>0</v>
      </c>
      <c r="F349" s="45">
        <f>+LOOKUP($A349, 'S-Marzo'!$A$2:$A$1993,'S-Marzo'!$C$2:$C$1993)</f>
        <v>0</v>
      </c>
      <c r="G349" s="30">
        <f>+LOOKUP($A349,'S-Enero'!$A$2:$A$1999,'S-Enero'!$C$2:$C$1999)</f>
        <v>0</v>
      </c>
      <c r="H349" s="30"/>
      <c r="I349" s="30"/>
      <c r="J349" s="30"/>
      <c r="K349" s="30"/>
      <c r="L349" s="30">
        <f>+LOOKUP($A349,'S-Septiembre'!$A$2:$A$1999,'S-Septiembre'!$C$2:$C$1999)</f>
        <v>0</v>
      </c>
      <c r="M349" s="30">
        <f>+LOOKUP($A349,'S-Octubre'!$A$2:$A$1999,'S-Octubre'!$C$2:$C$1999)</f>
        <v>0</v>
      </c>
      <c r="N349" s="30">
        <f>+LOOKUP($A349,'S-Noviembre'!$A$2:$A$1999,'S-Noviembre'!$C$2:$C$1999)</f>
        <v>0</v>
      </c>
      <c r="O349" s="30">
        <f>+LOOKUP($A349,'S-Diciembre'!$A$2:$A$1999,'S-Diciembre'!$C$2:$C$1999)</f>
        <v>0</v>
      </c>
    </row>
    <row r="350" spans="1:15" ht="31.5" x14ac:dyDescent="0.25">
      <c r="A350" s="127" t="s">
        <v>944</v>
      </c>
      <c r="B350" s="97" t="s">
        <v>963</v>
      </c>
      <c r="C350" s="30">
        <f t="shared" si="8"/>
        <v>0</v>
      </c>
      <c r="D350" s="45">
        <f>+LOOKUP($A350, 'S-Enero'!$A$2:$A$1993,'S-Enero'!$C$2:$C$1993)</f>
        <v>0</v>
      </c>
      <c r="E350" s="45">
        <f>+LOOKUP($A350, 'S-Febrero'!$A$2:$A$1993,'S-Febrero'!$C$2:$C$1993)</f>
        <v>0</v>
      </c>
      <c r="F350" s="45">
        <f>+LOOKUP($A350, 'S-Marzo'!$A$2:$A$1993,'S-Marzo'!$C$2:$C$1993)</f>
        <v>0</v>
      </c>
      <c r="G350" s="30">
        <f>+LOOKUP($A350,'S-Enero'!$A$2:$A$1999,'S-Enero'!$C$2:$C$1999)</f>
        <v>0</v>
      </c>
      <c r="H350" s="30"/>
      <c r="I350" s="30"/>
      <c r="J350" s="30"/>
      <c r="K350" s="30"/>
      <c r="L350" s="30">
        <f>+LOOKUP($A350,'S-Septiembre'!$A$2:$A$1999,'S-Septiembre'!$C$2:$C$1999)</f>
        <v>0</v>
      </c>
      <c r="M350" s="30">
        <f>+LOOKUP($A350,'S-Octubre'!$A$2:$A$1999,'S-Octubre'!$C$2:$C$1999)</f>
        <v>0</v>
      </c>
      <c r="N350" s="30">
        <f>+LOOKUP($A350,'S-Noviembre'!$A$2:$A$1999,'S-Noviembre'!$C$2:$C$1999)</f>
        <v>0</v>
      </c>
      <c r="O350" s="30">
        <f>+LOOKUP($A350,'S-Diciembre'!$A$2:$A$1999,'S-Diciembre'!$C$2:$C$1999)</f>
        <v>0</v>
      </c>
    </row>
    <row r="351" spans="1:15" ht="31.5" x14ac:dyDescent="0.25">
      <c r="A351" s="127" t="s">
        <v>945</v>
      </c>
      <c r="B351" s="97" t="s">
        <v>964</v>
      </c>
      <c r="C351" s="30">
        <f t="shared" si="8"/>
        <v>0</v>
      </c>
      <c r="D351" s="45">
        <f>+LOOKUP($A351, 'S-Enero'!$A$2:$A$1993,'S-Enero'!$C$2:$C$1993)</f>
        <v>0</v>
      </c>
      <c r="E351" s="45">
        <f>+LOOKUP($A351, 'S-Febrero'!$A$2:$A$1993,'S-Febrero'!$C$2:$C$1993)</f>
        <v>0</v>
      </c>
      <c r="F351" s="45">
        <f>+LOOKUP($A351, 'S-Marzo'!$A$2:$A$1993,'S-Marzo'!$C$2:$C$1993)</f>
        <v>0</v>
      </c>
      <c r="G351" s="30">
        <f>+LOOKUP($A351,'S-Enero'!$A$2:$A$1999,'S-Enero'!$C$2:$C$1999)</f>
        <v>0</v>
      </c>
      <c r="H351" s="30"/>
      <c r="I351" s="30"/>
      <c r="J351" s="30"/>
      <c r="K351" s="30"/>
      <c r="L351" s="30">
        <f>+LOOKUP($A351,'S-Septiembre'!$A$2:$A$1999,'S-Septiembre'!$C$2:$C$1999)</f>
        <v>0</v>
      </c>
      <c r="M351" s="30">
        <f>+LOOKUP($A351,'S-Octubre'!$A$2:$A$1999,'S-Octubre'!$C$2:$C$1999)</f>
        <v>0</v>
      </c>
      <c r="N351" s="30">
        <f>+LOOKUP($A351,'S-Noviembre'!$A$2:$A$1999,'S-Noviembre'!$C$2:$C$1999)</f>
        <v>0</v>
      </c>
      <c r="O351" s="30">
        <f>+LOOKUP($A351,'S-Diciembre'!$A$2:$A$1999,'S-Diciembre'!$C$2:$C$1999)</f>
        <v>0</v>
      </c>
    </row>
    <row r="352" spans="1:15" ht="31.5" x14ac:dyDescent="0.25">
      <c r="A352" s="133" t="s">
        <v>946</v>
      </c>
      <c r="B352" s="96" t="s">
        <v>965</v>
      </c>
      <c r="C352" s="30">
        <f t="shared" si="8"/>
        <v>0</v>
      </c>
      <c r="D352" s="45">
        <f>+LOOKUP($A352, 'S-Enero'!$A$2:$A$1993,'S-Enero'!$C$2:$C$1993)</f>
        <v>0</v>
      </c>
      <c r="E352" s="45">
        <f>+LOOKUP($A352, 'S-Febrero'!$A$2:$A$1993,'S-Febrero'!$C$2:$C$1993)</f>
        <v>0</v>
      </c>
      <c r="F352" s="45">
        <f>+LOOKUP($A352, 'S-Marzo'!$A$2:$A$1993,'S-Marzo'!$C$2:$C$1993)</f>
        <v>0</v>
      </c>
      <c r="G352" s="30">
        <f>+LOOKUP($A352,'S-Enero'!$A$2:$A$1999,'S-Enero'!$C$2:$C$1999)</f>
        <v>0</v>
      </c>
      <c r="H352" s="30"/>
      <c r="I352" s="30"/>
      <c r="J352" s="30"/>
      <c r="K352" s="30"/>
      <c r="L352" s="30">
        <f>+LOOKUP($A352,'S-Septiembre'!$A$2:$A$1999,'S-Septiembre'!$C$2:$C$1999)</f>
        <v>0</v>
      </c>
      <c r="M352" s="30">
        <f>+LOOKUP($A352,'S-Octubre'!$A$2:$A$1999,'S-Octubre'!$C$2:$C$1999)</f>
        <v>0</v>
      </c>
      <c r="N352" s="30">
        <f>+LOOKUP($A352,'S-Noviembre'!$A$2:$A$1999,'S-Noviembre'!$C$2:$C$1999)</f>
        <v>0</v>
      </c>
      <c r="O352" s="30">
        <f>+LOOKUP($A352,'S-Diciembre'!$A$2:$A$1999,'S-Diciembre'!$C$2:$C$1999)</f>
        <v>0</v>
      </c>
    </row>
    <row r="353" spans="1:15" ht="15.75" x14ac:dyDescent="0.25">
      <c r="A353" s="133" t="s">
        <v>947</v>
      </c>
      <c r="B353" s="136" t="s">
        <v>966</v>
      </c>
      <c r="C353" s="30">
        <f t="shared" si="8"/>
        <v>1</v>
      </c>
      <c r="D353" s="45">
        <f>+LOOKUP($A353, 'S-Enero'!$A$2:$A$1993,'S-Enero'!$C$2:$C$1993)</f>
        <v>0</v>
      </c>
      <c r="E353" s="45">
        <f>+LOOKUP($A353, 'S-Febrero'!$A$2:$A$1993,'S-Febrero'!$C$2:$C$1993)</f>
        <v>1</v>
      </c>
      <c r="F353" s="45">
        <f>+LOOKUP($A353, 'S-Marzo'!$A$2:$A$1993,'S-Marzo'!$C$2:$C$1993)</f>
        <v>0</v>
      </c>
      <c r="G353" s="30">
        <f>+LOOKUP($A353,'S-Enero'!$A$2:$A$1999,'S-Enero'!$C$2:$C$1999)</f>
        <v>0</v>
      </c>
      <c r="H353" s="30"/>
      <c r="I353" s="30"/>
      <c r="J353" s="30"/>
      <c r="K353" s="30"/>
      <c r="L353" s="30">
        <f>+LOOKUP($A353,'S-Septiembre'!$A$2:$A$1999,'S-Septiembre'!$C$2:$C$1999)</f>
        <v>0</v>
      </c>
      <c r="M353" s="30">
        <f>+LOOKUP($A353,'S-Octubre'!$A$2:$A$1999,'S-Octubre'!$C$2:$C$1999)</f>
        <v>0</v>
      </c>
      <c r="N353" s="30">
        <f>+LOOKUP($A353,'S-Noviembre'!$A$2:$A$1999,'S-Noviembre'!$C$2:$C$1999)</f>
        <v>0</v>
      </c>
      <c r="O353" s="30">
        <f>+LOOKUP($A353,'S-Diciembre'!$A$2:$A$1999,'S-Diciembre'!$C$2:$C$1999)</f>
        <v>0</v>
      </c>
    </row>
    <row r="354" spans="1:15" ht="15.75" x14ac:dyDescent="0.25">
      <c r="A354" s="133" t="s">
        <v>948</v>
      </c>
      <c r="B354" s="134" t="s">
        <v>967</v>
      </c>
      <c r="C354" s="30">
        <f t="shared" si="8"/>
        <v>1</v>
      </c>
      <c r="D354" s="45">
        <f>+LOOKUP($A354, 'S-Enero'!$A$2:$A$1993,'S-Enero'!$C$2:$C$1993)</f>
        <v>0</v>
      </c>
      <c r="E354" s="45">
        <f>+LOOKUP($A354, 'S-Febrero'!$A$2:$A$1993,'S-Febrero'!$C$2:$C$1993)</f>
        <v>1</v>
      </c>
      <c r="F354" s="45">
        <f>+LOOKUP($A354, 'S-Marzo'!$A$2:$A$1993,'S-Marzo'!$C$2:$C$1993)</f>
        <v>0</v>
      </c>
      <c r="G354" s="30">
        <f>+LOOKUP($A354,'S-Enero'!$A$2:$A$1999,'S-Enero'!$C$2:$C$1999)</f>
        <v>0</v>
      </c>
      <c r="H354" s="30"/>
      <c r="I354" s="30"/>
      <c r="J354" s="30"/>
      <c r="K354" s="30"/>
      <c r="L354" s="30">
        <f>+LOOKUP($A354,'S-Septiembre'!$A$2:$A$1999,'S-Septiembre'!$C$2:$C$1999)</f>
        <v>0</v>
      </c>
      <c r="M354" s="30">
        <f>+LOOKUP($A354,'S-Octubre'!$A$2:$A$1999,'S-Octubre'!$C$2:$C$1999)</f>
        <v>0</v>
      </c>
      <c r="N354" s="30">
        <f>+LOOKUP($A354,'S-Noviembre'!$A$2:$A$1999,'S-Noviembre'!$C$2:$C$1999)</f>
        <v>0</v>
      </c>
      <c r="O354" s="30">
        <f>+LOOKUP($A354,'S-Diciembre'!$A$2:$A$1999,'S-Diciembre'!$C$2:$C$1999)</f>
        <v>0</v>
      </c>
    </row>
    <row r="355" spans="1:15" ht="15.75" x14ac:dyDescent="0.25">
      <c r="A355" s="133" t="s">
        <v>949</v>
      </c>
      <c r="B355" s="134" t="s">
        <v>968</v>
      </c>
      <c r="C355" s="30">
        <f t="shared" si="8"/>
        <v>0</v>
      </c>
      <c r="D355" s="45">
        <f>+LOOKUP($A355, 'S-Enero'!$A$2:$A$1993,'S-Enero'!$C$2:$C$1993)</f>
        <v>0</v>
      </c>
      <c r="E355" s="45">
        <f>+LOOKUP($A355, 'S-Febrero'!$A$2:$A$1993,'S-Febrero'!$C$2:$C$1993)</f>
        <v>0</v>
      </c>
      <c r="F355" s="45">
        <f>+LOOKUP($A355, 'S-Marzo'!$A$2:$A$1993,'S-Marzo'!$C$2:$C$1993)</f>
        <v>0</v>
      </c>
      <c r="G355" s="30">
        <f>+LOOKUP($A355,'S-Enero'!$A$2:$A$1999,'S-Enero'!$C$2:$C$1999)</f>
        <v>0</v>
      </c>
      <c r="H355" s="30"/>
      <c r="I355" s="30"/>
      <c r="J355" s="30"/>
      <c r="K355" s="30"/>
      <c r="L355" s="30">
        <f>+LOOKUP($A355,'S-Septiembre'!$A$2:$A$1999,'S-Septiembre'!$C$2:$C$1999)</f>
        <v>0</v>
      </c>
      <c r="M355" s="30">
        <f>+LOOKUP($A355,'S-Octubre'!$A$2:$A$1999,'S-Octubre'!$C$2:$C$1999)</f>
        <v>0</v>
      </c>
      <c r="N355" s="30">
        <f>+LOOKUP($A355,'S-Noviembre'!$A$2:$A$1999,'S-Noviembre'!$C$2:$C$1999)</f>
        <v>0</v>
      </c>
      <c r="O355" s="30">
        <f>+LOOKUP($A355,'S-Diciembre'!$A$2:$A$1999,'S-Diciembre'!$C$2:$C$1999)</f>
        <v>0</v>
      </c>
    </row>
    <row r="356" spans="1:15" x14ac:dyDescent="0.25">
      <c r="A356" s="120" t="s">
        <v>693</v>
      </c>
      <c r="B356" s="123" t="s">
        <v>694</v>
      </c>
      <c r="C356" s="30">
        <f t="shared" si="8"/>
        <v>0</v>
      </c>
      <c r="D356" s="45">
        <f>+LOOKUP($A356, 'S-Enero'!$A$2:$A$1993,'S-Enero'!$C$2:$C$1993)</f>
        <v>0</v>
      </c>
      <c r="E356" s="45">
        <f>+LOOKUP($A356, 'S-Febrero'!$A$2:$A$1993,'S-Febrero'!$C$2:$C$1993)</f>
        <v>0</v>
      </c>
      <c r="F356" s="45">
        <f>+LOOKUP($A356, 'S-Marzo'!$A$2:$A$1993,'S-Marzo'!$C$2:$C$1993)</f>
        <v>0</v>
      </c>
      <c r="G356" s="30"/>
      <c r="H356" s="30"/>
      <c r="I356" s="30"/>
      <c r="J356" s="30"/>
      <c r="K356" s="30"/>
      <c r="L356" s="30"/>
      <c r="M356" s="30"/>
      <c r="N356" s="30"/>
      <c r="O356" s="30"/>
    </row>
    <row r="357" spans="1:15" ht="15.75" x14ac:dyDescent="0.25">
      <c r="A357" s="133" t="s">
        <v>950</v>
      </c>
      <c r="B357" s="134" t="s">
        <v>969</v>
      </c>
      <c r="C357" s="30">
        <f t="shared" si="8"/>
        <v>6</v>
      </c>
      <c r="D357" s="45">
        <f>+LOOKUP($A357, 'S-Enero'!$A$2:$A$1993,'S-Enero'!$C$2:$C$1993)</f>
        <v>0</v>
      </c>
      <c r="E357" s="45">
        <f>+LOOKUP($A357, 'S-Febrero'!$A$2:$A$1993,'S-Febrero'!$C$2:$C$1993)</f>
        <v>6</v>
      </c>
      <c r="F357" s="45">
        <f>+LOOKUP($A357, 'S-Marzo'!$A$2:$A$1993,'S-Marzo'!$C$2:$C$1993)</f>
        <v>0</v>
      </c>
      <c r="G357" s="30">
        <f>+LOOKUP($A357,'S-Enero'!$A$2:$A$1999,'S-Enero'!$C$2:$C$1999)</f>
        <v>0</v>
      </c>
      <c r="H357" s="30"/>
      <c r="I357" s="30"/>
      <c r="J357" s="30"/>
      <c r="K357" s="30"/>
      <c r="L357" s="30">
        <f>+LOOKUP($A357,'S-Septiembre'!$A$2:$A$1999,'S-Septiembre'!$C$2:$C$1999)</f>
        <v>0</v>
      </c>
      <c r="M357" s="30">
        <f>+LOOKUP($A357,'S-Octubre'!$A$2:$A$1999,'S-Octubre'!$C$2:$C$1999)</f>
        <v>0</v>
      </c>
      <c r="N357" s="30">
        <f>+LOOKUP($A357,'S-Noviembre'!$A$2:$A$1999,'S-Noviembre'!$C$2:$C$1999)</f>
        <v>0</v>
      </c>
      <c r="O357" s="30">
        <f>+LOOKUP($A357,'S-Diciembre'!$A$2:$A$1999,'S-Diciembre'!$C$2:$C$1999)</f>
        <v>0</v>
      </c>
    </row>
    <row r="358" spans="1:15" ht="15.75" x14ac:dyDescent="0.25">
      <c r="A358" s="133" t="s">
        <v>951</v>
      </c>
      <c r="B358" s="134" t="s">
        <v>970</v>
      </c>
      <c r="C358" s="30">
        <f t="shared" si="8"/>
        <v>0</v>
      </c>
      <c r="D358" s="45">
        <f>+LOOKUP($A358, 'S-Enero'!$A$2:$A$1993,'S-Enero'!$C$2:$C$1993)</f>
        <v>0</v>
      </c>
      <c r="E358" s="45">
        <f>+LOOKUP($A358, 'S-Febrero'!$A$2:$A$1993,'S-Febrero'!$C$2:$C$1993)</f>
        <v>0</v>
      </c>
      <c r="F358" s="45">
        <f>+LOOKUP($A358, 'S-Marzo'!$A$2:$A$1993,'S-Marzo'!$C$2:$C$1993)</f>
        <v>0</v>
      </c>
      <c r="G358" s="30">
        <f>+LOOKUP($A358,'S-Enero'!$A$2:$A$1999,'S-Enero'!$C$2:$C$1999)</f>
        <v>0</v>
      </c>
      <c r="H358" s="30"/>
      <c r="I358" s="30"/>
      <c r="J358" s="30"/>
      <c r="K358" s="30"/>
      <c r="L358" s="30">
        <f>+LOOKUP($A358,'S-Septiembre'!$A$2:$A$1999,'S-Septiembre'!$C$2:$C$1999)</f>
        <v>0</v>
      </c>
      <c r="M358" s="30">
        <f>+LOOKUP($A358,'S-Octubre'!$A$2:$A$1999,'S-Octubre'!$C$2:$C$1999)</f>
        <v>0</v>
      </c>
      <c r="N358" s="30">
        <f>+LOOKUP($A358,'S-Noviembre'!$A$2:$A$1999,'S-Noviembre'!$C$2:$C$1999)</f>
        <v>0</v>
      </c>
      <c r="O358" s="30">
        <f>+LOOKUP($A358,'S-Diciembre'!$A$2:$A$1999,'S-Diciembre'!$C$2:$C$1999)</f>
        <v>0</v>
      </c>
    </row>
    <row r="359" spans="1:15" ht="15.75" x14ac:dyDescent="0.25">
      <c r="A359" s="133" t="s">
        <v>952</v>
      </c>
      <c r="B359" s="134" t="s">
        <v>971</v>
      </c>
      <c r="C359" s="30">
        <f t="shared" si="8"/>
        <v>0</v>
      </c>
      <c r="D359" s="45">
        <f>+LOOKUP($A359, 'S-Enero'!$A$2:$A$1993,'S-Enero'!$C$2:$C$1993)</f>
        <v>0</v>
      </c>
      <c r="E359" s="45">
        <f>+LOOKUP($A359, 'S-Febrero'!$A$2:$A$1993,'S-Febrero'!$C$2:$C$1993)</f>
        <v>0</v>
      </c>
      <c r="F359" s="45">
        <f>+LOOKUP($A359, 'S-Marzo'!$A$2:$A$1993,'S-Marzo'!$C$2:$C$1993)</f>
        <v>0</v>
      </c>
      <c r="G359" s="30">
        <f>+LOOKUP($A359,'S-Enero'!$A$2:$A$1999,'S-Enero'!$C$2:$C$1999)</f>
        <v>0</v>
      </c>
      <c r="H359" s="30"/>
      <c r="I359" s="30"/>
      <c r="J359" s="30"/>
      <c r="K359" s="30"/>
      <c r="L359" s="30">
        <f>+LOOKUP($A359,'S-Septiembre'!$A$2:$A$1999,'S-Septiembre'!$C$2:$C$1999)</f>
        <v>0</v>
      </c>
      <c r="M359" s="30">
        <f>+LOOKUP($A359,'S-Octubre'!$A$2:$A$1999,'S-Octubre'!$C$2:$C$1999)</f>
        <v>0</v>
      </c>
      <c r="N359" s="30">
        <f>+LOOKUP($A359,'S-Noviembre'!$A$2:$A$1999,'S-Noviembre'!$C$2:$C$1999)</f>
        <v>0</v>
      </c>
      <c r="O359" s="30">
        <f>+LOOKUP($A359,'S-Diciembre'!$A$2:$A$1999,'S-Diciembre'!$C$2:$C$1999)</f>
        <v>0</v>
      </c>
    </row>
    <row r="360" spans="1:15" ht="15.75" x14ac:dyDescent="0.25">
      <c r="A360" s="133" t="s">
        <v>953</v>
      </c>
      <c r="B360" s="136" t="s">
        <v>972</v>
      </c>
      <c r="C360" s="30">
        <f t="shared" si="8"/>
        <v>0</v>
      </c>
      <c r="D360" s="45">
        <f>+LOOKUP($A360, 'S-Enero'!$A$2:$A$1993,'S-Enero'!$C$2:$C$1993)</f>
        <v>0</v>
      </c>
      <c r="E360" s="45">
        <f>+LOOKUP($A360, 'S-Febrero'!$A$2:$A$1993,'S-Febrero'!$C$2:$C$1993)</f>
        <v>0</v>
      </c>
      <c r="F360" s="45">
        <f>+LOOKUP($A360, 'S-Marzo'!$A$2:$A$1993,'S-Marzo'!$C$2:$C$1993)</f>
        <v>0</v>
      </c>
      <c r="G360" s="30">
        <f>+LOOKUP($A360,'S-Enero'!$A$2:$A$1999,'S-Enero'!$C$2:$C$1999)</f>
        <v>0</v>
      </c>
      <c r="H360" s="30"/>
      <c r="I360" s="30"/>
      <c r="J360" s="30"/>
      <c r="K360" s="30"/>
      <c r="L360" s="30">
        <f>+LOOKUP($A360,'S-Septiembre'!$A$2:$A$1999,'S-Septiembre'!$C$2:$C$1999)</f>
        <v>0</v>
      </c>
      <c r="M360" s="30">
        <f>+LOOKUP($A360,'S-Octubre'!$A$2:$A$1999,'S-Octubre'!$C$2:$C$1999)</f>
        <v>0</v>
      </c>
      <c r="N360" s="30">
        <f>+LOOKUP($A360,'S-Noviembre'!$A$2:$A$1999,'S-Noviembre'!$C$2:$C$1999)</f>
        <v>0</v>
      </c>
      <c r="O360" s="30">
        <f>+LOOKUP($A360,'S-Diciembre'!$A$2:$A$1999,'S-Diciembre'!$C$2:$C$1999)</f>
        <v>0</v>
      </c>
    </row>
    <row r="361" spans="1:15" ht="15.75" x14ac:dyDescent="0.25">
      <c r="A361" s="133" t="s">
        <v>954</v>
      </c>
      <c r="B361" s="136" t="s">
        <v>973</v>
      </c>
      <c r="C361" s="30">
        <f t="shared" si="8"/>
        <v>3</v>
      </c>
      <c r="D361" s="45">
        <f>+LOOKUP($A361, 'S-Enero'!$A$2:$A$1993,'S-Enero'!$C$2:$C$1993)</f>
        <v>0</v>
      </c>
      <c r="E361" s="45">
        <f>+LOOKUP($A361, 'S-Febrero'!$A$2:$A$1993,'S-Febrero'!$C$2:$C$1993)</f>
        <v>0</v>
      </c>
      <c r="F361" s="45">
        <f>+LOOKUP($A361, 'S-Marzo'!$A$2:$A$1993,'S-Marzo'!$C$2:$C$1993)</f>
        <v>3</v>
      </c>
      <c r="G361" s="30">
        <f>+LOOKUP($A361,'S-Enero'!$A$2:$A$1999,'S-Enero'!$C$2:$C$1999)</f>
        <v>0</v>
      </c>
      <c r="H361" s="30"/>
      <c r="I361" s="30"/>
      <c r="J361" s="30"/>
      <c r="K361" s="30"/>
      <c r="L361" s="30">
        <f>+LOOKUP($A361,'S-Septiembre'!$A$2:$A$1999,'S-Septiembre'!$C$2:$C$1999)</f>
        <v>0</v>
      </c>
      <c r="M361" s="30">
        <f>+LOOKUP($A361,'S-Octubre'!$A$2:$A$1999,'S-Octubre'!$C$2:$C$1999)</f>
        <v>0</v>
      </c>
      <c r="N361" s="30">
        <f>+LOOKUP($A361,'S-Noviembre'!$A$2:$A$1999,'S-Noviembre'!$C$2:$C$1999)</f>
        <v>0</v>
      </c>
      <c r="O361" s="30">
        <f>+LOOKUP($A361,'S-Diciembre'!$A$2:$A$1999,'S-Diciembre'!$C$2:$C$1999)</f>
        <v>0</v>
      </c>
    </row>
    <row r="362" spans="1:15" x14ac:dyDescent="0.25">
      <c r="A362" s="143" t="s">
        <v>955</v>
      </c>
      <c r="B362" s="144" t="s">
        <v>974</v>
      </c>
      <c r="C362" s="30">
        <f t="shared" si="8"/>
        <v>2</v>
      </c>
      <c r="D362" s="45">
        <f>+LOOKUP($A362, 'S-Enero'!$A$2:$A$1993,'S-Enero'!$C$2:$C$1993)</f>
        <v>0</v>
      </c>
      <c r="E362" s="45">
        <f>+LOOKUP($A362, 'S-Febrero'!$A$2:$A$1993,'S-Febrero'!$C$2:$C$1993)</f>
        <v>0</v>
      </c>
      <c r="F362" s="45">
        <f>+LOOKUP($A362, 'S-Marzo'!$A$2:$A$1993,'S-Marzo'!$C$2:$C$1993)</f>
        <v>2</v>
      </c>
      <c r="G362" s="30">
        <f>+LOOKUP($A362,'S-Enero'!$A$2:$A$1999,'S-Enero'!$C$2:$C$1999)</f>
        <v>0</v>
      </c>
      <c r="H362" s="30"/>
      <c r="I362" s="30"/>
      <c r="J362" s="30"/>
      <c r="K362" s="30"/>
      <c r="L362" s="30">
        <f>+LOOKUP($A362,'S-Septiembre'!$A$2:$A$1999,'S-Septiembre'!$C$2:$C$1999)</f>
        <v>0</v>
      </c>
      <c r="M362" s="30">
        <f>+LOOKUP($A362,'S-Octubre'!$A$2:$A$1999,'S-Octubre'!$C$2:$C$1999)</f>
        <v>0</v>
      </c>
      <c r="N362" s="30">
        <f>+LOOKUP($A362,'S-Noviembre'!$A$2:$A$1999,'S-Noviembre'!$C$2:$C$1999)</f>
        <v>0</v>
      </c>
      <c r="O362" s="30">
        <f>+LOOKUP($A362,'S-Diciembre'!$A$2:$A$1999,'S-Diciembre'!$C$2:$C$1999)</f>
        <v>0</v>
      </c>
    </row>
    <row r="363" spans="1:15" x14ac:dyDescent="0.25">
      <c r="A363" s="143" t="s">
        <v>956</v>
      </c>
      <c r="B363" s="144" t="s">
        <v>975</v>
      </c>
      <c r="C363" s="30">
        <f t="shared" si="8"/>
        <v>0</v>
      </c>
      <c r="D363" s="45">
        <f>+LOOKUP($A363, 'S-Enero'!$A$2:$A$1993,'S-Enero'!$C$2:$C$1993)</f>
        <v>0</v>
      </c>
      <c r="E363" s="45">
        <f>+LOOKUP($A363, 'S-Febrero'!$A$2:$A$1993,'S-Febrero'!$C$2:$C$1993)</f>
        <v>0</v>
      </c>
      <c r="F363" s="45">
        <f>+LOOKUP($A363, 'S-Marzo'!$A$2:$A$1993,'S-Marzo'!$C$2:$C$1993)</f>
        <v>0</v>
      </c>
      <c r="G363" s="30">
        <f>+LOOKUP($A363,'S-Enero'!$A$2:$A$1999,'S-Enero'!$C$2:$C$1999)</f>
        <v>0</v>
      </c>
      <c r="H363" s="30"/>
      <c r="I363" s="30"/>
      <c r="J363" s="30"/>
      <c r="K363" s="30"/>
      <c r="L363" s="30">
        <f>+LOOKUP($A363,'S-Septiembre'!$A$2:$A$1999,'S-Septiembre'!$C$2:$C$1999)</f>
        <v>0</v>
      </c>
      <c r="M363" s="30">
        <f>+LOOKUP($A363,'S-Octubre'!$A$2:$A$1999,'S-Octubre'!$C$2:$C$1999)</f>
        <v>0</v>
      </c>
      <c r="N363" s="30">
        <f>+LOOKUP($A363,'S-Noviembre'!$A$2:$A$1999,'S-Noviembre'!$C$2:$C$1999)</f>
        <v>0</v>
      </c>
      <c r="O363" s="30">
        <f>+LOOKUP($A363,'S-Diciembre'!$A$2:$A$1999,'S-Diciembre'!$C$2:$C$1999)</f>
        <v>0</v>
      </c>
    </row>
    <row r="364" spans="1:15" x14ac:dyDescent="0.25">
      <c r="A364" s="143" t="s">
        <v>957</v>
      </c>
      <c r="B364" s="144" t="s">
        <v>976</v>
      </c>
      <c r="C364" s="30">
        <f t="shared" si="8"/>
        <v>1</v>
      </c>
      <c r="D364" s="45">
        <f>+LOOKUP($A364, 'S-Enero'!$A$2:$A$1993,'S-Enero'!$C$2:$C$1993)</f>
        <v>0</v>
      </c>
      <c r="E364" s="45">
        <f>+LOOKUP($A364, 'S-Febrero'!$A$2:$A$1993,'S-Febrero'!$C$2:$C$1993)</f>
        <v>0</v>
      </c>
      <c r="F364" s="45">
        <f>+LOOKUP($A364, 'S-Marzo'!$A$2:$A$1993,'S-Marzo'!$C$2:$C$1993)</f>
        <v>1</v>
      </c>
      <c r="G364" s="30">
        <f>+LOOKUP($A364,'S-Enero'!$A$2:$A$1999,'S-Enero'!$C$2:$C$1999)</f>
        <v>0</v>
      </c>
      <c r="H364" s="30"/>
      <c r="I364" s="30"/>
      <c r="J364" s="30"/>
      <c r="K364" s="30"/>
      <c r="L364" s="30">
        <f>+LOOKUP($A364,'S-Septiembre'!$A$2:$A$1999,'S-Septiembre'!$C$2:$C$1999)</f>
        <v>0</v>
      </c>
      <c r="M364" s="30">
        <f>+LOOKUP($A364,'S-Octubre'!$A$2:$A$1999,'S-Octubre'!$C$2:$C$1999)</f>
        <v>0</v>
      </c>
      <c r="N364" s="30">
        <f>+LOOKUP($A364,'S-Noviembre'!$A$2:$A$1999,'S-Noviembre'!$C$2:$C$1999)</f>
        <v>0</v>
      </c>
      <c r="O364" s="30">
        <f>+LOOKUP($A364,'S-Diciembre'!$A$2:$A$1999,'S-Diciembre'!$C$2:$C$1999)</f>
        <v>0</v>
      </c>
    </row>
    <row r="365" spans="1:15" ht="15.75" x14ac:dyDescent="0.25">
      <c r="A365" s="133" t="s">
        <v>958</v>
      </c>
      <c r="B365" s="144" t="s">
        <v>977</v>
      </c>
      <c r="C365" s="30">
        <f t="shared" si="8"/>
        <v>0</v>
      </c>
      <c r="D365" s="45">
        <f>+LOOKUP($A365, 'S-Enero'!$A$2:$A$1993,'S-Enero'!$C$2:$C$1993)</f>
        <v>0</v>
      </c>
      <c r="E365" s="45">
        <f>+LOOKUP($A365, 'S-Febrero'!$A$2:$A$1993,'S-Febrero'!$C$2:$C$1993)</f>
        <v>0</v>
      </c>
      <c r="F365" s="45">
        <f>+LOOKUP($A365, 'S-Marzo'!$A$2:$A$1993,'S-Marzo'!$C$2:$C$1993)</f>
        <v>0</v>
      </c>
      <c r="G365" s="30">
        <f>+LOOKUP($A365,'S-Enero'!$A$2:$A$1999,'S-Enero'!$C$2:$C$1999)</f>
        <v>0</v>
      </c>
      <c r="H365" s="30"/>
      <c r="I365" s="30"/>
      <c r="J365" s="30"/>
      <c r="K365" s="30"/>
      <c r="L365" s="30">
        <f>+LOOKUP($A365,'S-Septiembre'!$A$2:$A$1999,'S-Septiembre'!$C$2:$C$1999)</f>
        <v>0</v>
      </c>
      <c r="M365" s="30">
        <f>+LOOKUP($A365,'S-Octubre'!$A$2:$A$1999,'S-Octubre'!$C$2:$C$1999)</f>
        <v>0</v>
      </c>
      <c r="N365" s="30">
        <f>+LOOKUP($A365,'S-Noviembre'!$A$2:$A$1999,'S-Noviembre'!$C$2:$C$1999)</f>
        <v>0</v>
      </c>
      <c r="O365" s="30">
        <f>+LOOKUP($A365,'S-Diciembre'!$A$2:$A$1999,'S-Diciembre'!$C$2:$C$1999)</f>
        <v>0</v>
      </c>
    </row>
    <row r="366" spans="1:15" ht="15.75" x14ac:dyDescent="0.25">
      <c r="A366" s="133" t="s">
        <v>983</v>
      </c>
      <c r="B366" s="134" t="s">
        <v>984</v>
      </c>
      <c r="C366" s="30">
        <f t="shared" si="8"/>
        <v>0</v>
      </c>
      <c r="D366" s="45">
        <f>+LOOKUP($A366, 'S-Enero'!$A$2:$A$1993,'S-Enero'!$C$2:$C$1993)</f>
        <v>0</v>
      </c>
      <c r="E366" s="45">
        <f>+LOOKUP($A366, 'S-Febrero'!$A$2:$A$1993,'S-Febrero'!$C$2:$C$1993)</f>
        <v>0</v>
      </c>
      <c r="F366" s="45">
        <f>+LOOKUP($A366, 'S-Marzo'!$A$2:$A$1993,'S-Marzo'!$C$2:$C$1993)</f>
        <v>0</v>
      </c>
      <c r="G366" s="30">
        <f>+LOOKUP($A366,'S-Enero'!$A$2:$A$1999,'S-Enero'!$C$2:$C$1999)</f>
        <v>0</v>
      </c>
      <c r="H366" s="30"/>
      <c r="I366" s="30"/>
      <c r="J366" s="30"/>
      <c r="K366" s="30"/>
      <c r="L366" s="30">
        <f>+LOOKUP($A366,'S-Septiembre'!$A$2:$A$1999,'S-Septiembre'!$C$2:$C$1999)</f>
        <v>0</v>
      </c>
      <c r="M366" s="30">
        <f>+LOOKUP($A366,'S-Octubre'!$A$2:$A$1999,'S-Octubre'!$C$2:$C$1999)</f>
        <v>0</v>
      </c>
      <c r="N366" s="30">
        <f>+LOOKUP($A366,'S-Noviembre'!$A$2:$A$1999,'S-Noviembre'!$C$2:$C$1999)</f>
        <v>0</v>
      </c>
      <c r="O366" s="30">
        <f>+LOOKUP($A366,'S-Diciembre'!$A$2:$A$1999,'S-Diciembre'!$C$2:$C$1999)</f>
        <v>0</v>
      </c>
    </row>
    <row r="367" spans="1:15" x14ac:dyDescent="0.25">
      <c r="A367" s="100" t="s">
        <v>695</v>
      </c>
      <c r="B367" s="123" t="s">
        <v>696</v>
      </c>
      <c r="C367" s="30">
        <f t="shared" si="8"/>
        <v>0</v>
      </c>
      <c r="D367" s="45">
        <f>+LOOKUP($A367, 'S-Enero'!$A$2:$A$1993,'S-Enero'!$C$2:$C$1993)</f>
        <v>0</v>
      </c>
      <c r="E367" s="45">
        <f>+LOOKUP($A367, 'S-Febrero'!$A$2:$A$1993,'S-Febrero'!$C$2:$C$1993)</f>
        <v>0</v>
      </c>
      <c r="F367" s="45">
        <f>+LOOKUP($A367, 'S-Marzo'!$A$2:$A$1993,'S-Marzo'!$C$2:$C$1993)</f>
        <v>0</v>
      </c>
      <c r="G367" s="30"/>
      <c r="H367" s="30"/>
      <c r="I367" s="30"/>
      <c r="J367" s="30"/>
      <c r="K367" s="30"/>
      <c r="L367" s="30"/>
      <c r="M367" s="30"/>
      <c r="N367" s="30"/>
      <c r="O367" s="30"/>
    </row>
    <row r="368" spans="1:15" ht="15.75" x14ac:dyDescent="0.25">
      <c r="A368" s="133" t="s">
        <v>985</v>
      </c>
      <c r="B368" s="134" t="s">
        <v>986</v>
      </c>
      <c r="C368" s="30">
        <f t="shared" si="8"/>
        <v>0</v>
      </c>
      <c r="D368" s="45">
        <f>+LOOKUP($A368, 'S-Enero'!$A$2:$A$1993,'S-Enero'!$C$2:$C$1993)</f>
        <v>0</v>
      </c>
      <c r="E368" s="45">
        <f>+LOOKUP($A368, 'S-Febrero'!$A$2:$A$1993,'S-Febrero'!$C$2:$C$1993)</f>
        <v>0</v>
      </c>
      <c r="F368" s="45">
        <f>+LOOKUP($A368, 'S-Marzo'!$A$2:$A$1993,'S-Marzo'!$C$2:$C$1993)</f>
        <v>0</v>
      </c>
      <c r="G368" s="30">
        <f>+LOOKUP($A368,'S-Enero'!$A$2:$A$1999,'S-Enero'!$C$2:$C$1999)</f>
        <v>0</v>
      </c>
      <c r="H368" s="30"/>
      <c r="I368" s="30"/>
      <c r="J368" s="30"/>
      <c r="K368" s="30"/>
      <c r="L368" s="30">
        <f>+LOOKUP($A368,'S-Septiembre'!$A$2:$A$1999,'S-Septiembre'!$C$2:$C$1999)</f>
        <v>0</v>
      </c>
      <c r="M368" s="30">
        <f>+LOOKUP($A368,'S-Octubre'!$A$2:$A$1999,'S-Octubre'!$C$2:$C$1999)</f>
        <v>0</v>
      </c>
      <c r="N368" s="30">
        <f>+LOOKUP($A368,'S-Noviembre'!$A$2:$A$1999,'S-Noviembre'!$C$2:$C$1999)</f>
        <v>0</v>
      </c>
      <c r="O368" s="30">
        <f>+LOOKUP($A368,'S-Diciembre'!$A$2:$A$1999,'S-Diciembre'!$C$2:$C$1999)</f>
        <v>0</v>
      </c>
    </row>
    <row r="369" spans="1:15" ht="15.75" x14ac:dyDescent="0.25">
      <c r="A369" s="133" t="s">
        <v>987</v>
      </c>
      <c r="B369" s="136" t="s">
        <v>988</v>
      </c>
      <c r="C369" s="30">
        <f t="shared" si="8"/>
        <v>0</v>
      </c>
      <c r="D369" s="45">
        <f>+LOOKUP($A369, 'S-Enero'!$A$2:$A$1993,'S-Enero'!$C$2:$C$1993)</f>
        <v>0</v>
      </c>
      <c r="E369" s="45">
        <f>+LOOKUP($A369, 'S-Febrero'!$A$2:$A$1993,'S-Febrero'!$C$2:$C$1993)</f>
        <v>0</v>
      </c>
      <c r="F369" s="45">
        <f>+LOOKUP($A369, 'S-Marzo'!$A$2:$A$1993,'S-Marzo'!$C$2:$C$1993)</f>
        <v>0</v>
      </c>
      <c r="G369" s="30">
        <f>+LOOKUP($A369,'S-Enero'!$A$2:$A$1999,'S-Enero'!$C$2:$C$1999)</f>
        <v>0</v>
      </c>
      <c r="H369" s="30"/>
      <c r="I369" s="30"/>
      <c r="J369" s="30"/>
      <c r="K369" s="30"/>
      <c r="L369" s="30">
        <f>+LOOKUP($A369,'S-Septiembre'!$A$2:$A$1999,'S-Septiembre'!$C$2:$C$1999)</f>
        <v>0</v>
      </c>
      <c r="M369" s="30">
        <f>+LOOKUP($A369,'S-Octubre'!$A$2:$A$1999,'S-Octubre'!$C$2:$C$1999)</f>
        <v>0</v>
      </c>
      <c r="N369" s="30">
        <f>+LOOKUP($A369,'S-Noviembre'!$A$2:$A$1999,'S-Noviembre'!$C$2:$C$1999)</f>
        <v>0</v>
      </c>
      <c r="O369" s="30">
        <f>+LOOKUP($A369,'S-Diciembre'!$A$2:$A$1999,'S-Diciembre'!$C$2:$C$1999)</f>
        <v>0</v>
      </c>
    </row>
    <row r="370" spans="1:15" ht="15.75" x14ac:dyDescent="0.25">
      <c r="A370" s="133" t="s">
        <v>989</v>
      </c>
      <c r="B370" s="134" t="s">
        <v>990</v>
      </c>
      <c r="C370" s="30">
        <f t="shared" si="8"/>
        <v>0</v>
      </c>
      <c r="D370" s="45">
        <f>+LOOKUP($A370, 'S-Enero'!$A$2:$A$1993,'S-Enero'!$C$2:$C$1993)</f>
        <v>0</v>
      </c>
      <c r="E370" s="45">
        <f>+LOOKUP($A370, 'S-Febrero'!$A$2:$A$1993,'S-Febrero'!$C$2:$C$1993)</f>
        <v>0</v>
      </c>
      <c r="F370" s="45">
        <f>+LOOKUP($A370, 'S-Marzo'!$A$2:$A$1993,'S-Marzo'!$C$2:$C$1993)</f>
        <v>0</v>
      </c>
      <c r="G370" s="30">
        <f>+LOOKUP($A370,'S-Enero'!$A$2:$A$1999,'S-Enero'!$C$2:$C$1999)</f>
        <v>0</v>
      </c>
      <c r="H370" s="30"/>
      <c r="I370" s="30"/>
      <c r="J370" s="30"/>
      <c r="K370" s="30"/>
      <c r="L370" s="30">
        <f>+LOOKUP($A370,'S-Septiembre'!$A$2:$A$1999,'S-Septiembre'!$C$2:$C$1999)</f>
        <v>0</v>
      </c>
      <c r="M370" s="30">
        <f>+LOOKUP($A370,'S-Octubre'!$A$2:$A$1999,'S-Octubre'!$C$2:$C$1999)</f>
        <v>0</v>
      </c>
      <c r="N370" s="30">
        <f>+LOOKUP($A370,'S-Noviembre'!$A$2:$A$1999,'S-Noviembre'!$C$2:$C$1999)</f>
        <v>0</v>
      </c>
      <c r="O370" s="30">
        <f>+LOOKUP($A370,'S-Diciembre'!$A$2:$A$1999,'S-Diciembre'!$C$2:$C$1999)</f>
        <v>0</v>
      </c>
    </row>
    <row r="371" spans="1:15" ht="15.75" x14ac:dyDescent="0.25">
      <c r="A371" s="133" t="s">
        <v>991</v>
      </c>
      <c r="B371" s="134" t="s">
        <v>992</v>
      </c>
      <c r="C371" s="30">
        <f t="shared" si="8"/>
        <v>0</v>
      </c>
      <c r="D371" s="45">
        <f>+LOOKUP($A371, 'S-Enero'!$A$2:$A$1993,'S-Enero'!$C$2:$C$1993)</f>
        <v>0</v>
      </c>
      <c r="E371" s="45">
        <f>+LOOKUP($A371, 'S-Febrero'!$A$2:$A$1993,'S-Febrero'!$C$2:$C$1993)</f>
        <v>0</v>
      </c>
      <c r="F371" s="45">
        <f>+LOOKUP($A371, 'S-Marzo'!$A$2:$A$1993,'S-Marzo'!$C$2:$C$1993)</f>
        <v>0</v>
      </c>
      <c r="G371" s="30">
        <f>+LOOKUP($A371,'S-Enero'!$A$2:$A$1999,'S-Enero'!$C$2:$C$1999)</f>
        <v>0</v>
      </c>
      <c r="H371" s="30"/>
      <c r="I371" s="30"/>
      <c r="J371" s="30"/>
      <c r="K371" s="30"/>
      <c r="L371" s="30">
        <f>+LOOKUP($A371,'S-Septiembre'!$A$2:$A$1999,'S-Septiembre'!$C$2:$C$1999)</f>
        <v>0</v>
      </c>
      <c r="M371" s="30">
        <f>+LOOKUP($A371,'S-Octubre'!$A$2:$A$1999,'S-Octubre'!$C$2:$C$1999)</f>
        <v>0</v>
      </c>
      <c r="N371" s="30">
        <f>+LOOKUP($A371,'S-Noviembre'!$A$2:$A$1999,'S-Noviembre'!$C$2:$C$1999)</f>
        <v>0</v>
      </c>
      <c r="O371" s="30">
        <f>+LOOKUP($A371,'S-Diciembre'!$A$2:$A$1999,'S-Diciembre'!$C$2:$C$1999)</f>
        <v>0</v>
      </c>
    </row>
    <row r="372" spans="1:15" ht="15.75" x14ac:dyDescent="0.25">
      <c r="A372" s="133" t="s">
        <v>993</v>
      </c>
      <c r="B372" s="134" t="s">
        <v>1003</v>
      </c>
      <c r="C372" s="30">
        <f t="shared" si="8"/>
        <v>0</v>
      </c>
      <c r="D372" s="45">
        <f>+LOOKUP($A372, 'S-Enero'!$A$2:$A$1993,'S-Enero'!$C$2:$C$1993)</f>
        <v>0</v>
      </c>
      <c r="E372" s="45">
        <f>+LOOKUP($A372, 'S-Febrero'!$A$2:$A$1993,'S-Febrero'!$C$2:$C$1993)</f>
        <v>0</v>
      </c>
      <c r="F372" s="45">
        <f>+LOOKUP($A372, 'S-Marzo'!$A$2:$A$1993,'S-Marzo'!$C$2:$C$1993)</f>
        <v>0</v>
      </c>
      <c r="G372" s="30">
        <f>+LOOKUP($A372,'S-Enero'!$A$2:$A$1999,'S-Enero'!$C$2:$C$1999)</f>
        <v>0</v>
      </c>
      <c r="H372" s="30"/>
      <c r="I372" s="30"/>
      <c r="J372" s="30"/>
      <c r="K372" s="30"/>
      <c r="L372" s="30">
        <f>+LOOKUP($A372,'S-Septiembre'!$A$2:$A$1999,'S-Septiembre'!$C$2:$C$1999)</f>
        <v>0</v>
      </c>
      <c r="M372" s="30">
        <f>+LOOKUP($A372,'S-Octubre'!$A$2:$A$1999,'S-Octubre'!$C$2:$C$1999)</f>
        <v>0</v>
      </c>
      <c r="N372" s="30">
        <f>+LOOKUP($A372,'S-Noviembre'!$A$2:$A$1999,'S-Noviembre'!$C$2:$C$1999)</f>
        <v>0</v>
      </c>
      <c r="O372" s="30">
        <f>+LOOKUP($A372,'S-Diciembre'!$A$2:$A$1999,'S-Diciembre'!$C$2:$C$1999)</f>
        <v>0</v>
      </c>
    </row>
    <row r="373" spans="1:15" ht="15.75" x14ac:dyDescent="0.25">
      <c r="A373" s="155" t="s">
        <v>994</v>
      </c>
      <c r="B373" s="96" t="s">
        <v>1004</v>
      </c>
      <c r="C373" s="30">
        <f t="shared" si="8"/>
        <v>0</v>
      </c>
      <c r="D373" s="45">
        <f>+LOOKUP($A373, 'S-Enero'!$A$2:$A$1993,'S-Enero'!$C$2:$C$1993)</f>
        <v>0</v>
      </c>
      <c r="E373" s="45">
        <f>+LOOKUP($A373, 'S-Febrero'!$A$2:$A$1993,'S-Febrero'!$C$2:$C$1993)</f>
        <v>0</v>
      </c>
      <c r="F373" s="45">
        <f>+LOOKUP($A373, 'S-Marzo'!$A$2:$A$1993,'S-Marzo'!$C$2:$C$1993)</f>
        <v>0</v>
      </c>
      <c r="G373" s="30">
        <f>+LOOKUP($A373,'S-Enero'!$A$2:$A$1999,'S-Enero'!$C$2:$C$1999)</f>
        <v>0</v>
      </c>
      <c r="H373" s="30"/>
      <c r="I373" s="30"/>
      <c r="J373" s="30"/>
      <c r="K373" s="30"/>
      <c r="L373" s="30">
        <f>+LOOKUP($A373,'S-Septiembre'!$A$2:$A$1999,'S-Septiembre'!$C$2:$C$1999)</f>
        <v>0</v>
      </c>
      <c r="M373" s="30">
        <f>+LOOKUP($A373,'S-Octubre'!$A$2:$A$1999,'S-Octubre'!$C$2:$C$1999)</f>
        <v>0</v>
      </c>
      <c r="N373" s="30">
        <f>+LOOKUP($A373,'S-Noviembre'!$A$2:$A$1999,'S-Noviembre'!$C$2:$C$1999)</f>
        <v>0</v>
      </c>
      <c r="O373" s="30">
        <f>+LOOKUP($A373,'S-Diciembre'!$A$2:$A$1999,'S-Diciembre'!$C$2:$C$1999)</f>
        <v>0</v>
      </c>
    </row>
    <row r="374" spans="1:15" ht="15.75" x14ac:dyDescent="0.25">
      <c r="A374" s="133" t="s">
        <v>995</v>
      </c>
      <c r="B374" s="134" t="s">
        <v>1005</v>
      </c>
      <c r="C374" s="30">
        <f t="shared" si="8"/>
        <v>0</v>
      </c>
      <c r="D374" s="45">
        <f>+LOOKUP($A374, 'S-Enero'!$A$2:$A$1993,'S-Enero'!$C$2:$C$1993)</f>
        <v>0</v>
      </c>
      <c r="E374" s="45">
        <f>+LOOKUP($A374, 'S-Febrero'!$A$2:$A$1993,'S-Febrero'!$C$2:$C$1993)</f>
        <v>0</v>
      </c>
      <c r="F374" s="45">
        <f>+LOOKUP($A374, 'S-Marzo'!$A$2:$A$1993,'S-Marzo'!$C$2:$C$1993)</f>
        <v>0</v>
      </c>
      <c r="G374" s="30">
        <f>+LOOKUP($A374,'S-Enero'!$A$2:$A$1999,'S-Enero'!$C$2:$C$1999)</f>
        <v>0</v>
      </c>
      <c r="H374" s="30"/>
      <c r="I374" s="30"/>
      <c r="J374" s="30"/>
      <c r="K374" s="30"/>
      <c r="L374" s="30">
        <f>+LOOKUP($A374,'S-Septiembre'!$A$2:$A$1999,'S-Septiembre'!$C$2:$C$1999)</f>
        <v>0</v>
      </c>
      <c r="M374" s="30">
        <f>+LOOKUP($A374,'S-Octubre'!$A$2:$A$1999,'S-Octubre'!$C$2:$C$1999)</f>
        <v>0</v>
      </c>
      <c r="N374" s="30">
        <f>+LOOKUP($A374,'S-Noviembre'!$A$2:$A$1999,'S-Noviembre'!$C$2:$C$1999)</f>
        <v>0</v>
      </c>
      <c r="O374" s="30">
        <f>+LOOKUP($A374,'S-Diciembre'!$A$2:$A$1999,'S-Diciembre'!$C$2:$C$1999)</f>
        <v>0</v>
      </c>
    </row>
    <row r="375" spans="1:15" ht="15.75" x14ac:dyDescent="0.25">
      <c r="A375" s="133" t="s">
        <v>996</v>
      </c>
      <c r="B375" s="134" t="s">
        <v>1006</v>
      </c>
      <c r="C375" s="30">
        <f t="shared" si="8"/>
        <v>5</v>
      </c>
      <c r="D375" s="45">
        <f>+LOOKUP($A375, 'S-Enero'!$A$2:$A$1993,'S-Enero'!$C$2:$C$1993)</f>
        <v>0</v>
      </c>
      <c r="E375" s="45">
        <f>+LOOKUP($A375, 'S-Febrero'!$A$2:$A$1993,'S-Febrero'!$C$2:$C$1993)</f>
        <v>0</v>
      </c>
      <c r="F375" s="45">
        <f>+LOOKUP($A375, 'S-Marzo'!$A$2:$A$1993,'S-Marzo'!$C$2:$C$1993)</f>
        <v>5</v>
      </c>
      <c r="G375" s="30">
        <f>+LOOKUP($A375,'S-Enero'!$A$2:$A$1999,'S-Enero'!$C$2:$C$1999)</f>
        <v>0</v>
      </c>
      <c r="H375" s="30"/>
      <c r="I375" s="30"/>
      <c r="J375" s="30"/>
      <c r="K375" s="30"/>
      <c r="L375" s="30">
        <f>+LOOKUP($A375,'S-Septiembre'!$A$2:$A$1999,'S-Septiembre'!$C$2:$C$1999)</f>
        <v>0</v>
      </c>
      <c r="M375" s="30">
        <f>+LOOKUP($A375,'S-Octubre'!$A$2:$A$1999,'S-Octubre'!$C$2:$C$1999)</f>
        <v>0</v>
      </c>
      <c r="N375" s="30">
        <f>+LOOKUP($A375,'S-Noviembre'!$A$2:$A$1999,'S-Noviembre'!$C$2:$C$1999)</f>
        <v>0</v>
      </c>
      <c r="O375" s="30">
        <f>+LOOKUP($A375,'S-Diciembre'!$A$2:$A$1999,'S-Diciembre'!$C$2:$C$1999)</f>
        <v>0</v>
      </c>
    </row>
    <row r="376" spans="1:15" ht="15.75" x14ac:dyDescent="0.25">
      <c r="A376" s="109" t="s">
        <v>997</v>
      </c>
      <c r="B376" s="58" t="s">
        <v>1007</v>
      </c>
      <c r="C376" s="30">
        <f t="shared" si="8"/>
        <v>5</v>
      </c>
      <c r="D376" s="45">
        <f>+LOOKUP($A376, 'S-Enero'!$A$2:$A$1993,'S-Enero'!$C$2:$C$1993)</f>
        <v>0</v>
      </c>
      <c r="E376" s="45">
        <f>+LOOKUP($A376, 'S-Febrero'!$A$2:$A$1993,'S-Febrero'!$C$2:$C$1993)</f>
        <v>0</v>
      </c>
      <c r="F376" s="45">
        <f>+LOOKUP($A376, 'S-Marzo'!$A$2:$A$1993,'S-Marzo'!$C$2:$C$1993)</f>
        <v>5</v>
      </c>
      <c r="G376" s="30">
        <f>+LOOKUP($A376,'S-Enero'!$A$2:$A$1999,'S-Enero'!$C$2:$C$1999)</f>
        <v>0</v>
      </c>
      <c r="H376" s="30"/>
      <c r="I376" s="30"/>
      <c r="J376" s="30"/>
      <c r="K376" s="30"/>
      <c r="L376" s="30">
        <f>+LOOKUP($A376,'S-Septiembre'!$A$2:$A$1999,'S-Septiembre'!$C$2:$C$1999)</f>
        <v>0</v>
      </c>
      <c r="M376" s="30">
        <f>+LOOKUP($A376,'S-Octubre'!$A$2:$A$1999,'S-Octubre'!$C$2:$C$1999)</f>
        <v>0</v>
      </c>
      <c r="N376" s="30">
        <f>+LOOKUP($A376,'S-Noviembre'!$A$2:$A$1999,'S-Noviembre'!$C$2:$C$1999)</f>
        <v>0</v>
      </c>
      <c r="O376" s="30">
        <f>+LOOKUP($A376,'S-Diciembre'!$A$2:$A$1999,'S-Diciembre'!$C$2:$C$1999)</f>
        <v>0</v>
      </c>
    </row>
    <row r="377" spans="1:15" ht="15.75" x14ac:dyDescent="0.25">
      <c r="A377" s="133" t="s">
        <v>998</v>
      </c>
      <c r="B377" s="134" t="s">
        <v>1008</v>
      </c>
      <c r="C377" s="30">
        <f t="shared" si="8"/>
        <v>0</v>
      </c>
      <c r="D377" s="45">
        <f>+LOOKUP($A377, 'S-Enero'!$A$2:$A$1993,'S-Enero'!$C$2:$C$1993)</f>
        <v>0</v>
      </c>
      <c r="E377" s="45">
        <f>+LOOKUP($A377, 'S-Febrero'!$A$2:$A$1993,'S-Febrero'!$C$2:$C$1993)</f>
        <v>0</v>
      </c>
      <c r="F377" s="45">
        <f>+LOOKUP($A377, 'S-Marzo'!$A$2:$A$1993,'S-Marzo'!$C$2:$C$1993)</f>
        <v>0</v>
      </c>
      <c r="G377" s="30">
        <f>+LOOKUP($A377,'S-Enero'!$A$2:$A$1999,'S-Enero'!$C$2:$C$1999)</f>
        <v>0</v>
      </c>
      <c r="H377" s="30"/>
      <c r="I377" s="30"/>
      <c r="J377" s="30"/>
      <c r="K377" s="30"/>
      <c r="L377" s="30">
        <f>+LOOKUP($A377,'S-Septiembre'!$A$2:$A$1999,'S-Septiembre'!$C$2:$C$1999)</f>
        <v>0</v>
      </c>
      <c r="M377" s="30">
        <f>+LOOKUP($A377,'S-Octubre'!$A$2:$A$1999,'S-Octubre'!$C$2:$C$1999)</f>
        <v>0</v>
      </c>
      <c r="N377" s="30">
        <f>+LOOKUP($A377,'S-Noviembre'!$A$2:$A$1999,'S-Noviembre'!$C$2:$C$1999)</f>
        <v>0</v>
      </c>
      <c r="O377" s="30">
        <f>+LOOKUP($A377,'S-Diciembre'!$A$2:$A$1999,'S-Diciembre'!$C$2:$C$1999)</f>
        <v>0</v>
      </c>
    </row>
    <row r="378" spans="1:15" x14ac:dyDescent="0.25">
      <c r="A378" s="100" t="s">
        <v>697</v>
      </c>
      <c r="B378" s="123" t="s">
        <v>698</v>
      </c>
      <c r="C378" s="30">
        <f t="shared" si="8"/>
        <v>0</v>
      </c>
      <c r="D378" s="45">
        <f>+LOOKUP($A378, 'S-Enero'!$A$2:$A$1993,'S-Enero'!$C$2:$C$1993)</f>
        <v>0</v>
      </c>
      <c r="E378" s="45">
        <f>+LOOKUP($A378, 'S-Febrero'!$A$2:$A$1993,'S-Febrero'!$C$2:$C$1993)</f>
        <v>0</v>
      </c>
      <c r="F378" s="45">
        <f>+LOOKUP($A378, 'S-Marzo'!$A$2:$A$1993,'S-Marzo'!$C$2:$C$1993)</f>
        <v>0</v>
      </c>
      <c r="G378" s="30"/>
      <c r="H378" s="30"/>
      <c r="I378" s="30"/>
      <c r="J378" s="30"/>
      <c r="K378" s="30"/>
      <c r="L378" s="30"/>
      <c r="M378" s="30"/>
      <c r="N378" s="30"/>
      <c r="O378" s="30"/>
    </row>
    <row r="379" spans="1:15" ht="15.75" x14ac:dyDescent="0.25">
      <c r="A379" s="133" t="s">
        <v>999</v>
      </c>
      <c r="B379" s="134" t="s">
        <v>1009</v>
      </c>
      <c r="C379" s="30">
        <f t="shared" si="8"/>
        <v>0</v>
      </c>
      <c r="D379" s="45">
        <f>+LOOKUP($A379, 'S-Enero'!$A$2:$A$1993,'S-Enero'!$C$2:$C$1993)</f>
        <v>0</v>
      </c>
      <c r="E379" s="45">
        <f>+LOOKUP($A379, 'S-Febrero'!$A$2:$A$1993,'S-Febrero'!$C$2:$C$1993)</f>
        <v>0</v>
      </c>
      <c r="F379" s="45">
        <f>+LOOKUP($A379, 'S-Marzo'!$A$2:$A$1993,'S-Marzo'!$C$2:$C$1993)</f>
        <v>0</v>
      </c>
      <c r="G379" s="30">
        <f>+LOOKUP($A379,'S-Enero'!$A$2:$A$1999,'S-Enero'!$C$2:$C$1999)</f>
        <v>0</v>
      </c>
      <c r="H379" s="30"/>
      <c r="I379" s="30"/>
      <c r="J379" s="30"/>
      <c r="K379" s="30"/>
      <c r="L379" s="30">
        <f>+LOOKUP($A379,'S-Septiembre'!$A$2:$A$1999,'S-Septiembre'!$C$2:$C$1999)</f>
        <v>0</v>
      </c>
      <c r="M379" s="30">
        <f>+LOOKUP($A379,'S-Octubre'!$A$2:$A$1999,'S-Octubre'!$C$2:$C$1999)</f>
        <v>0</v>
      </c>
      <c r="N379" s="30">
        <f>+LOOKUP($A379,'S-Noviembre'!$A$2:$A$1999,'S-Noviembre'!$C$2:$C$1999)</f>
        <v>0</v>
      </c>
      <c r="O379" s="30">
        <f>+LOOKUP($A379,'S-Diciembre'!$A$2:$A$1999,'S-Diciembre'!$C$2:$C$1999)</f>
        <v>0</v>
      </c>
    </row>
    <row r="380" spans="1:15" ht="15.75" x14ac:dyDescent="0.25">
      <c r="A380" s="133" t="s">
        <v>1000</v>
      </c>
      <c r="B380" s="134" t="s">
        <v>1010</v>
      </c>
      <c r="C380" s="30">
        <f t="shared" si="8"/>
        <v>0</v>
      </c>
      <c r="D380" s="45">
        <f>+LOOKUP($A380, 'S-Enero'!$A$2:$A$1993,'S-Enero'!$C$2:$C$1993)</f>
        <v>0</v>
      </c>
      <c r="E380" s="45">
        <f>+LOOKUP($A380, 'S-Febrero'!$A$2:$A$1993,'S-Febrero'!$C$2:$C$1993)</f>
        <v>0</v>
      </c>
      <c r="F380" s="45">
        <f>+LOOKUP($A380, 'S-Marzo'!$A$2:$A$1993,'S-Marzo'!$C$2:$C$1993)</f>
        <v>0</v>
      </c>
      <c r="G380" s="30">
        <f>+LOOKUP($A380,'S-Enero'!$A$2:$A$1999,'S-Enero'!$C$2:$C$1999)</f>
        <v>0</v>
      </c>
      <c r="H380" s="30"/>
      <c r="I380" s="30"/>
      <c r="J380" s="30"/>
      <c r="K380" s="30"/>
      <c r="L380" s="30">
        <f>+LOOKUP($A380,'S-Septiembre'!$A$2:$A$1999,'S-Septiembre'!$C$2:$C$1999)</f>
        <v>0</v>
      </c>
      <c r="M380" s="30">
        <f>+LOOKUP($A380,'S-Octubre'!$A$2:$A$1999,'S-Octubre'!$C$2:$C$1999)</f>
        <v>0</v>
      </c>
      <c r="N380" s="30">
        <f>+LOOKUP($A380,'S-Noviembre'!$A$2:$A$1999,'S-Noviembre'!$C$2:$C$1999)</f>
        <v>0</v>
      </c>
      <c r="O380" s="30">
        <f>+LOOKUP($A380,'S-Diciembre'!$A$2:$A$1999,'S-Diciembre'!$C$2:$C$1999)</f>
        <v>0</v>
      </c>
    </row>
    <row r="381" spans="1:15" ht="15.75" x14ac:dyDescent="0.25">
      <c r="A381" s="133" t="s">
        <v>1001</v>
      </c>
      <c r="B381" s="134" t="s">
        <v>1011</v>
      </c>
      <c r="C381" s="30">
        <f t="shared" si="8"/>
        <v>0</v>
      </c>
      <c r="D381" s="45">
        <f>+LOOKUP($A381, 'S-Enero'!$A$2:$A$1993,'S-Enero'!$C$2:$C$1993)</f>
        <v>0</v>
      </c>
      <c r="E381" s="45">
        <f>+LOOKUP($A381, 'S-Febrero'!$A$2:$A$1993,'S-Febrero'!$C$2:$C$1993)</f>
        <v>0</v>
      </c>
      <c r="F381" s="45">
        <f>+LOOKUP($A381, 'S-Marzo'!$A$2:$A$1993,'S-Marzo'!$C$2:$C$1993)</f>
        <v>0</v>
      </c>
      <c r="G381" s="30">
        <f>+LOOKUP($A381,'S-Enero'!$A$2:$A$1999,'S-Enero'!$C$2:$C$1999)</f>
        <v>0</v>
      </c>
      <c r="H381" s="30"/>
      <c r="I381" s="30"/>
      <c r="J381" s="30"/>
      <c r="K381" s="30"/>
      <c r="L381" s="30">
        <f>+LOOKUP($A381,'S-Septiembre'!$A$2:$A$1999,'S-Septiembre'!$C$2:$C$1999)</f>
        <v>0</v>
      </c>
      <c r="M381" s="30">
        <f>+LOOKUP($A381,'S-Octubre'!$A$2:$A$1999,'S-Octubre'!$C$2:$C$1999)</f>
        <v>0</v>
      </c>
      <c r="N381" s="30">
        <f>+LOOKUP($A381,'S-Noviembre'!$A$2:$A$1999,'S-Noviembre'!$C$2:$C$1999)</f>
        <v>0</v>
      </c>
      <c r="O381" s="30">
        <f>+LOOKUP($A381,'S-Diciembre'!$A$2:$A$1999,'S-Diciembre'!$C$2:$C$1999)</f>
        <v>0</v>
      </c>
    </row>
    <row r="382" spans="1:15" ht="15.75" x14ac:dyDescent="0.25">
      <c r="A382" s="94" t="s">
        <v>1002</v>
      </c>
      <c r="B382" s="121" t="s">
        <v>815</v>
      </c>
      <c r="C382" s="30">
        <f t="shared" si="8"/>
        <v>31</v>
      </c>
      <c r="D382" s="45">
        <f>+LOOKUP($A382, 'S-Enero'!$A$2:$A$1993,'S-Enero'!$C$2:$C$1993)</f>
        <v>0</v>
      </c>
      <c r="E382" s="45">
        <f>+LOOKUP($A382, 'S-Febrero'!$A$2:$A$1993,'S-Febrero'!$C$2:$C$1993)</f>
        <v>10</v>
      </c>
      <c r="F382" s="45">
        <f>+LOOKUP($A382, 'S-Marzo'!$A$2:$A$1993,'S-Marzo'!$C$2:$C$1993)</f>
        <v>21</v>
      </c>
      <c r="G382" s="30">
        <f>+LOOKUP($A382,'S-Enero'!$A$2:$A$1999,'S-Enero'!$C$2:$C$1999)</f>
        <v>0</v>
      </c>
      <c r="H382" s="30"/>
      <c r="I382" s="30"/>
      <c r="J382" s="30"/>
      <c r="K382" s="30"/>
      <c r="L382" s="30">
        <f>+LOOKUP($A382,'S-Septiembre'!$A$2:$A$1999,'S-Septiembre'!$C$2:$C$1999)</f>
        <v>0</v>
      </c>
      <c r="M382" s="30">
        <f>+LOOKUP($A382,'S-Octubre'!$A$2:$A$1999,'S-Octubre'!$C$2:$C$1999)</f>
        <v>0</v>
      </c>
      <c r="N382" s="30">
        <f>+LOOKUP($A382,'S-Noviembre'!$A$2:$A$1999,'S-Noviembre'!$C$2:$C$1999)</f>
        <v>0</v>
      </c>
      <c r="O382" s="30">
        <f>+LOOKUP($A382,'S-Diciembre'!$A$2:$A$1999,'S-Diciembre'!$C$2:$C$1999)</f>
        <v>0</v>
      </c>
    </row>
    <row r="383" spans="1:15" x14ac:dyDescent="0.25">
      <c r="A383" s="120" t="s">
        <v>699</v>
      </c>
      <c r="B383" s="123" t="s">
        <v>700</v>
      </c>
      <c r="C383" s="30">
        <f t="shared" si="8"/>
        <v>14</v>
      </c>
      <c r="D383" s="45">
        <f>+LOOKUP($A383, 'S-Enero'!$A$2:$A$1993,'S-Enero'!$C$2:$C$1993)</f>
        <v>12</v>
      </c>
      <c r="E383" s="45">
        <f>+LOOKUP($A383, 'S-Febrero'!$A$2:$A$1993,'S-Febrero'!$C$2:$C$1993)</f>
        <v>2</v>
      </c>
      <c r="F383" s="45">
        <f>+LOOKUP($A383, 'S-Marzo'!$A$2:$A$1993,'S-Marzo'!$C$2:$C$1993)</f>
        <v>0</v>
      </c>
      <c r="G383" s="30"/>
      <c r="H383" s="30"/>
      <c r="I383" s="30"/>
      <c r="J383" s="30"/>
      <c r="K383" s="30"/>
      <c r="L383" s="30"/>
      <c r="M383" s="30"/>
      <c r="N383" s="30"/>
      <c r="O383" s="30"/>
    </row>
    <row r="384" spans="1:15" x14ac:dyDescent="0.25">
      <c r="A384" s="100" t="s">
        <v>701</v>
      </c>
      <c r="B384" s="123" t="s">
        <v>702</v>
      </c>
      <c r="C384" s="30">
        <f t="shared" si="8"/>
        <v>0</v>
      </c>
      <c r="D384" s="45">
        <f>+LOOKUP($A384, 'S-Enero'!$A$2:$A$1993,'S-Enero'!$C$2:$C$1993)</f>
        <v>0</v>
      </c>
      <c r="E384" s="45">
        <f>+LOOKUP($A384, 'S-Febrero'!$A$2:$A$1993,'S-Febrero'!$C$2:$C$1993)</f>
        <v>0</v>
      </c>
      <c r="F384" s="45">
        <f>+LOOKUP($A384, 'S-Marzo'!$A$2:$A$1993,'S-Marzo'!$C$2:$C$1993)</f>
        <v>0</v>
      </c>
      <c r="G384" s="30"/>
      <c r="H384" s="30"/>
      <c r="I384" s="30"/>
      <c r="J384" s="30"/>
      <c r="K384" s="30"/>
      <c r="L384" s="30"/>
      <c r="M384" s="30"/>
      <c r="N384" s="30"/>
      <c r="O384" s="30"/>
    </row>
    <row r="385" spans="1:15" x14ac:dyDescent="0.25">
      <c r="A385" s="100" t="s">
        <v>703</v>
      </c>
      <c r="B385" s="123" t="s">
        <v>704</v>
      </c>
      <c r="C385" s="30">
        <f t="shared" si="8"/>
        <v>0</v>
      </c>
      <c r="D385" s="45">
        <f>+LOOKUP($A385, 'S-Enero'!$A$2:$A$1993,'S-Enero'!$C$2:$C$1993)</f>
        <v>0</v>
      </c>
      <c r="E385" s="45">
        <f>+LOOKUP($A385, 'S-Febrero'!$A$2:$A$1993,'S-Febrero'!$C$2:$C$1993)</f>
        <v>0</v>
      </c>
      <c r="F385" s="45">
        <f>+LOOKUP($A385, 'S-Marzo'!$A$2:$A$1993,'S-Marzo'!$C$2:$C$1993)</f>
        <v>0</v>
      </c>
      <c r="G385" s="30"/>
      <c r="H385" s="30"/>
      <c r="I385" s="30"/>
      <c r="J385" s="30"/>
      <c r="K385" s="30"/>
      <c r="L385" s="30"/>
      <c r="M385" s="30"/>
      <c r="N385" s="30"/>
      <c r="O385" s="30"/>
    </row>
    <row r="386" spans="1:15" ht="15.75" x14ac:dyDescent="0.25">
      <c r="A386" s="101" t="s">
        <v>23</v>
      </c>
      <c r="B386" s="105" t="s">
        <v>181</v>
      </c>
      <c r="C386" s="30">
        <f t="shared" si="8"/>
        <v>0</v>
      </c>
      <c r="D386" s="45">
        <f>+LOOKUP($A386, 'S-Enero'!$A$2:$A$1993,'S-Enero'!$C$2:$C$1993)</f>
        <v>0</v>
      </c>
      <c r="E386" s="45">
        <f>+LOOKUP($A386, 'S-Febrero'!$A$2:$A$1993,'S-Febrero'!$C$2:$C$1993)</f>
        <v>0</v>
      </c>
      <c r="F386" s="45">
        <f>+LOOKUP($A386, 'S-Marzo'!$A$2:$A$1993,'S-Marzo'!$C$2:$C$1993)</f>
        <v>0</v>
      </c>
      <c r="G386" s="30"/>
      <c r="H386" s="30"/>
      <c r="I386" s="30"/>
      <c r="J386" s="30"/>
      <c r="K386" s="30"/>
      <c r="L386" s="30"/>
      <c r="M386" s="30"/>
      <c r="N386" s="30"/>
      <c r="O386" s="30"/>
    </row>
    <row r="387" spans="1:15" x14ac:dyDescent="0.25">
      <c r="A387" s="120" t="s">
        <v>705</v>
      </c>
      <c r="B387" s="135" t="s">
        <v>706</v>
      </c>
      <c r="C387" s="30">
        <f t="shared" si="8"/>
        <v>0</v>
      </c>
      <c r="D387" s="45">
        <f>+LOOKUP($A387, 'S-Enero'!$A$2:$A$1993,'S-Enero'!$C$2:$C$1993)</f>
        <v>0</v>
      </c>
      <c r="E387" s="45">
        <f>+LOOKUP($A387, 'S-Febrero'!$A$2:$A$1993,'S-Febrero'!$C$2:$C$1993)</f>
        <v>0</v>
      </c>
      <c r="F387" s="45">
        <f>+LOOKUP($A387, 'S-Marzo'!$A$2:$A$1993,'S-Marzo'!$C$2:$C$1993)</f>
        <v>0</v>
      </c>
      <c r="G387" s="30"/>
      <c r="H387" s="30"/>
      <c r="I387" s="30"/>
      <c r="J387" s="30"/>
      <c r="K387" s="30"/>
      <c r="L387" s="30"/>
      <c r="M387" s="30"/>
      <c r="N387" s="30"/>
      <c r="O387" s="30"/>
    </row>
    <row r="388" spans="1:15" x14ac:dyDescent="0.25">
      <c r="A388" s="100" t="s">
        <v>707</v>
      </c>
      <c r="B388" s="123" t="s">
        <v>708</v>
      </c>
      <c r="C388" s="30">
        <f t="shared" si="8"/>
        <v>5</v>
      </c>
      <c r="D388" s="45">
        <f>+LOOKUP($A388, 'S-Enero'!$A$2:$A$1993,'S-Enero'!$C$2:$C$1993)</f>
        <v>0</v>
      </c>
      <c r="E388" s="45">
        <f>+LOOKUP($A388, 'S-Febrero'!$A$2:$A$1993,'S-Febrero'!$C$2:$C$1993)</f>
        <v>0</v>
      </c>
      <c r="F388" s="45">
        <f>+LOOKUP($A388, 'S-Marzo'!$A$2:$A$1993,'S-Marzo'!$C$2:$C$1993)</f>
        <v>5</v>
      </c>
      <c r="G388" s="30"/>
      <c r="H388" s="30"/>
      <c r="I388" s="30"/>
      <c r="J388" s="30"/>
      <c r="K388" s="30"/>
      <c r="L388" s="30"/>
      <c r="M388" s="30"/>
      <c r="N388" s="30"/>
      <c r="O388" s="30"/>
    </row>
    <row r="389" spans="1:15" x14ac:dyDescent="0.25">
      <c r="A389" s="100" t="s">
        <v>709</v>
      </c>
      <c r="B389" s="123" t="s">
        <v>710</v>
      </c>
      <c r="C389" s="30">
        <f t="shared" si="8"/>
        <v>0</v>
      </c>
      <c r="D389" s="45">
        <f>+LOOKUP($A389, 'S-Enero'!$A$2:$A$1993,'S-Enero'!$C$2:$C$1993)</f>
        <v>0</v>
      </c>
      <c r="E389" s="45">
        <f>+LOOKUP($A389, 'S-Febrero'!$A$2:$A$1993,'S-Febrero'!$C$2:$C$1993)</f>
        <v>0</v>
      </c>
      <c r="F389" s="45">
        <f>+LOOKUP($A389, 'S-Marzo'!$A$2:$A$1993,'S-Marzo'!$C$2:$C$1993)</f>
        <v>0</v>
      </c>
      <c r="G389" s="30"/>
      <c r="H389" s="30"/>
      <c r="I389" s="30"/>
      <c r="J389" s="30"/>
      <c r="K389" s="30"/>
      <c r="L389" s="30"/>
      <c r="M389" s="30"/>
      <c r="N389" s="30"/>
      <c r="O389" s="30"/>
    </row>
    <row r="390" spans="1:15" x14ac:dyDescent="0.25">
      <c r="A390" s="120" t="s">
        <v>711</v>
      </c>
      <c r="B390" s="123" t="s">
        <v>712</v>
      </c>
      <c r="C390" s="30">
        <f t="shared" si="8"/>
        <v>8</v>
      </c>
      <c r="D390" s="45">
        <f>+LOOKUP($A390, 'S-Enero'!$A$2:$A$1993,'S-Enero'!$C$2:$C$1993)</f>
        <v>0</v>
      </c>
      <c r="E390" s="45">
        <f>+LOOKUP($A390, 'S-Febrero'!$A$2:$A$1993,'S-Febrero'!$C$2:$C$1993)</f>
        <v>0</v>
      </c>
      <c r="F390" s="45">
        <f>+LOOKUP($A390, 'S-Marzo'!$A$2:$A$1993,'S-Marzo'!$C$2:$C$1993)</f>
        <v>8</v>
      </c>
      <c r="G390" s="30"/>
      <c r="H390" s="30"/>
      <c r="I390" s="30"/>
      <c r="J390" s="30"/>
      <c r="K390" s="30"/>
      <c r="L390" s="30"/>
      <c r="M390" s="30"/>
      <c r="N390" s="30"/>
      <c r="O390" s="30"/>
    </row>
    <row r="391" spans="1:15" x14ac:dyDescent="0.25">
      <c r="A391" s="100" t="s">
        <v>713</v>
      </c>
      <c r="B391" s="123" t="s">
        <v>714</v>
      </c>
      <c r="C391" s="30">
        <f t="shared" si="8"/>
        <v>0</v>
      </c>
      <c r="D391" s="45">
        <f>+LOOKUP($A391, 'S-Enero'!$A$2:$A$1993,'S-Enero'!$C$2:$C$1993)</f>
        <v>0</v>
      </c>
      <c r="E391" s="45">
        <f>+LOOKUP($A391, 'S-Febrero'!$A$2:$A$1993,'S-Febrero'!$C$2:$C$1993)</f>
        <v>0</v>
      </c>
      <c r="F391" s="45">
        <f>+LOOKUP($A391, 'S-Marzo'!$A$2:$A$1993,'S-Marzo'!$C$2:$C$1993)</f>
        <v>0</v>
      </c>
      <c r="G391" s="30"/>
      <c r="H391" s="30"/>
      <c r="I391" s="30"/>
      <c r="J391" s="30"/>
      <c r="K391" s="30"/>
      <c r="L391" s="30"/>
      <c r="M391" s="30"/>
      <c r="N391" s="30"/>
      <c r="O391" s="30"/>
    </row>
    <row r="392" spans="1:15" x14ac:dyDescent="0.25">
      <c r="A392" s="100" t="s">
        <v>715</v>
      </c>
      <c r="B392" s="123" t="s">
        <v>716</v>
      </c>
      <c r="C392" s="30">
        <f t="shared" si="8"/>
        <v>30</v>
      </c>
      <c r="D392" s="45">
        <f>+LOOKUP($A392, 'S-Enero'!$A$2:$A$1993,'S-Enero'!$C$2:$C$1993)</f>
        <v>20</v>
      </c>
      <c r="E392" s="45">
        <f>+LOOKUP($A392, 'S-Febrero'!$A$2:$A$1993,'S-Febrero'!$C$2:$C$1993)</f>
        <v>10</v>
      </c>
      <c r="F392" s="45">
        <f>+LOOKUP($A392, 'S-Marzo'!$A$2:$A$1993,'S-Marzo'!$C$2:$C$1993)</f>
        <v>0</v>
      </c>
      <c r="G392" s="30"/>
      <c r="H392" s="30"/>
      <c r="I392" s="30"/>
      <c r="J392" s="30"/>
      <c r="K392" s="30"/>
      <c r="L392" s="30"/>
      <c r="M392" s="30"/>
      <c r="N392" s="30"/>
      <c r="O392" s="30"/>
    </row>
    <row r="393" spans="1:15" ht="15.75" x14ac:dyDescent="0.25">
      <c r="A393" s="119" t="s">
        <v>721</v>
      </c>
      <c r="B393" s="105" t="s">
        <v>739</v>
      </c>
      <c r="C393" s="30">
        <f t="shared" si="8"/>
        <v>0</v>
      </c>
      <c r="D393" s="45">
        <f>+LOOKUP($A393, 'S-Enero'!$A$2:$A$1993,'S-Enero'!$C$2:$C$1993)</f>
        <v>0</v>
      </c>
      <c r="E393" s="45">
        <f>+LOOKUP($A393, 'S-Febrero'!$A$2:$A$1993,'S-Febrero'!$C$2:$C$1993)</f>
        <v>0</v>
      </c>
      <c r="F393" s="45">
        <f>+LOOKUP($A393, 'S-Marzo'!$A$2:$A$1993,'S-Marzo'!$C$2:$C$1993)</f>
        <v>0</v>
      </c>
      <c r="G393" s="30"/>
      <c r="H393" s="30"/>
      <c r="I393" s="30"/>
      <c r="J393" s="30"/>
      <c r="K393" s="30"/>
      <c r="L393" s="30"/>
      <c r="M393" s="30"/>
      <c r="N393" s="30"/>
      <c r="O393" s="30"/>
    </row>
    <row r="394" spans="1:15" ht="15.75" x14ac:dyDescent="0.25">
      <c r="A394" s="119" t="s">
        <v>722</v>
      </c>
      <c r="B394" s="105" t="s">
        <v>740</v>
      </c>
      <c r="C394" s="30">
        <f t="shared" si="8"/>
        <v>0</v>
      </c>
      <c r="D394" s="45">
        <f>+LOOKUP($A394, 'S-Enero'!$A$2:$A$1993,'S-Enero'!$C$2:$C$1993)</f>
        <v>0</v>
      </c>
      <c r="E394" s="45">
        <f>+LOOKUP($A394, 'S-Febrero'!$A$2:$A$1993,'S-Febrero'!$C$2:$C$1993)</f>
        <v>0</v>
      </c>
      <c r="F394" s="45">
        <f>+LOOKUP($A394, 'S-Marzo'!$A$2:$A$1993,'S-Marzo'!$C$2:$C$1993)</f>
        <v>0</v>
      </c>
      <c r="G394" s="30"/>
      <c r="H394" s="30"/>
      <c r="I394" s="30"/>
      <c r="J394" s="30"/>
      <c r="K394" s="30"/>
      <c r="L394" s="30"/>
      <c r="M394" s="30"/>
      <c r="N394" s="30"/>
      <c r="O394" s="30"/>
    </row>
    <row r="395" spans="1:15" ht="15.75" x14ac:dyDescent="0.25">
      <c r="A395" s="119" t="s">
        <v>723</v>
      </c>
      <c r="B395" s="105" t="s">
        <v>741</v>
      </c>
      <c r="C395" s="30">
        <f t="shared" ref="C395:C458" si="9">SUM(D395:L395)</f>
        <v>0</v>
      </c>
      <c r="D395" s="45">
        <f>+LOOKUP($A395, 'S-Enero'!$A$2:$A$1993,'S-Enero'!$C$2:$C$1993)</f>
        <v>0</v>
      </c>
      <c r="E395" s="45">
        <f>+LOOKUP($A395, 'S-Febrero'!$A$2:$A$1993,'S-Febrero'!$C$2:$C$1993)</f>
        <v>0</v>
      </c>
      <c r="F395" s="45">
        <f>+LOOKUP($A395, 'S-Marzo'!$A$2:$A$1993,'S-Marzo'!$C$2:$C$1993)</f>
        <v>0</v>
      </c>
      <c r="G395" s="30"/>
      <c r="H395" s="30"/>
      <c r="I395" s="30"/>
      <c r="J395" s="30"/>
      <c r="K395" s="30"/>
      <c r="L395" s="30"/>
      <c r="M395" s="30"/>
      <c r="N395" s="30"/>
      <c r="O395" s="30"/>
    </row>
    <row r="396" spans="1:15" ht="15.75" x14ac:dyDescent="0.25">
      <c r="A396" s="119" t="s">
        <v>724</v>
      </c>
      <c r="B396" s="105" t="s">
        <v>742</v>
      </c>
      <c r="C396" s="30">
        <f t="shared" si="9"/>
        <v>0</v>
      </c>
      <c r="D396" s="45">
        <f>+LOOKUP($A396, 'S-Enero'!$A$2:$A$1993,'S-Enero'!$C$2:$C$1993)</f>
        <v>0</v>
      </c>
      <c r="E396" s="45">
        <f>+LOOKUP($A396, 'S-Febrero'!$A$2:$A$1993,'S-Febrero'!$C$2:$C$1993)</f>
        <v>0</v>
      </c>
      <c r="F396" s="45">
        <f>+LOOKUP($A396, 'S-Marzo'!$A$2:$A$1993,'S-Marzo'!$C$2:$C$1993)</f>
        <v>0</v>
      </c>
      <c r="G396" s="30"/>
      <c r="H396" s="30"/>
      <c r="I396" s="30"/>
      <c r="J396" s="30"/>
      <c r="K396" s="30"/>
      <c r="L396" s="30"/>
      <c r="M396" s="30"/>
      <c r="N396" s="30"/>
      <c r="O396" s="30"/>
    </row>
    <row r="397" spans="1:15" ht="15.75" x14ac:dyDescent="0.25">
      <c r="A397" s="101" t="s">
        <v>25</v>
      </c>
      <c r="B397" s="105" t="s">
        <v>251</v>
      </c>
      <c r="C397" s="30">
        <f t="shared" si="9"/>
        <v>0</v>
      </c>
      <c r="D397" s="45">
        <f>+LOOKUP($A397, 'S-Enero'!$A$2:$A$1993,'S-Enero'!$C$2:$C$1993)</f>
        <v>0</v>
      </c>
      <c r="E397" s="45">
        <f>+LOOKUP($A397, 'S-Febrero'!$A$2:$A$1993,'S-Febrero'!$C$2:$C$1993)</f>
        <v>0</v>
      </c>
      <c r="F397" s="45">
        <f>+LOOKUP($A397, 'S-Marzo'!$A$2:$A$1993,'S-Marzo'!$C$2:$C$1993)</f>
        <v>0</v>
      </c>
      <c r="G397" s="30"/>
      <c r="H397" s="30"/>
      <c r="I397" s="30"/>
      <c r="J397" s="30"/>
      <c r="K397" s="30"/>
      <c r="L397" s="30"/>
      <c r="M397" s="30"/>
      <c r="N397" s="30"/>
      <c r="O397" s="30"/>
    </row>
    <row r="398" spans="1:15" ht="15.75" x14ac:dyDescent="0.25">
      <c r="A398" s="119" t="s">
        <v>725</v>
      </c>
      <c r="B398" s="105" t="s">
        <v>744</v>
      </c>
      <c r="C398" s="30">
        <f t="shared" si="9"/>
        <v>0</v>
      </c>
      <c r="D398" s="45">
        <f>+LOOKUP($A398, 'S-Enero'!$A$2:$A$1993,'S-Enero'!$C$2:$C$1993)</f>
        <v>0</v>
      </c>
      <c r="E398" s="45">
        <f>+LOOKUP($A398, 'S-Febrero'!$A$2:$A$1993,'S-Febrero'!$C$2:$C$1993)</f>
        <v>0</v>
      </c>
      <c r="F398" s="45">
        <f>+LOOKUP($A398, 'S-Marzo'!$A$2:$A$1993,'S-Marzo'!$C$2:$C$1993)</f>
        <v>0</v>
      </c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5.75" x14ac:dyDescent="0.25">
      <c r="A399" s="119" t="s">
        <v>726</v>
      </c>
      <c r="B399" s="122" t="s">
        <v>745</v>
      </c>
      <c r="C399" s="30">
        <f t="shared" si="9"/>
        <v>0</v>
      </c>
      <c r="D399" s="45">
        <f>+LOOKUP($A399, 'S-Enero'!$A$2:$A$1993,'S-Enero'!$C$2:$C$1993)</f>
        <v>0</v>
      </c>
      <c r="E399" s="45">
        <f>+LOOKUP($A399, 'S-Febrero'!$A$2:$A$1993,'S-Febrero'!$C$2:$C$1993)</f>
        <v>0</v>
      </c>
      <c r="F399" s="45">
        <f>+LOOKUP($A399, 'S-Marzo'!$A$2:$A$1993,'S-Marzo'!$C$2:$C$1993)</f>
        <v>0</v>
      </c>
      <c r="G399" s="30"/>
      <c r="H399" s="30"/>
      <c r="I399" s="30"/>
      <c r="J399" s="30"/>
      <c r="K399" s="30"/>
      <c r="L399" s="30"/>
      <c r="M399" s="30"/>
      <c r="N399" s="30"/>
      <c r="O399" s="30"/>
    </row>
    <row r="400" spans="1:15" ht="15.75" x14ac:dyDescent="0.25">
      <c r="A400" s="119" t="s">
        <v>727</v>
      </c>
      <c r="B400" s="105" t="s">
        <v>746</v>
      </c>
      <c r="C400" s="30">
        <f t="shared" si="9"/>
        <v>0</v>
      </c>
      <c r="D400" s="45">
        <f>+LOOKUP($A400, 'S-Enero'!$A$2:$A$1993,'S-Enero'!$C$2:$C$1993)</f>
        <v>0</v>
      </c>
      <c r="E400" s="45">
        <f>+LOOKUP($A400, 'S-Febrero'!$A$2:$A$1993,'S-Febrero'!$C$2:$C$1993)</f>
        <v>0</v>
      </c>
      <c r="F400" s="45">
        <f>+LOOKUP($A400, 'S-Marzo'!$A$2:$A$1993,'S-Marzo'!$C$2:$C$1993)</f>
        <v>0</v>
      </c>
      <c r="G400" s="30"/>
      <c r="H400" s="30"/>
      <c r="I400" s="30"/>
      <c r="J400" s="30"/>
      <c r="K400" s="30"/>
      <c r="L400" s="30"/>
      <c r="M400" s="30"/>
      <c r="N400" s="30"/>
      <c r="O400" s="30"/>
    </row>
    <row r="401" spans="1:15" ht="15.75" x14ac:dyDescent="0.25">
      <c r="A401" s="119" t="s">
        <v>728</v>
      </c>
      <c r="B401" s="122" t="s">
        <v>747</v>
      </c>
      <c r="C401" s="30">
        <f t="shared" si="9"/>
        <v>0</v>
      </c>
      <c r="D401" s="45">
        <f>+LOOKUP($A401, 'S-Enero'!$A$2:$A$1993,'S-Enero'!$C$2:$C$1993)</f>
        <v>0</v>
      </c>
      <c r="E401" s="45">
        <f>+LOOKUP($A401, 'S-Febrero'!$A$2:$A$1993,'S-Febrero'!$C$2:$C$1993)</f>
        <v>0</v>
      </c>
      <c r="F401" s="45">
        <f>+LOOKUP($A401, 'S-Marzo'!$A$2:$A$1993,'S-Marzo'!$C$2:$C$1993)</f>
        <v>0</v>
      </c>
      <c r="G401" s="30"/>
      <c r="H401" s="30"/>
      <c r="I401" s="30"/>
      <c r="J401" s="30"/>
      <c r="K401" s="30"/>
      <c r="L401" s="30"/>
      <c r="M401" s="30"/>
      <c r="N401" s="30"/>
      <c r="O401" s="30"/>
    </row>
    <row r="402" spans="1:15" ht="15.75" x14ac:dyDescent="0.25">
      <c r="A402" s="119" t="s">
        <v>729</v>
      </c>
      <c r="B402" s="122" t="s">
        <v>748</v>
      </c>
      <c r="C402" s="30">
        <f t="shared" si="9"/>
        <v>0</v>
      </c>
      <c r="D402" s="45">
        <f>+LOOKUP($A402, 'S-Enero'!$A$2:$A$1993,'S-Enero'!$C$2:$C$1993)</f>
        <v>0</v>
      </c>
      <c r="E402" s="45">
        <f>+LOOKUP($A402, 'S-Febrero'!$A$2:$A$1993,'S-Febrero'!$C$2:$C$1993)</f>
        <v>0</v>
      </c>
      <c r="F402" s="45">
        <f>+LOOKUP($A402, 'S-Marzo'!$A$2:$A$1993,'S-Marzo'!$C$2:$C$1993)</f>
        <v>0</v>
      </c>
      <c r="G402" s="30"/>
      <c r="H402" s="30"/>
      <c r="I402" s="30"/>
      <c r="J402" s="30"/>
      <c r="K402" s="30"/>
      <c r="L402" s="30"/>
      <c r="M402" s="30"/>
      <c r="N402" s="30"/>
      <c r="O402" s="30"/>
    </row>
    <row r="403" spans="1:15" ht="15.75" x14ac:dyDescent="0.25">
      <c r="A403" s="119" t="s">
        <v>730</v>
      </c>
      <c r="B403" s="122" t="s">
        <v>750</v>
      </c>
      <c r="C403" s="30">
        <f t="shared" si="9"/>
        <v>0</v>
      </c>
      <c r="D403" s="45">
        <f>+LOOKUP($A403, 'S-Enero'!$A$2:$A$1993,'S-Enero'!$C$2:$C$1993)</f>
        <v>0</v>
      </c>
      <c r="E403" s="45">
        <f>+LOOKUP($A403, 'S-Febrero'!$A$2:$A$1993,'S-Febrero'!$C$2:$C$1993)</f>
        <v>0</v>
      </c>
      <c r="F403" s="45">
        <f>+LOOKUP($A403, 'S-Marzo'!$A$2:$A$1993,'S-Marzo'!$C$2:$C$1993)</f>
        <v>0</v>
      </c>
      <c r="G403" s="30"/>
      <c r="H403" s="30"/>
      <c r="I403" s="30"/>
      <c r="J403" s="30"/>
      <c r="K403" s="30"/>
      <c r="L403" s="30"/>
      <c r="M403" s="30"/>
      <c r="N403" s="30"/>
      <c r="O403" s="30"/>
    </row>
    <row r="404" spans="1:15" ht="15.75" x14ac:dyDescent="0.25">
      <c r="A404" s="119" t="s">
        <v>731</v>
      </c>
      <c r="B404" s="105" t="s">
        <v>752</v>
      </c>
      <c r="C404" s="30">
        <f t="shared" si="9"/>
        <v>0</v>
      </c>
      <c r="D404" s="45">
        <f>+LOOKUP($A404, 'S-Enero'!$A$2:$A$1993,'S-Enero'!$C$2:$C$1993)</f>
        <v>0</v>
      </c>
      <c r="E404" s="45">
        <f>+LOOKUP($A404, 'S-Febrero'!$A$2:$A$1993,'S-Febrero'!$C$2:$C$1993)</f>
        <v>0</v>
      </c>
      <c r="F404" s="45">
        <f>+LOOKUP($A404, 'S-Marzo'!$A$2:$A$1993,'S-Marzo'!$C$2:$C$1993)</f>
        <v>0</v>
      </c>
      <c r="G404" s="30"/>
      <c r="H404" s="30"/>
      <c r="I404" s="30"/>
      <c r="J404" s="30"/>
      <c r="K404" s="30"/>
      <c r="L404" s="30"/>
      <c r="M404" s="30"/>
      <c r="N404" s="30"/>
      <c r="O404" s="30"/>
    </row>
    <row r="405" spans="1:15" ht="15.75" x14ac:dyDescent="0.25">
      <c r="A405" s="119" t="s">
        <v>732</v>
      </c>
      <c r="B405" s="105" t="s">
        <v>754</v>
      </c>
      <c r="C405" s="30">
        <f t="shared" si="9"/>
        <v>0</v>
      </c>
      <c r="D405" s="45">
        <f>+LOOKUP($A405, 'S-Enero'!$A$2:$A$1993,'S-Enero'!$C$2:$C$1993)</f>
        <v>0</v>
      </c>
      <c r="E405" s="45">
        <f>+LOOKUP($A405, 'S-Febrero'!$A$2:$A$1993,'S-Febrero'!$C$2:$C$1993)</f>
        <v>0</v>
      </c>
      <c r="F405" s="45">
        <f>+LOOKUP($A405, 'S-Marzo'!$A$2:$A$1993,'S-Marzo'!$C$2:$C$1993)</f>
        <v>0</v>
      </c>
      <c r="G405" s="30"/>
      <c r="H405" s="30"/>
      <c r="I405" s="30"/>
      <c r="J405" s="30"/>
      <c r="K405" s="30"/>
      <c r="L405" s="30"/>
      <c r="M405" s="30"/>
      <c r="N405" s="30"/>
      <c r="O405" s="30"/>
    </row>
    <row r="406" spans="1:15" ht="15.75" x14ac:dyDescent="0.25">
      <c r="A406" s="119" t="s">
        <v>733</v>
      </c>
      <c r="B406" s="122" t="s">
        <v>755</v>
      </c>
      <c r="C406" s="30">
        <f t="shared" si="9"/>
        <v>0</v>
      </c>
      <c r="D406" s="45">
        <f>+LOOKUP($A406, 'S-Enero'!$A$2:$A$1993,'S-Enero'!$C$2:$C$1993)</f>
        <v>0</v>
      </c>
      <c r="E406" s="45">
        <f>+LOOKUP($A406, 'S-Febrero'!$A$2:$A$1993,'S-Febrero'!$C$2:$C$1993)</f>
        <v>0</v>
      </c>
      <c r="F406" s="45">
        <f>+LOOKUP($A406, 'S-Marzo'!$A$2:$A$1993,'S-Marzo'!$C$2:$C$1993)</f>
        <v>0</v>
      </c>
      <c r="G406" s="30"/>
      <c r="H406" s="30"/>
      <c r="I406" s="30"/>
      <c r="J406" s="30"/>
      <c r="K406" s="30"/>
      <c r="L406" s="30"/>
      <c r="M406" s="30"/>
      <c r="N406" s="30"/>
      <c r="O406" s="30"/>
    </row>
    <row r="407" spans="1:15" ht="15.75" x14ac:dyDescent="0.25">
      <c r="A407" s="119" t="s">
        <v>734</v>
      </c>
      <c r="B407" s="105" t="s">
        <v>756</v>
      </c>
      <c r="C407" s="30">
        <f t="shared" si="9"/>
        <v>0</v>
      </c>
      <c r="D407" s="45">
        <f>+LOOKUP($A407, 'S-Enero'!$A$2:$A$1993,'S-Enero'!$C$2:$C$1993)</f>
        <v>0</v>
      </c>
      <c r="E407" s="45">
        <f>+LOOKUP($A407, 'S-Febrero'!$A$2:$A$1993,'S-Febrero'!$C$2:$C$1993)</f>
        <v>0</v>
      </c>
      <c r="F407" s="45">
        <f>+LOOKUP($A407, 'S-Marzo'!$A$2:$A$1993,'S-Marzo'!$C$2:$C$1993)</f>
        <v>0</v>
      </c>
      <c r="G407" s="30"/>
      <c r="H407" s="30"/>
      <c r="I407" s="30"/>
      <c r="J407" s="30"/>
      <c r="K407" s="30"/>
      <c r="L407" s="30"/>
      <c r="M407" s="30"/>
      <c r="N407" s="30"/>
      <c r="O407" s="30"/>
    </row>
    <row r="408" spans="1:15" ht="15.75" x14ac:dyDescent="0.25">
      <c r="A408" s="101" t="s">
        <v>29</v>
      </c>
      <c r="B408" s="105" t="s">
        <v>272</v>
      </c>
      <c r="C408" s="30">
        <f t="shared" si="9"/>
        <v>0</v>
      </c>
      <c r="D408" s="45">
        <f>+LOOKUP($A408, 'S-Enero'!$A$2:$A$1993,'S-Enero'!$C$2:$C$1993)</f>
        <v>0</v>
      </c>
      <c r="E408" s="45">
        <f>+LOOKUP($A408, 'S-Febrero'!$A$2:$A$1993,'S-Febrero'!$C$2:$C$1993)</f>
        <v>0</v>
      </c>
      <c r="F408" s="45">
        <f>+LOOKUP($A408, 'S-Marzo'!$A$2:$A$1993,'S-Marzo'!$C$2:$C$1993)</f>
        <v>0</v>
      </c>
      <c r="G408" s="30"/>
      <c r="H408" s="30"/>
      <c r="I408" s="30"/>
      <c r="J408" s="30"/>
      <c r="K408" s="30"/>
      <c r="L408" s="30"/>
      <c r="M408" s="30"/>
      <c r="N408" s="30"/>
      <c r="O408" s="30"/>
    </row>
    <row r="409" spans="1:15" ht="15.75" x14ac:dyDescent="0.25">
      <c r="A409" s="119" t="s">
        <v>735</v>
      </c>
      <c r="B409" s="122" t="s">
        <v>757</v>
      </c>
      <c r="C409" s="30">
        <f t="shared" si="9"/>
        <v>0</v>
      </c>
      <c r="D409" s="45">
        <f>+LOOKUP($A409, 'S-Enero'!$A$2:$A$1993,'S-Enero'!$C$2:$C$1993)</f>
        <v>0</v>
      </c>
      <c r="E409" s="45">
        <f>+LOOKUP($A409, 'S-Febrero'!$A$2:$A$1993,'S-Febrero'!$C$2:$C$1993)</f>
        <v>0</v>
      </c>
      <c r="F409" s="45">
        <f>+LOOKUP($A409, 'S-Marzo'!$A$2:$A$1993,'S-Marzo'!$C$2:$C$1993)</f>
        <v>0</v>
      </c>
      <c r="G409" s="30"/>
      <c r="H409" s="30"/>
      <c r="I409" s="30"/>
      <c r="J409" s="30"/>
      <c r="K409" s="30"/>
      <c r="L409" s="30"/>
      <c r="M409" s="30"/>
      <c r="N409" s="30"/>
      <c r="O409" s="30"/>
    </row>
    <row r="410" spans="1:15" ht="15.75" x14ac:dyDescent="0.25">
      <c r="A410" s="119" t="s">
        <v>736</v>
      </c>
      <c r="B410" s="105" t="s">
        <v>758</v>
      </c>
      <c r="C410" s="30">
        <f t="shared" si="9"/>
        <v>0</v>
      </c>
      <c r="D410" s="45">
        <f>+LOOKUP($A410, 'S-Enero'!$A$2:$A$1993,'S-Enero'!$C$2:$C$1993)</f>
        <v>0</v>
      </c>
      <c r="E410" s="45">
        <f>+LOOKUP($A410, 'S-Febrero'!$A$2:$A$1993,'S-Febrero'!$C$2:$C$1993)</f>
        <v>0</v>
      </c>
      <c r="F410" s="45">
        <f>+LOOKUP($A410, 'S-Marzo'!$A$2:$A$1993,'S-Marzo'!$C$2:$C$1993)</f>
        <v>0</v>
      </c>
      <c r="G410" s="30"/>
      <c r="H410" s="30"/>
      <c r="I410" s="30"/>
      <c r="J410" s="30"/>
      <c r="K410" s="30"/>
      <c r="L410" s="30"/>
      <c r="M410" s="30"/>
      <c r="N410" s="30"/>
      <c r="O410" s="30"/>
    </row>
    <row r="411" spans="1:15" ht="15.75" x14ac:dyDescent="0.25">
      <c r="A411" s="119" t="s">
        <v>737</v>
      </c>
      <c r="B411" s="105" t="s">
        <v>759</v>
      </c>
      <c r="C411" s="30">
        <f t="shared" si="9"/>
        <v>0</v>
      </c>
      <c r="D411" s="45">
        <f>+LOOKUP($A411, 'S-Enero'!$A$2:$A$1993,'S-Enero'!$C$2:$C$1993)</f>
        <v>0</v>
      </c>
      <c r="E411" s="45">
        <f>+LOOKUP($A411, 'S-Febrero'!$A$2:$A$1993,'S-Febrero'!$C$2:$C$1993)</f>
        <v>0</v>
      </c>
      <c r="F411" s="45">
        <f>+LOOKUP($A411, 'S-Marzo'!$A$2:$A$1993,'S-Marzo'!$C$2:$C$1993)</f>
        <v>0</v>
      </c>
      <c r="G411" s="30"/>
      <c r="H411" s="30"/>
      <c r="I411" s="30"/>
      <c r="J411" s="30"/>
      <c r="K411" s="30"/>
      <c r="L411" s="30"/>
      <c r="M411" s="30"/>
      <c r="N411" s="30"/>
      <c r="O411" s="30"/>
    </row>
    <row r="412" spans="1:15" ht="15.75" x14ac:dyDescent="0.25">
      <c r="A412" s="119" t="s">
        <v>738</v>
      </c>
      <c r="B412" s="122" t="s">
        <v>760</v>
      </c>
      <c r="C412" s="30">
        <f t="shared" si="9"/>
        <v>0</v>
      </c>
      <c r="D412" s="45">
        <f>+LOOKUP($A412, 'S-Enero'!$A$2:$A$1993,'S-Enero'!$C$2:$C$1993)</f>
        <v>0</v>
      </c>
      <c r="E412" s="45">
        <f>+LOOKUP($A412, 'S-Febrero'!$A$2:$A$1993,'S-Febrero'!$C$2:$C$1993)</f>
        <v>0</v>
      </c>
      <c r="F412" s="45">
        <f>+LOOKUP($A412, 'S-Marzo'!$A$2:$A$1993,'S-Marzo'!$C$2:$C$1993)</f>
        <v>0</v>
      </c>
      <c r="G412" s="30"/>
      <c r="H412" s="30"/>
      <c r="I412" s="30"/>
      <c r="J412" s="30"/>
      <c r="K412" s="30"/>
      <c r="L412" s="30"/>
      <c r="M412" s="30"/>
      <c r="N412" s="30"/>
      <c r="O412" s="30"/>
    </row>
    <row r="413" spans="1:15" ht="15.75" x14ac:dyDescent="0.25">
      <c r="A413" s="95" t="s">
        <v>765</v>
      </c>
      <c r="B413" s="96" t="s">
        <v>770</v>
      </c>
      <c r="C413" s="30">
        <f t="shared" si="9"/>
        <v>31</v>
      </c>
      <c r="D413" s="45">
        <f>+LOOKUP($A413, 'S-Enero'!$A$2:$A$1993,'S-Enero'!$C$2:$C$1993)</f>
        <v>0</v>
      </c>
      <c r="E413" s="45">
        <f>+LOOKUP($A413, 'S-Febrero'!$A$2:$A$1993,'S-Febrero'!$C$2:$C$1993)</f>
        <v>10</v>
      </c>
      <c r="F413" s="45">
        <f>+LOOKUP($A413, 'S-Marzo'!$A$2:$A$1993,'S-Marzo'!$C$2:$C$1993)</f>
        <v>21</v>
      </c>
      <c r="G413" s="30"/>
      <c r="H413" s="30"/>
      <c r="I413" s="30"/>
      <c r="J413" s="30"/>
      <c r="K413" s="30"/>
      <c r="L413" s="30"/>
      <c r="M413" s="30"/>
      <c r="N413" s="30"/>
      <c r="O413" s="30"/>
    </row>
    <row r="414" spans="1:15" ht="15.75" x14ac:dyDescent="0.25">
      <c r="A414" s="95" t="s">
        <v>766</v>
      </c>
      <c r="B414" s="96" t="s">
        <v>767</v>
      </c>
      <c r="C414" s="30">
        <f t="shared" si="9"/>
        <v>0</v>
      </c>
      <c r="D414" s="45">
        <f>+LOOKUP($A414, 'S-Enero'!$A$2:$A$1993,'S-Enero'!$C$2:$C$1993)</f>
        <v>0</v>
      </c>
      <c r="E414" s="45">
        <f>+LOOKUP($A414, 'S-Febrero'!$A$2:$A$1993,'S-Febrero'!$C$2:$C$1993)</f>
        <v>0</v>
      </c>
      <c r="F414" s="45">
        <f>+LOOKUP($A414, 'S-Marzo'!$A$2:$A$1993,'S-Marzo'!$C$2:$C$1993)</f>
        <v>0</v>
      </c>
      <c r="G414" s="30"/>
      <c r="H414" s="30"/>
      <c r="I414" s="30"/>
      <c r="J414" s="30"/>
      <c r="K414" s="30"/>
      <c r="L414" s="30"/>
      <c r="M414" s="30"/>
      <c r="N414" s="30"/>
      <c r="O414" s="30"/>
    </row>
    <row r="415" spans="1:15" ht="15.75" x14ac:dyDescent="0.25">
      <c r="A415" s="95" t="s">
        <v>768</v>
      </c>
      <c r="B415" s="98" t="s">
        <v>769</v>
      </c>
      <c r="C415" s="30">
        <f t="shared" si="9"/>
        <v>2</v>
      </c>
      <c r="D415" s="45">
        <f>+LOOKUP($A415, 'S-Enero'!$A$2:$A$1993,'S-Enero'!$C$2:$C$1993)</f>
        <v>0</v>
      </c>
      <c r="E415" s="45">
        <f>+LOOKUP($A415, 'S-Febrero'!$A$2:$A$1993,'S-Febrero'!$C$2:$C$1993)</f>
        <v>0</v>
      </c>
      <c r="F415" s="45">
        <f>+LOOKUP($A415, 'S-Marzo'!$A$2:$A$1993,'S-Marzo'!$C$2:$C$1993)</f>
        <v>2</v>
      </c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5.75" x14ac:dyDescent="0.25">
      <c r="A416" s="95" t="s">
        <v>772</v>
      </c>
      <c r="B416" s="98" t="s">
        <v>771</v>
      </c>
      <c r="C416" s="30">
        <f t="shared" si="9"/>
        <v>0</v>
      </c>
      <c r="D416" s="45">
        <f>+LOOKUP($A416, 'S-Enero'!$A$2:$A$1993,'S-Enero'!$C$2:$C$1993)</f>
        <v>0</v>
      </c>
      <c r="E416" s="45">
        <f>+LOOKUP($A416, 'S-Febrero'!$A$2:$A$1993,'S-Febrero'!$C$2:$C$1993)</f>
        <v>0</v>
      </c>
      <c r="F416" s="45">
        <f>+LOOKUP($A416, 'S-Marzo'!$A$2:$A$1993,'S-Marzo'!$C$2:$C$1993)</f>
        <v>0</v>
      </c>
      <c r="G416" s="30"/>
      <c r="H416" s="30"/>
      <c r="I416" s="30"/>
      <c r="J416" s="30"/>
      <c r="K416" s="30"/>
      <c r="L416" s="30"/>
      <c r="M416" s="30"/>
      <c r="N416" s="30"/>
      <c r="O416" s="30"/>
    </row>
    <row r="417" spans="1:15" ht="15.75" x14ac:dyDescent="0.25">
      <c r="A417" s="95" t="s">
        <v>774</v>
      </c>
      <c r="B417" s="96" t="s">
        <v>773</v>
      </c>
      <c r="C417" s="30">
        <f t="shared" si="9"/>
        <v>0</v>
      </c>
      <c r="D417" s="45">
        <f>+LOOKUP($A417, 'S-Enero'!$A$2:$A$1993,'S-Enero'!$C$2:$C$1993)</f>
        <v>0</v>
      </c>
      <c r="E417" s="45">
        <f>+LOOKUP($A417, 'S-Febrero'!$A$2:$A$1993,'S-Febrero'!$C$2:$C$1993)</f>
        <v>0</v>
      </c>
      <c r="F417" s="45">
        <f>+LOOKUP($A417, 'S-Marzo'!$A$2:$A$1993,'S-Marzo'!$C$2:$C$1993)</f>
        <v>0</v>
      </c>
      <c r="G417" s="30"/>
      <c r="H417" s="30"/>
      <c r="I417" s="30"/>
      <c r="J417" s="30"/>
      <c r="K417" s="30"/>
      <c r="L417" s="30"/>
      <c r="M417" s="30"/>
      <c r="N417" s="30"/>
      <c r="O417" s="30"/>
    </row>
    <row r="418" spans="1:15" ht="15.75" x14ac:dyDescent="0.25">
      <c r="A418" s="95" t="s">
        <v>775</v>
      </c>
      <c r="B418" s="96" t="s">
        <v>776</v>
      </c>
      <c r="C418" s="30">
        <f t="shared" si="9"/>
        <v>0</v>
      </c>
      <c r="D418" s="45">
        <f>+LOOKUP($A418, 'S-Enero'!$A$2:$A$1993,'S-Enero'!$C$2:$C$1993)</f>
        <v>0</v>
      </c>
      <c r="E418" s="45">
        <f>+LOOKUP($A418, 'S-Febrero'!$A$2:$A$1993,'S-Febrero'!$C$2:$C$1993)</f>
        <v>0</v>
      </c>
      <c r="F418" s="45">
        <f>+LOOKUP($A418, 'S-Marzo'!$A$2:$A$1993,'S-Marzo'!$C$2:$C$1993)</f>
        <v>0</v>
      </c>
      <c r="G418" s="30"/>
      <c r="H418" s="30"/>
      <c r="I418" s="30"/>
      <c r="J418" s="30"/>
      <c r="K418" s="30"/>
      <c r="L418" s="30"/>
      <c r="M418" s="30"/>
      <c r="N418" s="30"/>
      <c r="O418" s="30"/>
    </row>
    <row r="419" spans="1:15" ht="15.75" x14ac:dyDescent="0.25">
      <c r="A419" s="101" t="s">
        <v>30</v>
      </c>
      <c r="B419" s="105" t="s">
        <v>473</v>
      </c>
      <c r="C419" s="30">
        <f t="shared" si="9"/>
        <v>2</v>
      </c>
      <c r="D419" s="45">
        <f>+LOOKUP($A419, 'S-Enero'!$A$2:$A$1993,'S-Enero'!$C$2:$C$1993)</f>
        <v>0</v>
      </c>
      <c r="E419" s="45">
        <f>+LOOKUP($A419, 'S-Febrero'!$A$2:$A$1993,'S-Febrero'!$C$2:$C$1993)</f>
        <v>0</v>
      </c>
      <c r="F419" s="45">
        <f>+LOOKUP($A419, 'S-Marzo'!$A$2:$A$1993,'S-Marzo'!$C$2:$C$1993)</f>
        <v>2</v>
      </c>
      <c r="G419" s="30"/>
      <c r="H419" s="30"/>
      <c r="I419" s="30"/>
      <c r="J419" s="30"/>
      <c r="K419" s="30"/>
      <c r="L419" s="30"/>
      <c r="M419" s="30"/>
      <c r="N419" s="30"/>
      <c r="O419" s="30"/>
    </row>
    <row r="420" spans="1:15" ht="15.75" x14ac:dyDescent="0.25">
      <c r="A420" s="95" t="s">
        <v>777</v>
      </c>
      <c r="B420" s="96" t="s">
        <v>778</v>
      </c>
      <c r="C420" s="30">
        <f t="shared" si="9"/>
        <v>0</v>
      </c>
      <c r="D420" s="45">
        <f>+LOOKUP($A420, 'S-Enero'!$A$2:$A$1993,'S-Enero'!$C$2:$C$1993)</f>
        <v>0</v>
      </c>
      <c r="E420" s="45">
        <f>+LOOKUP($A420, 'S-Febrero'!$A$2:$A$1993,'S-Febrero'!$C$2:$C$1993)</f>
        <v>0</v>
      </c>
      <c r="F420" s="45">
        <f>+LOOKUP($A420, 'S-Marzo'!$A$2:$A$1993,'S-Marzo'!$C$2:$C$1993)</f>
        <v>0</v>
      </c>
      <c r="G420" s="30"/>
      <c r="H420" s="30"/>
      <c r="I420" s="30"/>
      <c r="J420" s="30"/>
      <c r="K420" s="30"/>
      <c r="L420" s="30"/>
      <c r="M420" s="30"/>
      <c r="N420" s="30"/>
      <c r="O420" s="30"/>
    </row>
    <row r="421" spans="1:15" ht="31.5" x14ac:dyDescent="0.25">
      <c r="A421" s="95" t="s">
        <v>779</v>
      </c>
      <c r="B421" s="96" t="s">
        <v>780</v>
      </c>
      <c r="C421" s="30">
        <f t="shared" si="9"/>
        <v>0</v>
      </c>
      <c r="D421" s="45">
        <f>+LOOKUP($A421, 'S-Enero'!$A$2:$A$1993,'S-Enero'!$C$2:$C$1993)</f>
        <v>0</v>
      </c>
      <c r="E421" s="45">
        <f>+LOOKUP($A421, 'S-Febrero'!$A$2:$A$1993,'S-Febrero'!$C$2:$C$1993)</f>
        <v>0</v>
      </c>
      <c r="F421" s="45">
        <f>+LOOKUP($A421, 'S-Marzo'!$A$2:$A$1993,'S-Marzo'!$C$2:$C$1993)</f>
        <v>0</v>
      </c>
      <c r="G421" s="30"/>
      <c r="H421" s="30"/>
      <c r="I421" s="30"/>
      <c r="J421" s="30"/>
      <c r="K421" s="30"/>
      <c r="L421" s="30"/>
      <c r="M421" s="30"/>
      <c r="N421" s="30"/>
      <c r="O421" s="30"/>
    </row>
    <row r="422" spans="1:15" ht="31.5" x14ac:dyDescent="0.25">
      <c r="A422" s="95" t="s">
        <v>781</v>
      </c>
      <c r="B422" s="96" t="s">
        <v>782</v>
      </c>
      <c r="C422" s="30">
        <f t="shared" si="9"/>
        <v>0</v>
      </c>
      <c r="D422" s="45">
        <f>+LOOKUP($A422, 'S-Enero'!$A$2:$A$1993,'S-Enero'!$C$2:$C$1993)</f>
        <v>0</v>
      </c>
      <c r="E422" s="45">
        <f>+LOOKUP($A422, 'S-Febrero'!$A$2:$A$1993,'S-Febrero'!$C$2:$C$1993)</f>
        <v>0</v>
      </c>
      <c r="F422" s="45">
        <f>+LOOKUP($A422, 'S-Marzo'!$A$2:$A$1993,'S-Marzo'!$C$2:$C$1993)</f>
        <v>0</v>
      </c>
      <c r="G422" s="30"/>
      <c r="H422" s="30"/>
      <c r="I422" s="30"/>
      <c r="J422" s="30"/>
      <c r="K422" s="30"/>
      <c r="L422" s="30"/>
      <c r="M422" s="30"/>
      <c r="N422" s="30"/>
      <c r="O422" s="30"/>
    </row>
    <row r="423" spans="1:15" ht="31.5" x14ac:dyDescent="0.25">
      <c r="A423" s="95" t="s">
        <v>783</v>
      </c>
      <c r="B423" s="96" t="s">
        <v>784</v>
      </c>
      <c r="C423" s="30">
        <f t="shared" si="9"/>
        <v>0</v>
      </c>
      <c r="D423" s="45">
        <f>+LOOKUP($A423, 'S-Enero'!$A$2:$A$1993,'S-Enero'!$C$2:$C$1993)</f>
        <v>0</v>
      </c>
      <c r="E423" s="45">
        <f>+LOOKUP($A423, 'S-Febrero'!$A$2:$A$1993,'S-Febrero'!$C$2:$C$1993)</f>
        <v>0</v>
      </c>
      <c r="F423" s="45">
        <f>+LOOKUP($A423, 'S-Marzo'!$A$2:$A$1993,'S-Marzo'!$C$2:$C$1993)</f>
        <v>0</v>
      </c>
      <c r="G423" s="30"/>
      <c r="H423" s="30"/>
      <c r="I423" s="30"/>
      <c r="J423" s="30"/>
      <c r="K423" s="30"/>
      <c r="L423" s="30"/>
      <c r="M423" s="30"/>
      <c r="N423" s="30"/>
      <c r="O423" s="30"/>
    </row>
    <row r="424" spans="1:15" ht="15.75" x14ac:dyDescent="0.25">
      <c r="A424" s="95" t="s">
        <v>785</v>
      </c>
      <c r="B424" s="96" t="s">
        <v>794</v>
      </c>
      <c r="C424" s="30">
        <f t="shared" si="9"/>
        <v>0</v>
      </c>
      <c r="D424" s="45">
        <f>+LOOKUP($A424, 'S-Enero'!$A$2:$A$1993,'S-Enero'!$C$2:$C$1993)</f>
        <v>0</v>
      </c>
      <c r="E424" s="45">
        <f>+LOOKUP($A424, 'S-Febrero'!$A$2:$A$1993,'S-Febrero'!$C$2:$C$1993)</f>
        <v>0</v>
      </c>
      <c r="F424" s="45">
        <f>+LOOKUP($A424, 'S-Marzo'!$A$2:$A$1993,'S-Marzo'!$C$2:$C$1993)</f>
        <v>0</v>
      </c>
      <c r="G424" s="30"/>
      <c r="H424" s="30"/>
      <c r="I424" s="30"/>
      <c r="J424" s="30"/>
      <c r="K424" s="30"/>
      <c r="L424" s="30"/>
      <c r="M424" s="30"/>
      <c r="N424" s="30"/>
      <c r="O424" s="30"/>
    </row>
    <row r="425" spans="1:15" ht="15.75" x14ac:dyDescent="0.25">
      <c r="A425" s="95" t="s">
        <v>786</v>
      </c>
      <c r="B425" s="96" t="s">
        <v>795</v>
      </c>
      <c r="C425" s="30">
        <f t="shared" si="9"/>
        <v>0</v>
      </c>
      <c r="D425" s="45">
        <f>+LOOKUP($A425, 'S-Enero'!$A$2:$A$1993,'S-Enero'!$C$2:$C$1993)</f>
        <v>0</v>
      </c>
      <c r="E425" s="45">
        <f>+LOOKUP($A425, 'S-Febrero'!$A$2:$A$1993,'S-Febrero'!$C$2:$C$1993)</f>
        <v>0</v>
      </c>
      <c r="F425" s="45">
        <f>+LOOKUP($A425, 'S-Marzo'!$A$2:$A$1993,'S-Marzo'!$C$2:$C$1993)</f>
        <v>0</v>
      </c>
      <c r="G425" s="30"/>
      <c r="H425" s="30"/>
      <c r="I425" s="30"/>
      <c r="J425" s="30"/>
      <c r="K425" s="30"/>
      <c r="L425" s="30"/>
      <c r="M425" s="30"/>
      <c r="N425" s="30"/>
      <c r="O425" s="30"/>
    </row>
    <row r="426" spans="1:15" ht="31.5" x14ac:dyDescent="0.25">
      <c r="A426" s="95" t="s">
        <v>787</v>
      </c>
      <c r="B426" s="96" t="s">
        <v>796</v>
      </c>
      <c r="C426" s="30">
        <f t="shared" si="9"/>
        <v>0</v>
      </c>
      <c r="D426" s="45">
        <f>+LOOKUP($A426, 'S-Enero'!$A$2:$A$1993,'S-Enero'!$C$2:$C$1993)</f>
        <v>0</v>
      </c>
      <c r="E426" s="45">
        <f>+LOOKUP($A426, 'S-Febrero'!$A$2:$A$1993,'S-Febrero'!$C$2:$C$1993)</f>
        <v>0</v>
      </c>
      <c r="F426" s="45">
        <f>+LOOKUP($A426, 'S-Marzo'!$A$2:$A$1993,'S-Marzo'!$C$2:$C$1993)</f>
        <v>0</v>
      </c>
      <c r="G426" s="30"/>
      <c r="H426" s="30"/>
      <c r="I426" s="30"/>
      <c r="J426" s="30"/>
      <c r="K426" s="30"/>
      <c r="L426" s="30"/>
      <c r="M426" s="30"/>
      <c r="N426" s="30"/>
      <c r="O426" s="30"/>
    </row>
    <row r="427" spans="1:15" ht="15.75" x14ac:dyDescent="0.25">
      <c r="A427" s="95" t="s">
        <v>788</v>
      </c>
      <c r="B427" s="96" t="s">
        <v>797</v>
      </c>
      <c r="C427" s="30">
        <f t="shared" si="9"/>
        <v>0</v>
      </c>
      <c r="D427" s="45">
        <f>+LOOKUP($A427, 'S-Enero'!$A$2:$A$1993,'S-Enero'!$C$2:$C$1993)</f>
        <v>0</v>
      </c>
      <c r="E427" s="45">
        <f>+LOOKUP($A427, 'S-Febrero'!$A$2:$A$1993,'S-Febrero'!$C$2:$C$1993)</f>
        <v>0</v>
      </c>
      <c r="F427" s="45">
        <f>+LOOKUP($A427, 'S-Marzo'!$A$2:$A$1993,'S-Marzo'!$C$2:$C$1993)</f>
        <v>0</v>
      </c>
      <c r="G427" s="30"/>
      <c r="H427" s="30"/>
      <c r="I427" s="30"/>
      <c r="J427" s="30"/>
      <c r="K427" s="30"/>
      <c r="L427" s="30"/>
      <c r="M427" s="30"/>
      <c r="N427" s="30"/>
      <c r="O427" s="30"/>
    </row>
    <row r="428" spans="1:15" ht="15.75" x14ac:dyDescent="0.25">
      <c r="A428" s="95" t="s">
        <v>789</v>
      </c>
      <c r="B428" s="96" t="s">
        <v>798</v>
      </c>
      <c r="C428" s="30">
        <f t="shared" si="9"/>
        <v>0</v>
      </c>
      <c r="D428" s="45">
        <f>+LOOKUP($A428, 'S-Enero'!$A$2:$A$1993,'S-Enero'!$C$2:$C$1993)</f>
        <v>0</v>
      </c>
      <c r="E428" s="45">
        <f>+LOOKUP($A428, 'S-Febrero'!$A$2:$A$1993,'S-Febrero'!$C$2:$C$1993)</f>
        <v>0</v>
      </c>
      <c r="F428" s="45">
        <f>+LOOKUP($A428, 'S-Marzo'!$A$2:$A$1993,'S-Marzo'!$C$2:$C$1993)</f>
        <v>0</v>
      </c>
      <c r="G428" s="30"/>
      <c r="H428" s="30"/>
      <c r="I428" s="30"/>
      <c r="J428" s="30"/>
      <c r="K428" s="30"/>
      <c r="L428" s="30"/>
      <c r="M428" s="30"/>
      <c r="N428" s="30"/>
      <c r="O428" s="30"/>
    </row>
    <row r="429" spans="1:15" ht="15.75" x14ac:dyDescent="0.25">
      <c r="A429" s="95" t="s">
        <v>790</v>
      </c>
      <c r="B429" s="96" t="s">
        <v>799</v>
      </c>
      <c r="C429" s="30">
        <f t="shared" si="9"/>
        <v>0</v>
      </c>
      <c r="D429" s="45">
        <f>+LOOKUP($A429, 'S-Enero'!$A$2:$A$1993,'S-Enero'!$C$2:$C$1993)</f>
        <v>0</v>
      </c>
      <c r="E429" s="45">
        <f>+LOOKUP($A429, 'S-Febrero'!$A$2:$A$1993,'S-Febrero'!$C$2:$C$1993)</f>
        <v>0</v>
      </c>
      <c r="F429" s="45">
        <f>+LOOKUP($A429, 'S-Marzo'!$A$2:$A$1993,'S-Marzo'!$C$2:$C$1993)</f>
        <v>0</v>
      </c>
      <c r="G429" s="30"/>
      <c r="H429" s="30"/>
      <c r="I429" s="30"/>
      <c r="J429" s="30"/>
      <c r="K429" s="30"/>
      <c r="L429" s="30"/>
      <c r="M429" s="30"/>
      <c r="N429" s="30"/>
      <c r="O429" s="30"/>
    </row>
    <row r="430" spans="1:15" ht="15.75" x14ac:dyDescent="0.25">
      <c r="A430" s="101" t="s">
        <v>31</v>
      </c>
      <c r="B430" s="104" t="s">
        <v>545</v>
      </c>
      <c r="C430" s="30">
        <f t="shared" si="9"/>
        <v>42</v>
      </c>
      <c r="D430" s="45">
        <f>+LOOKUP($A430, 'S-Enero'!$A$2:$A$1993,'S-Enero'!$C$2:$C$1993)</f>
        <v>6</v>
      </c>
      <c r="E430" s="45">
        <f>+LOOKUP($A430, 'S-Febrero'!$A$2:$A$1993,'S-Febrero'!$C$2:$C$1993)</f>
        <v>8</v>
      </c>
      <c r="F430" s="45">
        <f>+LOOKUP($A430, 'S-Marzo'!$A$2:$A$1993,'S-Marzo'!$C$2:$C$1993)</f>
        <v>28</v>
      </c>
      <c r="G430" s="30"/>
      <c r="H430" s="30"/>
      <c r="I430" s="30"/>
      <c r="J430" s="30"/>
      <c r="K430" s="30"/>
      <c r="L430" s="30"/>
      <c r="M430" s="30"/>
      <c r="N430" s="30"/>
      <c r="O430" s="30"/>
    </row>
    <row r="431" spans="1:15" ht="15.75" x14ac:dyDescent="0.25">
      <c r="A431" s="95" t="s">
        <v>791</v>
      </c>
      <c r="B431" s="96" t="s">
        <v>800</v>
      </c>
      <c r="C431" s="30">
        <f t="shared" si="9"/>
        <v>0</v>
      </c>
      <c r="D431" s="45">
        <f>+LOOKUP($A431, 'S-Enero'!$A$2:$A$1993,'S-Enero'!$C$2:$C$1993)</f>
        <v>0</v>
      </c>
      <c r="E431" s="45">
        <f>+LOOKUP($A431, 'S-Febrero'!$A$2:$A$1993,'S-Febrero'!$C$2:$C$1993)</f>
        <v>0</v>
      </c>
      <c r="F431" s="45">
        <f>+LOOKUP($A431, 'S-Marzo'!$A$2:$A$1993,'S-Marzo'!$C$2:$C$1993)</f>
        <v>0</v>
      </c>
      <c r="G431" s="30">
        <f>+LOOKUP($A431,'S-Enero'!$A$2:$A$1999,'S-Enero'!$C$2:$C$1999)</f>
        <v>0</v>
      </c>
      <c r="H431" s="30"/>
      <c r="I431" s="30"/>
      <c r="J431" s="30"/>
      <c r="K431" s="30"/>
      <c r="L431" s="30">
        <f>+LOOKUP($A431,'S-Septiembre'!$A$2:$A$1999,'S-Septiembre'!$C$2:$C$1999)</f>
        <v>0</v>
      </c>
      <c r="M431" s="30">
        <f>+LOOKUP($A431,'S-Octubre'!$A$2:$A$1999,'S-Octubre'!$C$2:$C$1999)</f>
        <v>0</v>
      </c>
      <c r="N431" s="30">
        <f>+LOOKUP($A431,'S-Noviembre'!$A$2:$A$1999,'S-Noviembre'!$C$2:$C$1999)</f>
        <v>0</v>
      </c>
      <c r="O431" s="30">
        <f>+LOOKUP($A431,'S-Diciembre'!$A$2:$A$1999,'S-Diciembre'!$C$2:$C$1999)</f>
        <v>0</v>
      </c>
    </row>
    <row r="432" spans="1:15" ht="15.75" x14ac:dyDescent="0.25">
      <c r="A432" s="95" t="s">
        <v>792</v>
      </c>
      <c r="B432" s="96" t="s">
        <v>803</v>
      </c>
      <c r="C432" s="30">
        <f t="shared" si="9"/>
        <v>10</v>
      </c>
      <c r="D432" s="45">
        <f>+LOOKUP($A432, 'S-Enero'!$A$2:$A$1993,'S-Enero'!$C$2:$C$1993)</f>
        <v>0</v>
      </c>
      <c r="E432" s="45">
        <f>+LOOKUP($A432, 'S-Febrero'!$A$2:$A$1993,'S-Febrero'!$C$2:$C$1993)</f>
        <v>0</v>
      </c>
      <c r="F432" s="45">
        <f>+LOOKUP($A432, 'S-Marzo'!$A$2:$A$1993,'S-Marzo'!$C$2:$C$1993)</f>
        <v>10</v>
      </c>
      <c r="G432" s="30">
        <f>+LOOKUP($A432,'S-Enero'!$A$2:$A$1999,'S-Enero'!$C$2:$C$1999)</f>
        <v>0</v>
      </c>
      <c r="H432" s="30"/>
      <c r="I432" s="30"/>
      <c r="J432" s="30"/>
      <c r="K432" s="30"/>
      <c r="L432" s="30">
        <f>+LOOKUP($A432,'S-Septiembre'!$A$2:$A$1999,'S-Septiembre'!$C$2:$C$1999)</f>
        <v>0</v>
      </c>
      <c r="M432" s="30">
        <f>+LOOKUP($A432,'S-Octubre'!$A$2:$A$1999,'S-Octubre'!$C$2:$C$1999)</f>
        <v>0</v>
      </c>
      <c r="N432" s="30">
        <f>+LOOKUP($A432,'S-Noviembre'!$A$2:$A$1999,'S-Noviembre'!$C$2:$C$1999)</f>
        <v>0</v>
      </c>
      <c r="O432" s="30">
        <f>+LOOKUP($A432,'S-Diciembre'!$A$2:$A$1999,'S-Diciembre'!$C$2:$C$1999)</f>
        <v>0</v>
      </c>
    </row>
    <row r="433" spans="1:15" ht="15.75" x14ac:dyDescent="0.25">
      <c r="A433" s="95" t="s">
        <v>793</v>
      </c>
      <c r="B433" s="96" t="s">
        <v>805</v>
      </c>
      <c r="C433" s="30">
        <f t="shared" si="9"/>
        <v>0</v>
      </c>
      <c r="D433" s="45">
        <f>+LOOKUP($A433, 'S-Enero'!$A$2:$A$1993,'S-Enero'!$C$2:$C$1993)</f>
        <v>0</v>
      </c>
      <c r="E433" s="45">
        <f>+LOOKUP($A433, 'S-Febrero'!$A$2:$A$1993,'S-Febrero'!$C$2:$C$1993)</f>
        <v>0</v>
      </c>
      <c r="F433" s="45">
        <f>+LOOKUP($A433, 'S-Marzo'!$A$2:$A$1993,'S-Marzo'!$C$2:$C$1993)</f>
        <v>0</v>
      </c>
      <c r="G433" s="30">
        <f>+LOOKUP($A433,'S-Enero'!$A$2:$A$1999,'S-Enero'!$C$2:$C$1999)</f>
        <v>0</v>
      </c>
      <c r="H433" s="30"/>
      <c r="I433" s="30"/>
      <c r="J433" s="30"/>
      <c r="K433" s="30"/>
      <c r="L433" s="30">
        <f>+LOOKUP($A433,'S-Septiembre'!$A$2:$A$1999,'S-Septiembre'!$C$2:$C$1999)</f>
        <v>0</v>
      </c>
      <c r="M433" s="30">
        <f>+LOOKUP($A433,'S-Octubre'!$A$2:$A$1999,'S-Octubre'!$C$2:$C$1999)</f>
        <v>0</v>
      </c>
      <c r="N433" s="30">
        <f>+LOOKUP($A433,'S-Noviembre'!$A$2:$A$1999,'S-Noviembre'!$C$2:$C$1999)</f>
        <v>0</v>
      </c>
      <c r="O433" s="30">
        <f>+LOOKUP($A433,'S-Diciembre'!$A$2:$A$1999,'S-Diciembre'!$C$2:$C$1999)</f>
        <v>0</v>
      </c>
    </row>
    <row r="434" spans="1:15" ht="15.75" x14ac:dyDescent="0.25">
      <c r="A434" s="110" t="s">
        <v>806</v>
      </c>
      <c r="B434" s="98" t="s">
        <v>807</v>
      </c>
      <c r="C434" s="30">
        <f t="shared" si="9"/>
        <v>0</v>
      </c>
      <c r="D434" s="45">
        <f>+LOOKUP($A434, 'S-Enero'!$A$2:$A$1993,'S-Enero'!$C$2:$C$1993)</f>
        <v>0</v>
      </c>
      <c r="E434" s="45">
        <f>+LOOKUP($A434, 'S-Febrero'!$A$2:$A$1993,'S-Febrero'!$C$2:$C$1993)</f>
        <v>0</v>
      </c>
      <c r="F434" s="45">
        <f>+LOOKUP($A434, 'S-Marzo'!$A$2:$A$1993,'S-Marzo'!$C$2:$C$1993)</f>
        <v>0</v>
      </c>
      <c r="G434" s="30">
        <f>+LOOKUP($A434,'S-Enero'!$A$2:$A$1999,'S-Enero'!$C$2:$C$1999)</f>
        <v>0</v>
      </c>
      <c r="H434" s="30"/>
      <c r="I434" s="30"/>
      <c r="J434" s="30"/>
      <c r="K434" s="30"/>
      <c r="L434" s="30">
        <f>+LOOKUP($A434,'S-Septiembre'!$A$2:$A$1999,'S-Septiembre'!$C$2:$C$1999)</f>
        <v>0</v>
      </c>
      <c r="M434" s="30">
        <f>+LOOKUP($A434,'S-Octubre'!$A$2:$A$1999,'S-Octubre'!$C$2:$C$1999)</f>
        <v>0</v>
      </c>
      <c r="N434" s="30">
        <f>+LOOKUP($A434,'S-Noviembre'!$A$2:$A$1999,'S-Noviembre'!$C$2:$C$1999)</f>
        <v>0</v>
      </c>
      <c r="O434" s="30">
        <f>+LOOKUP($A434,'S-Diciembre'!$A$2:$A$1999,'S-Diciembre'!$C$2:$C$1999)</f>
        <v>0</v>
      </c>
    </row>
    <row r="435" spans="1:15" ht="15.75" x14ac:dyDescent="0.25">
      <c r="A435" s="110" t="s">
        <v>808</v>
      </c>
      <c r="B435" s="98" t="s">
        <v>809</v>
      </c>
      <c r="C435" s="30">
        <f t="shared" si="9"/>
        <v>0</v>
      </c>
      <c r="D435" s="45">
        <f>+LOOKUP($A435, 'S-Enero'!$A$2:$A$1993,'S-Enero'!$C$2:$C$1993)</f>
        <v>0</v>
      </c>
      <c r="E435" s="45">
        <f>+LOOKUP($A435, 'S-Febrero'!$A$2:$A$1993,'S-Febrero'!$C$2:$C$1993)</f>
        <v>0</v>
      </c>
      <c r="F435" s="45">
        <f>+LOOKUP($A435, 'S-Marzo'!$A$2:$A$1993,'S-Marzo'!$C$2:$C$1993)</f>
        <v>0</v>
      </c>
      <c r="G435" s="30">
        <f>+LOOKUP($A435,'S-Enero'!$A$2:$A$1999,'S-Enero'!$C$2:$C$1999)</f>
        <v>0</v>
      </c>
      <c r="H435" s="30"/>
      <c r="I435" s="30"/>
      <c r="J435" s="30"/>
      <c r="K435" s="30"/>
      <c r="L435" s="30">
        <f>+LOOKUP($A435,'S-Septiembre'!$A$2:$A$1999,'S-Septiembre'!$C$2:$C$1999)</f>
        <v>0</v>
      </c>
      <c r="M435" s="30">
        <f>+LOOKUP($A435,'S-Octubre'!$A$2:$A$1999,'S-Octubre'!$C$2:$C$1999)</f>
        <v>0</v>
      </c>
      <c r="N435" s="30">
        <f>+LOOKUP($A435,'S-Noviembre'!$A$2:$A$1999,'S-Noviembre'!$C$2:$C$1999)</f>
        <v>0</v>
      </c>
      <c r="O435" s="30">
        <f>+LOOKUP($A435,'S-Diciembre'!$A$2:$A$1999,'S-Diciembre'!$C$2:$C$1999)</f>
        <v>0</v>
      </c>
    </row>
    <row r="436" spans="1:15" ht="15.75" x14ac:dyDescent="0.25">
      <c r="A436" s="110" t="s">
        <v>810</v>
      </c>
      <c r="B436" s="98" t="s">
        <v>811</v>
      </c>
      <c r="C436" s="30">
        <f t="shared" si="9"/>
        <v>0</v>
      </c>
      <c r="D436" s="45">
        <f>+LOOKUP($A436, 'S-Enero'!$A$2:$A$1993,'S-Enero'!$C$2:$C$1993)</f>
        <v>0</v>
      </c>
      <c r="E436" s="45">
        <f>+LOOKUP($A436, 'S-Febrero'!$A$2:$A$1993,'S-Febrero'!$C$2:$C$1993)</f>
        <v>0</v>
      </c>
      <c r="F436" s="45">
        <f>+LOOKUP($A436, 'S-Marzo'!$A$2:$A$1993,'S-Marzo'!$C$2:$C$1993)</f>
        <v>0</v>
      </c>
      <c r="G436" s="30">
        <f>+LOOKUP($A436,'S-Enero'!$A$2:$A$1999,'S-Enero'!$C$2:$C$1999)</f>
        <v>0</v>
      </c>
      <c r="H436" s="30"/>
      <c r="I436" s="30"/>
      <c r="J436" s="30"/>
      <c r="K436" s="30"/>
      <c r="L436" s="30">
        <f>+LOOKUP($A436,'S-Septiembre'!$A$2:$A$1999,'S-Septiembre'!$C$2:$C$1999)</f>
        <v>0</v>
      </c>
      <c r="M436" s="30">
        <f>+LOOKUP($A436,'S-Octubre'!$A$2:$A$1999,'S-Octubre'!$C$2:$C$1999)</f>
        <v>0</v>
      </c>
      <c r="N436" s="30">
        <f>+LOOKUP($A436,'S-Noviembre'!$A$2:$A$1999,'S-Noviembre'!$C$2:$C$1999)</f>
        <v>0</v>
      </c>
      <c r="O436" s="30">
        <f>+LOOKUP($A436,'S-Diciembre'!$A$2:$A$1999,'S-Diciembre'!$C$2:$C$1999)</f>
        <v>0</v>
      </c>
    </row>
    <row r="437" spans="1:15" ht="15.75" x14ac:dyDescent="0.25">
      <c r="A437" s="110" t="s">
        <v>812</v>
      </c>
      <c r="B437" s="98" t="s">
        <v>813</v>
      </c>
      <c r="C437" s="30">
        <f t="shared" si="9"/>
        <v>0</v>
      </c>
      <c r="D437" s="45">
        <f>+LOOKUP($A437, 'S-Enero'!$A$2:$A$1993,'S-Enero'!$C$2:$C$1993)</f>
        <v>0</v>
      </c>
      <c r="E437" s="45">
        <f>+LOOKUP($A437, 'S-Febrero'!$A$2:$A$1993,'S-Febrero'!$C$2:$C$1993)</f>
        <v>0</v>
      </c>
      <c r="F437" s="45">
        <f>+LOOKUP($A437, 'S-Marzo'!$A$2:$A$1993,'S-Marzo'!$C$2:$C$1993)</f>
        <v>0</v>
      </c>
      <c r="G437" s="30">
        <f>+LOOKUP($A437,'S-Enero'!$A$2:$A$1999,'S-Enero'!$C$2:$C$1999)</f>
        <v>0</v>
      </c>
      <c r="H437" s="30"/>
      <c r="I437" s="30"/>
      <c r="J437" s="30"/>
      <c r="K437" s="30"/>
      <c r="L437" s="30">
        <f>+LOOKUP($A437,'S-Septiembre'!$A$2:$A$1999,'S-Septiembre'!$C$2:$C$1999)</f>
        <v>0</v>
      </c>
      <c r="M437" s="30">
        <f>+LOOKUP($A437,'S-Octubre'!$A$2:$A$1999,'S-Octubre'!$C$2:$C$1999)</f>
        <v>0</v>
      </c>
      <c r="N437" s="30">
        <f>+LOOKUP($A437,'S-Noviembre'!$A$2:$A$1999,'S-Noviembre'!$C$2:$C$1999)</f>
        <v>0</v>
      </c>
      <c r="O437" s="30">
        <f>+LOOKUP($A437,'S-Diciembre'!$A$2:$A$1999,'S-Diciembre'!$C$2:$C$1999)</f>
        <v>0</v>
      </c>
    </row>
    <row r="438" spans="1:15" ht="31.5" x14ac:dyDescent="0.25">
      <c r="A438" s="115" t="s">
        <v>814</v>
      </c>
      <c r="B438" s="54" t="s">
        <v>496</v>
      </c>
      <c r="C438" s="30">
        <f t="shared" si="9"/>
        <v>0</v>
      </c>
      <c r="D438" s="45">
        <f>+LOOKUP($A438, 'S-Enero'!$A$2:$A$1993,'S-Enero'!$C$2:$C$1993)</f>
        <v>0</v>
      </c>
      <c r="E438" s="45">
        <f>+LOOKUP($A438, 'S-Febrero'!$A$2:$A$1993,'S-Febrero'!$C$2:$C$1993)</f>
        <v>0</v>
      </c>
      <c r="F438" s="45">
        <f>+LOOKUP($A438, 'S-Marzo'!$A$2:$A$1993,'S-Marzo'!$C$2:$C$1993)</f>
        <v>0</v>
      </c>
      <c r="G438" s="30">
        <f>+LOOKUP($A438,'S-Enero'!$A$2:$A$1999,'S-Enero'!$C$2:$C$1999)</f>
        <v>0</v>
      </c>
      <c r="H438" s="30"/>
      <c r="I438" s="30"/>
      <c r="J438" s="30"/>
      <c r="K438" s="30"/>
      <c r="L438" s="30">
        <f>+LOOKUP($A438,'S-Septiembre'!$A$2:$A$1999,'S-Septiembre'!$C$2:$C$1999)</f>
        <v>0</v>
      </c>
      <c r="M438" s="30">
        <f>+LOOKUP($A438,'S-Octubre'!$A$2:$A$1999,'S-Octubre'!$C$2:$C$1999)</f>
        <v>0</v>
      </c>
      <c r="N438" s="30">
        <f>+LOOKUP($A438,'S-Noviembre'!$A$2:$A$1999,'S-Noviembre'!$C$2:$C$1999)</f>
        <v>0</v>
      </c>
      <c r="O438" s="30">
        <f>+LOOKUP($A438,'S-Diciembre'!$A$2:$A$1999,'S-Diciembre'!$C$2:$C$1999)</f>
        <v>0</v>
      </c>
    </row>
    <row r="439" spans="1:15" ht="15.75" x14ac:dyDescent="0.25">
      <c r="A439" s="112" t="s">
        <v>816</v>
      </c>
      <c r="B439" s="156" t="s">
        <v>817</v>
      </c>
      <c r="C439" s="30">
        <f t="shared" si="9"/>
        <v>52</v>
      </c>
      <c r="D439" s="45">
        <f>+LOOKUP($A439, 'S-Enero'!$A$2:$A$1993,'S-Enero'!$C$2:$C$1993)</f>
        <v>13</v>
      </c>
      <c r="E439" s="45">
        <f>+LOOKUP($A439, 'S-Febrero'!$A$2:$A$1993,'S-Febrero'!$C$2:$C$1993)</f>
        <v>3</v>
      </c>
      <c r="F439" s="45">
        <f>+LOOKUP($A439, 'S-Marzo'!$A$2:$A$1993,'S-Marzo'!$C$2:$C$1993)</f>
        <v>23</v>
      </c>
      <c r="G439" s="30">
        <f>+LOOKUP($A439,'S-Enero'!$A$2:$A$1999,'S-Enero'!$C$2:$C$1999)</f>
        <v>13</v>
      </c>
      <c r="H439" s="30"/>
      <c r="I439" s="30"/>
      <c r="J439" s="30"/>
      <c r="K439" s="30"/>
      <c r="L439" s="30">
        <f>+LOOKUP($A439,'S-Septiembre'!$A$2:$A$1999,'S-Septiembre'!$C$2:$C$1999)</f>
        <v>0</v>
      </c>
      <c r="M439" s="30">
        <f>+LOOKUP($A439,'S-Octubre'!$A$2:$A$1999,'S-Octubre'!$C$2:$C$1999)</f>
        <v>0</v>
      </c>
      <c r="N439" s="30">
        <f>+LOOKUP($A439,'S-Noviembre'!$A$2:$A$1999,'S-Noviembre'!$C$2:$C$1999)</f>
        <v>0</v>
      </c>
      <c r="O439" s="30">
        <f>+LOOKUP($A439,'S-Diciembre'!$A$2:$A$1999,'S-Diciembre'!$C$2:$C$1999)</f>
        <v>0</v>
      </c>
    </row>
    <row r="440" spans="1:15" ht="15.75" x14ac:dyDescent="0.25">
      <c r="A440" s="115" t="s">
        <v>818</v>
      </c>
      <c r="B440" s="54" t="s">
        <v>819</v>
      </c>
      <c r="C440" s="30">
        <f t="shared" si="9"/>
        <v>0</v>
      </c>
      <c r="D440" s="45">
        <f>+LOOKUP($A440, 'S-Enero'!$A$2:$A$1993,'S-Enero'!$C$2:$C$1993)</f>
        <v>0</v>
      </c>
      <c r="E440" s="45">
        <f>+LOOKUP($A440, 'S-Febrero'!$A$2:$A$1993,'S-Febrero'!$C$2:$C$1993)</f>
        <v>0</v>
      </c>
      <c r="F440" s="45">
        <f>+LOOKUP($A440, 'S-Marzo'!$A$2:$A$1993,'S-Marzo'!$C$2:$C$1993)</f>
        <v>0</v>
      </c>
      <c r="G440" s="30">
        <f>+LOOKUP($A440,'S-Enero'!$A$2:$A$1999,'S-Enero'!$C$2:$C$1999)</f>
        <v>0</v>
      </c>
      <c r="H440" s="30"/>
      <c r="I440" s="30"/>
      <c r="J440" s="30"/>
      <c r="K440" s="30"/>
      <c r="L440" s="30">
        <f>+LOOKUP($A440,'S-Septiembre'!$A$2:$A$1999,'S-Septiembre'!$C$2:$C$1999)</f>
        <v>0</v>
      </c>
      <c r="M440" s="30">
        <f>+LOOKUP($A440,'S-Octubre'!$A$2:$A$1999,'S-Octubre'!$C$2:$C$1999)</f>
        <v>0</v>
      </c>
      <c r="N440" s="30">
        <f>+LOOKUP($A440,'S-Noviembre'!$A$2:$A$1999,'S-Noviembre'!$C$2:$C$1999)</f>
        <v>0</v>
      </c>
      <c r="O440" s="30">
        <f>+LOOKUP($A440,'S-Diciembre'!$A$2:$A$1999,'S-Diciembre'!$C$2:$C$1999)</f>
        <v>0</v>
      </c>
    </row>
    <row r="441" spans="1:15" ht="15.75" x14ac:dyDescent="0.25">
      <c r="A441" s="61" t="s">
        <v>32</v>
      </c>
      <c r="B441" s="55" t="s">
        <v>636</v>
      </c>
      <c r="C441" s="30">
        <f t="shared" si="9"/>
        <v>0</v>
      </c>
      <c r="D441" s="45">
        <f>+LOOKUP($A441, 'S-Enero'!$A$2:$A$1993,'S-Enero'!$C$2:$C$1993)</f>
        <v>0</v>
      </c>
      <c r="E441" s="45">
        <f>+LOOKUP($A441, 'S-Febrero'!$A$2:$A$1993,'S-Febrero'!$C$2:$C$1993)</f>
        <v>0</v>
      </c>
      <c r="F441" s="45">
        <f>+LOOKUP($A441, 'S-Marzo'!$A$2:$A$1993,'S-Marzo'!$C$2:$C$1993)</f>
        <v>0</v>
      </c>
      <c r="G441" s="30"/>
      <c r="H441" s="30"/>
      <c r="I441" s="30"/>
      <c r="J441" s="30"/>
      <c r="K441" s="30"/>
      <c r="L441" s="30"/>
      <c r="M441" s="30"/>
      <c r="N441" s="30"/>
      <c r="O441" s="30"/>
    </row>
    <row r="442" spans="1:15" ht="15.75" x14ac:dyDescent="0.25">
      <c r="A442" s="115" t="s">
        <v>820</v>
      </c>
      <c r="B442" s="54" t="s">
        <v>821</v>
      </c>
      <c r="C442" s="30">
        <f t="shared" si="9"/>
        <v>0</v>
      </c>
      <c r="D442" s="45">
        <f>+LOOKUP($A442, 'S-Enero'!$A$2:$A$1993,'S-Enero'!$C$2:$C$1993)</f>
        <v>0</v>
      </c>
      <c r="E442" s="45">
        <f>+LOOKUP($A442, 'S-Febrero'!$A$2:$A$1993,'S-Febrero'!$C$2:$C$1993)</f>
        <v>0</v>
      </c>
      <c r="F442" s="45">
        <f>+LOOKUP($A442, 'S-Marzo'!$A$2:$A$1993,'S-Marzo'!$C$2:$C$1993)</f>
        <v>0</v>
      </c>
      <c r="G442" s="30">
        <f>+LOOKUP($A442,'S-Enero'!$A$2:$A$1999,'S-Enero'!$C$2:$C$1999)</f>
        <v>0</v>
      </c>
      <c r="H442" s="30"/>
      <c r="I442" s="30"/>
      <c r="J442" s="30"/>
      <c r="K442" s="30"/>
      <c r="L442" s="30">
        <f>+LOOKUP($A442,'S-Septiembre'!$A$2:$A$1999,'S-Septiembre'!$C$2:$C$1999)</f>
        <v>0</v>
      </c>
      <c r="M442" s="30">
        <f>+LOOKUP($A442,'S-Octubre'!$A$2:$A$1999,'S-Octubre'!$C$2:$C$1999)</f>
        <v>0</v>
      </c>
      <c r="N442" s="30">
        <f>+LOOKUP($A442,'S-Noviembre'!$A$2:$A$1999,'S-Noviembre'!$C$2:$C$1999)</f>
        <v>0</v>
      </c>
      <c r="O442" s="30">
        <f>+LOOKUP($A442,'S-Diciembre'!$A$2:$A$1999,'S-Diciembre'!$C$2:$C$1999)</f>
        <v>0</v>
      </c>
    </row>
    <row r="443" spans="1:15" ht="15.75" x14ac:dyDescent="0.25">
      <c r="A443" s="115" t="s">
        <v>822</v>
      </c>
      <c r="B443" s="54" t="s">
        <v>823</v>
      </c>
      <c r="C443" s="30">
        <f t="shared" si="9"/>
        <v>0</v>
      </c>
      <c r="D443" s="45">
        <f>+LOOKUP($A443, 'S-Enero'!$A$2:$A$1993,'S-Enero'!$C$2:$C$1993)</f>
        <v>0</v>
      </c>
      <c r="E443" s="45">
        <f>+LOOKUP($A443, 'S-Febrero'!$A$2:$A$1993,'S-Febrero'!$C$2:$C$1993)</f>
        <v>0</v>
      </c>
      <c r="F443" s="45">
        <f>+LOOKUP($A443, 'S-Marzo'!$A$2:$A$1993,'S-Marzo'!$C$2:$C$1993)</f>
        <v>0</v>
      </c>
      <c r="G443" s="30">
        <f>+LOOKUP($A443,'S-Enero'!$A$2:$A$1999,'S-Enero'!$C$2:$C$1999)</f>
        <v>0</v>
      </c>
      <c r="H443" s="30"/>
      <c r="I443" s="30"/>
      <c r="J443" s="30"/>
      <c r="K443" s="30"/>
      <c r="L443" s="30">
        <f>+LOOKUP($A443,'S-Septiembre'!$A$2:$A$1999,'S-Septiembre'!$C$2:$C$1999)</f>
        <v>0</v>
      </c>
      <c r="M443" s="30">
        <f>+LOOKUP($A443,'S-Octubre'!$A$2:$A$1999,'S-Octubre'!$C$2:$C$1999)</f>
        <v>0</v>
      </c>
      <c r="N443" s="30">
        <f>+LOOKUP($A443,'S-Noviembre'!$A$2:$A$1999,'S-Noviembre'!$C$2:$C$1999)</f>
        <v>0</v>
      </c>
      <c r="O443" s="30">
        <f>+LOOKUP($A443,'S-Diciembre'!$A$2:$A$1999,'S-Diciembre'!$C$2:$C$1999)</f>
        <v>0</v>
      </c>
    </row>
    <row r="444" spans="1:15" ht="15.75" x14ac:dyDescent="0.25">
      <c r="A444" s="115" t="s">
        <v>824</v>
      </c>
      <c r="B444" s="54" t="s">
        <v>825</v>
      </c>
      <c r="C444" s="30">
        <f t="shared" si="9"/>
        <v>0</v>
      </c>
      <c r="D444" s="45">
        <f>+LOOKUP($A444, 'S-Enero'!$A$2:$A$1993,'S-Enero'!$C$2:$C$1993)</f>
        <v>0</v>
      </c>
      <c r="E444" s="45">
        <f>+LOOKUP($A444, 'S-Febrero'!$A$2:$A$1993,'S-Febrero'!$C$2:$C$1993)</f>
        <v>0</v>
      </c>
      <c r="F444" s="45">
        <f>+LOOKUP($A444, 'S-Marzo'!$A$2:$A$1993,'S-Marzo'!$C$2:$C$1993)</f>
        <v>0</v>
      </c>
      <c r="G444" s="30">
        <f>+LOOKUP($A444,'S-Enero'!$A$2:$A$1999,'S-Enero'!$C$2:$C$1999)</f>
        <v>0</v>
      </c>
      <c r="H444" s="30"/>
      <c r="I444" s="30"/>
      <c r="J444" s="30"/>
      <c r="K444" s="30"/>
      <c r="L444" s="30">
        <f>+LOOKUP($A444,'S-Septiembre'!$A$2:$A$1999,'S-Septiembre'!$C$2:$C$1999)</f>
        <v>0</v>
      </c>
      <c r="M444" s="30">
        <f>+LOOKUP($A444,'S-Octubre'!$A$2:$A$1999,'S-Octubre'!$C$2:$C$1999)</f>
        <v>0</v>
      </c>
      <c r="N444" s="30">
        <f>+LOOKUP($A444,'S-Noviembre'!$A$2:$A$1999,'S-Noviembre'!$C$2:$C$1999)</f>
        <v>0</v>
      </c>
      <c r="O444" s="30">
        <f>+LOOKUP($A444,'S-Diciembre'!$A$2:$A$1999,'S-Diciembre'!$C$2:$C$1999)</f>
        <v>0</v>
      </c>
    </row>
    <row r="445" spans="1:15" ht="15.75" x14ac:dyDescent="0.25">
      <c r="A445" s="115" t="s">
        <v>826</v>
      </c>
      <c r="B445" s="54" t="s">
        <v>827</v>
      </c>
      <c r="C445" s="30">
        <f t="shared" si="9"/>
        <v>17</v>
      </c>
      <c r="D445" s="45">
        <f>+LOOKUP($A445, 'S-Enero'!$A$2:$A$1993,'S-Enero'!$C$2:$C$1993)</f>
        <v>6</v>
      </c>
      <c r="E445" s="45">
        <f>+LOOKUP($A445, 'S-Febrero'!$A$2:$A$1993,'S-Febrero'!$C$2:$C$1993)</f>
        <v>2</v>
      </c>
      <c r="F445" s="45">
        <f>+LOOKUP($A445, 'S-Marzo'!$A$2:$A$1993,'S-Marzo'!$C$2:$C$1993)</f>
        <v>3</v>
      </c>
      <c r="G445" s="30">
        <f>+LOOKUP($A445,'S-Enero'!$A$2:$A$1999,'S-Enero'!$C$2:$C$1999)</f>
        <v>6</v>
      </c>
      <c r="H445" s="30"/>
      <c r="I445" s="30"/>
      <c r="J445" s="30"/>
      <c r="K445" s="30"/>
      <c r="L445" s="30">
        <f>+LOOKUP($A445,'S-Septiembre'!$A$2:$A$1999,'S-Septiembre'!$C$2:$C$1999)</f>
        <v>0</v>
      </c>
      <c r="M445" s="30">
        <f>+LOOKUP($A445,'S-Octubre'!$A$2:$A$1999,'S-Octubre'!$C$2:$C$1999)</f>
        <v>0</v>
      </c>
      <c r="N445" s="30">
        <f>+LOOKUP($A445,'S-Noviembre'!$A$2:$A$1999,'S-Noviembre'!$C$2:$C$1999)</f>
        <v>0</v>
      </c>
      <c r="O445" s="30">
        <f>+LOOKUP($A445,'S-Diciembre'!$A$2:$A$1999,'S-Diciembre'!$C$2:$C$1999)</f>
        <v>0</v>
      </c>
    </row>
    <row r="446" spans="1:15" ht="15.75" x14ac:dyDescent="0.25">
      <c r="A446" s="115" t="s">
        <v>828</v>
      </c>
      <c r="B446" s="54" t="s">
        <v>829</v>
      </c>
      <c r="C446" s="30">
        <f t="shared" si="9"/>
        <v>7</v>
      </c>
      <c r="D446" s="45">
        <f>+LOOKUP($A446, 'S-Enero'!$A$2:$A$1993,'S-Enero'!$C$2:$C$1993)</f>
        <v>0</v>
      </c>
      <c r="E446" s="45">
        <f>+LOOKUP($A446, 'S-Febrero'!$A$2:$A$1993,'S-Febrero'!$C$2:$C$1993)</f>
        <v>2</v>
      </c>
      <c r="F446" s="45">
        <f>+LOOKUP($A446, 'S-Marzo'!$A$2:$A$1993,'S-Marzo'!$C$2:$C$1993)</f>
        <v>5</v>
      </c>
      <c r="G446" s="30">
        <f>+LOOKUP($A446,'S-Enero'!$A$2:$A$1999,'S-Enero'!$C$2:$C$1999)</f>
        <v>0</v>
      </c>
      <c r="H446" s="30"/>
      <c r="I446" s="30"/>
      <c r="J446" s="30"/>
      <c r="K446" s="30"/>
      <c r="L446" s="30">
        <f>+LOOKUP($A446,'S-Septiembre'!$A$2:$A$1999,'S-Septiembre'!$C$2:$C$1999)</f>
        <v>0</v>
      </c>
      <c r="M446" s="30">
        <f>+LOOKUP($A446,'S-Octubre'!$A$2:$A$1999,'S-Octubre'!$C$2:$C$1999)</f>
        <v>0</v>
      </c>
      <c r="N446" s="30">
        <f>+LOOKUP($A446,'S-Noviembre'!$A$2:$A$1999,'S-Noviembre'!$C$2:$C$1999)</f>
        <v>0</v>
      </c>
      <c r="O446" s="30">
        <f>+LOOKUP($A446,'S-Diciembre'!$A$2:$A$1999,'S-Diciembre'!$C$2:$C$1999)</f>
        <v>0</v>
      </c>
    </row>
    <row r="447" spans="1:15" ht="15.75" x14ac:dyDescent="0.25">
      <c r="A447" s="115" t="s">
        <v>830</v>
      </c>
      <c r="B447" s="54" t="s">
        <v>831</v>
      </c>
      <c r="C447" s="30">
        <f t="shared" si="9"/>
        <v>0</v>
      </c>
      <c r="D447" s="45">
        <f>+LOOKUP($A447, 'S-Enero'!$A$2:$A$1993,'S-Enero'!$C$2:$C$1993)</f>
        <v>0</v>
      </c>
      <c r="E447" s="45">
        <f>+LOOKUP($A447, 'S-Febrero'!$A$2:$A$1993,'S-Febrero'!$C$2:$C$1993)</f>
        <v>0</v>
      </c>
      <c r="F447" s="45">
        <f>+LOOKUP($A447, 'S-Marzo'!$A$2:$A$1993,'S-Marzo'!$C$2:$C$1993)</f>
        <v>0</v>
      </c>
      <c r="G447" s="30">
        <f>+LOOKUP($A447,'S-Enero'!$A$2:$A$1999,'S-Enero'!$C$2:$C$1999)</f>
        <v>0</v>
      </c>
      <c r="H447" s="30"/>
      <c r="I447" s="30"/>
      <c r="J447" s="30"/>
      <c r="K447" s="30"/>
      <c r="L447" s="30">
        <f>+LOOKUP($A447,'S-Septiembre'!$A$2:$A$1999,'S-Septiembre'!$C$2:$C$1999)</f>
        <v>0</v>
      </c>
      <c r="M447" s="30">
        <f>+LOOKUP($A447,'S-Octubre'!$A$2:$A$1999,'S-Octubre'!$C$2:$C$1999)</f>
        <v>0</v>
      </c>
      <c r="N447" s="30">
        <f>+LOOKUP($A447,'S-Noviembre'!$A$2:$A$1999,'S-Noviembre'!$C$2:$C$1999)</f>
        <v>0</v>
      </c>
      <c r="O447" s="30">
        <f>+LOOKUP($A447,'S-Diciembre'!$A$2:$A$1999,'S-Diciembre'!$C$2:$C$1999)</f>
        <v>0</v>
      </c>
    </row>
    <row r="448" spans="1:15" ht="15.75" x14ac:dyDescent="0.25">
      <c r="A448" s="115" t="s">
        <v>832</v>
      </c>
      <c r="B448" s="54" t="s">
        <v>833</v>
      </c>
      <c r="C448" s="30">
        <f t="shared" si="9"/>
        <v>0</v>
      </c>
      <c r="D448" s="45">
        <f>+LOOKUP($A448, 'S-Enero'!$A$2:$A$1993,'S-Enero'!$C$2:$C$1993)</f>
        <v>0</v>
      </c>
      <c r="E448" s="45">
        <f>+LOOKUP($A448, 'S-Febrero'!$A$2:$A$1993,'S-Febrero'!$C$2:$C$1993)</f>
        <v>0</v>
      </c>
      <c r="F448" s="45">
        <f>+LOOKUP($A448, 'S-Marzo'!$A$2:$A$1993,'S-Marzo'!$C$2:$C$1993)</f>
        <v>0</v>
      </c>
      <c r="G448" s="30">
        <f>+LOOKUP($A448,'S-Enero'!$A$2:$A$1999,'S-Enero'!$C$2:$C$1999)</f>
        <v>0</v>
      </c>
      <c r="H448" s="30"/>
      <c r="I448" s="30"/>
      <c r="J448" s="30"/>
      <c r="K448" s="30"/>
      <c r="L448" s="30">
        <f>+LOOKUP($A448,'S-Septiembre'!$A$2:$A$1999,'S-Septiembre'!$C$2:$C$1999)</f>
        <v>0</v>
      </c>
      <c r="M448" s="30">
        <f>+LOOKUP($A448,'S-Octubre'!$A$2:$A$1999,'S-Octubre'!$C$2:$C$1999)</f>
        <v>0</v>
      </c>
      <c r="N448" s="30">
        <f>+LOOKUP($A448,'S-Noviembre'!$A$2:$A$1999,'S-Noviembre'!$C$2:$C$1999)</f>
        <v>0</v>
      </c>
      <c r="O448" s="30">
        <f>+LOOKUP($A448,'S-Diciembre'!$A$2:$A$1999,'S-Diciembre'!$C$2:$C$1999)</f>
        <v>0</v>
      </c>
    </row>
    <row r="449" spans="1:15" ht="15.75" x14ac:dyDescent="0.25">
      <c r="A449" s="115" t="s">
        <v>834</v>
      </c>
      <c r="B449" s="54" t="s">
        <v>835</v>
      </c>
      <c r="C449" s="30">
        <f t="shared" si="9"/>
        <v>0</v>
      </c>
      <c r="D449" s="45">
        <f>+LOOKUP($A449, 'S-Enero'!$A$2:$A$1993,'S-Enero'!$C$2:$C$1993)</f>
        <v>0</v>
      </c>
      <c r="E449" s="45">
        <f>+LOOKUP($A449, 'S-Febrero'!$A$2:$A$1993,'S-Febrero'!$C$2:$C$1993)</f>
        <v>0</v>
      </c>
      <c r="F449" s="45">
        <f>+LOOKUP($A449, 'S-Marzo'!$A$2:$A$1993,'S-Marzo'!$C$2:$C$1993)</f>
        <v>0</v>
      </c>
      <c r="G449" s="30">
        <f>+LOOKUP($A449,'S-Enero'!$A$2:$A$1999,'S-Enero'!$C$2:$C$1999)</f>
        <v>0</v>
      </c>
      <c r="H449" s="30"/>
      <c r="I449" s="30"/>
      <c r="J449" s="30"/>
      <c r="K449" s="30"/>
      <c r="L449" s="30">
        <f>+LOOKUP($A449,'S-Septiembre'!$A$2:$A$1999,'S-Septiembre'!$C$2:$C$1999)</f>
        <v>0</v>
      </c>
      <c r="M449" s="30">
        <f>+LOOKUP($A449,'S-Octubre'!$A$2:$A$1999,'S-Octubre'!$C$2:$C$1999)</f>
        <v>0</v>
      </c>
      <c r="N449" s="30">
        <f>+LOOKUP($A449,'S-Noviembre'!$A$2:$A$1999,'S-Noviembre'!$C$2:$C$1999)</f>
        <v>0</v>
      </c>
      <c r="O449" s="30">
        <f>+LOOKUP($A449,'S-Diciembre'!$A$2:$A$1999,'S-Diciembre'!$C$2:$C$1999)</f>
        <v>0</v>
      </c>
    </row>
    <row r="450" spans="1:15" ht="15.75" x14ac:dyDescent="0.25">
      <c r="A450" s="115" t="s">
        <v>836</v>
      </c>
      <c r="B450" s="54" t="s">
        <v>837</v>
      </c>
      <c r="C450" s="30">
        <f t="shared" si="9"/>
        <v>0</v>
      </c>
      <c r="D450" s="45">
        <f>+LOOKUP($A450, 'S-Enero'!$A$2:$A$1993,'S-Enero'!$C$2:$C$1993)</f>
        <v>0</v>
      </c>
      <c r="E450" s="45">
        <f>+LOOKUP($A450, 'S-Febrero'!$A$2:$A$1993,'S-Febrero'!$C$2:$C$1993)</f>
        <v>0</v>
      </c>
      <c r="F450" s="45">
        <f>+LOOKUP($A450, 'S-Marzo'!$A$2:$A$1993,'S-Marzo'!$C$2:$C$1993)</f>
        <v>0</v>
      </c>
      <c r="G450" s="30">
        <f>+LOOKUP($A450,'S-Enero'!$A$2:$A$1999,'S-Enero'!$C$2:$C$1999)</f>
        <v>0</v>
      </c>
      <c r="H450" s="30"/>
      <c r="I450" s="30"/>
      <c r="J450" s="30"/>
      <c r="K450" s="30"/>
      <c r="L450" s="30">
        <f>+LOOKUP($A450,'S-Septiembre'!$A$2:$A$1999,'S-Septiembre'!$C$2:$C$1999)</f>
        <v>0</v>
      </c>
      <c r="M450" s="30">
        <f>+LOOKUP($A450,'S-Octubre'!$A$2:$A$1999,'S-Octubre'!$C$2:$C$1999)</f>
        <v>0</v>
      </c>
      <c r="N450" s="30">
        <f>+LOOKUP($A450,'S-Noviembre'!$A$2:$A$1999,'S-Noviembre'!$C$2:$C$1999)</f>
        <v>0</v>
      </c>
      <c r="O450" s="30">
        <f>+LOOKUP($A450,'S-Diciembre'!$A$2:$A$1999,'S-Diciembre'!$C$2:$C$1999)</f>
        <v>0</v>
      </c>
    </row>
    <row r="451" spans="1:15" ht="15.75" x14ac:dyDescent="0.25">
      <c r="A451" s="115" t="s">
        <v>838</v>
      </c>
      <c r="B451" s="54" t="s">
        <v>839</v>
      </c>
      <c r="C451" s="30">
        <f t="shared" si="9"/>
        <v>0</v>
      </c>
      <c r="D451" s="45">
        <f>+LOOKUP($A451, 'S-Enero'!$A$2:$A$1993,'S-Enero'!$C$2:$C$1993)</f>
        <v>0</v>
      </c>
      <c r="E451" s="45">
        <f>+LOOKUP($A451, 'S-Febrero'!$A$2:$A$1993,'S-Febrero'!$C$2:$C$1993)</f>
        <v>0</v>
      </c>
      <c r="F451" s="45">
        <f>+LOOKUP($A451, 'S-Marzo'!$A$2:$A$1993,'S-Marzo'!$C$2:$C$1993)</f>
        <v>0</v>
      </c>
      <c r="G451" s="30">
        <f>+LOOKUP($A451,'S-Enero'!$A$2:$A$1999,'S-Enero'!$C$2:$C$1999)</f>
        <v>0</v>
      </c>
      <c r="H451" s="30"/>
      <c r="I451" s="30"/>
      <c r="J451" s="30"/>
      <c r="K451" s="30"/>
      <c r="L451" s="30">
        <f>+LOOKUP($A451,'S-Septiembre'!$A$2:$A$1999,'S-Septiembre'!$C$2:$C$1999)</f>
        <v>0</v>
      </c>
      <c r="M451" s="30">
        <f>+LOOKUP($A451,'S-Octubre'!$A$2:$A$1999,'S-Octubre'!$C$2:$C$1999)</f>
        <v>0</v>
      </c>
      <c r="N451" s="30">
        <f>+LOOKUP($A451,'S-Noviembre'!$A$2:$A$1999,'S-Noviembre'!$C$2:$C$1999)</f>
        <v>0</v>
      </c>
      <c r="O451" s="30">
        <f>+LOOKUP($A451,'S-Diciembre'!$A$2:$A$1999,'S-Diciembre'!$C$2:$C$1999)</f>
        <v>0</v>
      </c>
    </row>
    <row r="452" spans="1:15" ht="15.75" x14ac:dyDescent="0.25">
      <c r="A452" s="67" t="s">
        <v>165</v>
      </c>
      <c r="B452" s="68" t="s">
        <v>686</v>
      </c>
      <c r="C452" s="30">
        <f t="shared" si="9"/>
        <v>2</v>
      </c>
      <c r="D452" s="45">
        <f>+LOOKUP($A452, 'S-Enero'!$A$2:$A$1993,'S-Enero'!$C$2:$C$1993)</f>
        <v>0</v>
      </c>
      <c r="E452" s="45">
        <f>+LOOKUP($A452, 'S-Febrero'!$A$2:$A$1993,'S-Febrero'!$C$2:$C$1993)</f>
        <v>2</v>
      </c>
      <c r="F452" s="45">
        <f>+LOOKUP($A452, 'S-Marzo'!$A$2:$A$1993,'S-Marzo'!$C$2:$C$1993)</f>
        <v>0</v>
      </c>
      <c r="G452" s="30"/>
      <c r="H452" s="30"/>
      <c r="I452" s="30"/>
      <c r="J452" s="30"/>
      <c r="K452" s="30"/>
      <c r="L452" s="30"/>
      <c r="M452" s="30"/>
      <c r="N452" s="30"/>
      <c r="O452" s="30"/>
    </row>
    <row r="453" spans="1:15" ht="15.75" x14ac:dyDescent="0.25">
      <c r="A453" s="115" t="s">
        <v>840</v>
      </c>
      <c r="B453" s="54" t="s">
        <v>841</v>
      </c>
      <c r="C453" s="30">
        <f t="shared" si="9"/>
        <v>2</v>
      </c>
      <c r="D453" s="45">
        <f>+LOOKUP($A453, 'S-Enero'!$A$2:$A$1993,'S-Enero'!$C$2:$C$1993)</f>
        <v>0</v>
      </c>
      <c r="E453" s="45">
        <f>+LOOKUP($A453, 'S-Febrero'!$A$2:$A$1993,'S-Febrero'!$C$2:$C$1993)</f>
        <v>0</v>
      </c>
      <c r="F453" s="45">
        <f>+LOOKUP($A453, 'S-Marzo'!$A$2:$A$1993,'S-Marzo'!$C$2:$C$1993)</f>
        <v>2</v>
      </c>
      <c r="G453" s="30">
        <f>+LOOKUP($A453,'S-Enero'!$A$2:$A$1999,'S-Enero'!$C$2:$C$1999)</f>
        <v>0</v>
      </c>
      <c r="H453" s="30"/>
      <c r="I453" s="30"/>
      <c r="J453" s="30"/>
      <c r="K453" s="30"/>
      <c r="L453" s="30">
        <f>+LOOKUP($A453,'S-Septiembre'!$A$2:$A$1999,'S-Septiembre'!$C$2:$C$1999)</f>
        <v>0</v>
      </c>
      <c r="M453" s="30">
        <f>+LOOKUP($A453,'S-Octubre'!$A$2:$A$1999,'S-Octubre'!$C$2:$C$1999)</f>
        <v>0</v>
      </c>
      <c r="N453" s="30">
        <f>+LOOKUP($A453,'S-Noviembre'!$A$2:$A$1999,'S-Noviembre'!$C$2:$C$1999)</f>
        <v>0</v>
      </c>
      <c r="O453" s="30">
        <f>+LOOKUP($A453,'S-Diciembre'!$A$2:$A$1999,'S-Diciembre'!$C$2:$C$1999)</f>
        <v>0</v>
      </c>
    </row>
    <row r="454" spans="1:15" ht="15.75" x14ac:dyDescent="0.25">
      <c r="A454" s="115" t="s">
        <v>842</v>
      </c>
      <c r="B454" s="54" t="s">
        <v>843</v>
      </c>
      <c r="C454" s="30">
        <f t="shared" si="9"/>
        <v>0</v>
      </c>
      <c r="D454" s="45">
        <f>+LOOKUP($A454, 'S-Enero'!$A$2:$A$1993,'S-Enero'!$C$2:$C$1993)</f>
        <v>0</v>
      </c>
      <c r="E454" s="45">
        <f>+LOOKUP($A454, 'S-Febrero'!$A$2:$A$1993,'S-Febrero'!$C$2:$C$1993)</f>
        <v>0</v>
      </c>
      <c r="F454" s="45">
        <f>+LOOKUP($A454, 'S-Marzo'!$A$2:$A$1993,'S-Marzo'!$C$2:$C$1993)</f>
        <v>0</v>
      </c>
      <c r="G454" s="30">
        <f>+LOOKUP($A454,'S-Enero'!$A$2:$A$1999,'S-Enero'!$C$2:$C$1999)</f>
        <v>0</v>
      </c>
      <c r="H454" s="30"/>
      <c r="I454" s="30"/>
      <c r="J454" s="30"/>
      <c r="K454" s="30"/>
      <c r="L454" s="30">
        <f>+LOOKUP($A454,'S-Septiembre'!$A$2:$A$1999,'S-Septiembre'!$C$2:$C$1999)</f>
        <v>0</v>
      </c>
      <c r="M454" s="30">
        <f>+LOOKUP($A454,'S-Octubre'!$A$2:$A$1999,'S-Octubre'!$C$2:$C$1999)</f>
        <v>0</v>
      </c>
      <c r="N454" s="30">
        <f>+LOOKUP($A454,'S-Noviembre'!$A$2:$A$1999,'S-Noviembre'!$C$2:$C$1999)</f>
        <v>0</v>
      </c>
      <c r="O454" s="30">
        <f>+LOOKUP($A454,'S-Diciembre'!$A$2:$A$1999,'S-Diciembre'!$C$2:$C$1999)</f>
        <v>0</v>
      </c>
    </row>
    <row r="455" spans="1:15" ht="15.75" x14ac:dyDescent="0.25">
      <c r="A455" s="115" t="s">
        <v>844</v>
      </c>
      <c r="B455" s="54" t="s">
        <v>845</v>
      </c>
      <c r="C455" s="30">
        <f t="shared" si="9"/>
        <v>0</v>
      </c>
      <c r="D455" s="45">
        <f>+LOOKUP($A455, 'S-Enero'!$A$2:$A$1993,'S-Enero'!$C$2:$C$1993)</f>
        <v>0</v>
      </c>
      <c r="E455" s="45">
        <f>+LOOKUP($A455, 'S-Febrero'!$A$2:$A$1993,'S-Febrero'!$C$2:$C$1993)</f>
        <v>0</v>
      </c>
      <c r="F455" s="45">
        <f>+LOOKUP($A455, 'S-Marzo'!$A$2:$A$1993,'S-Marzo'!$C$2:$C$1993)</f>
        <v>0</v>
      </c>
      <c r="G455" s="30">
        <f>+LOOKUP($A455,'S-Enero'!$A$2:$A$1999,'S-Enero'!$C$2:$C$1999)</f>
        <v>0</v>
      </c>
      <c r="H455" s="30"/>
      <c r="I455" s="30"/>
      <c r="J455" s="30"/>
      <c r="K455" s="30"/>
      <c r="L455" s="30">
        <f>+LOOKUP($A455,'S-Septiembre'!$A$2:$A$1999,'S-Septiembre'!$C$2:$C$1999)</f>
        <v>0</v>
      </c>
      <c r="M455" s="30">
        <f>+LOOKUP($A455,'S-Octubre'!$A$2:$A$1999,'S-Octubre'!$C$2:$C$1999)</f>
        <v>0</v>
      </c>
      <c r="N455" s="30">
        <f>+LOOKUP($A455,'S-Noviembre'!$A$2:$A$1999,'S-Noviembre'!$C$2:$C$1999)</f>
        <v>0</v>
      </c>
      <c r="O455" s="30">
        <f>+LOOKUP($A455,'S-Diciembre'!$A$2:$A$1999,'S-Diciembre'!$C$2:$C$1999)</f>
        <v>0</v>
      </c>
    </row>
    <row r="456" spans="1:15" ht="15.75" x14ac:dyDescent="0.25">
      <c r="A456" s="115" t="s">
        <v>846</v>
      </c>
      <c r="B456" s="54" t="s">
        <v>847</v>
      </c>
      <c r="C456" s="30">
        <f t="shared" si="9"/>
        <v>21</v>
      </c>
      <c r="D456" s="45">
        <f>+LOOKUP($A456, 'S-Enero'!$A$2:$A$1993,'S-Enero'!$C$2:$C$1993)</f>
        <v>4</v>
      </c>
      <c r="E456" s="45">
        <f>+LOOKUP($A456, 'S-Febrero'!$A$2:$A$1993,'S-Febrero'!$C$2:$C$1993)</f>
        <v>10</v>
      </c>
      <c r="F456" s="45">
        <f>+LOOKUP($A456, 'S-Marzo'!$A$2:$A$1993,'S-Marzo'!$C$2:$C$1993)</f>
        <v>3</v>
      </c>
      <c r="G456" s="30">
        <f>+LOOKUP($A456,'S-Enero'!$A$2:$A$1999,'S-Enero'!$C$2:$C$1999)</f>
        <v>4</v>
      </c>
      <c r="H456" s="30"/>
      <c r="I456" s="30"/>
      <c r="J456" s="30"/>
      <c r="K456" s="30"/>
      <c r="L456" s="30">
        <f>+LOOKUP($A456,'S-Septiembre'!$A$2:$A$1999,'S-Septiembre'!$C$2:$C$1999)</f>
        <v>0</v>
      </c>
      <c r="M456" s="30">
        <f>+LOOKUP($A456,'S-Octubre'!$A$2:$A$1999,'S-Octubre'!$C$2:$C$1999)</f>
        <v>0</v>
      </c>
      <c r="N456" s="30">
        <f>+LOOKUP($A456,'S-Noviembre'!$A$2:$A$1999,'S-Noviembre'!$C$2:$C$1999)</f>
        <v>0</v>
      </c>
      <c r="O456" s="30">
        <f>+LOOKUP($A456,'S-Diciembre'!$A$2:$A$1999,'S-Diciembre'!$C$2:$C$1999)</f>
        <v>0</v>
      </c>
    </row>
    <row r="457" spans="1:15" ht="15.75" x14ac:dyDescent="0.25">
      <c r="A457" s="110" t="s">
        <v>848</v>
      </c>
      <c r="B457" s="145" t="s">
        <v>849</v>
      </c>
      <c r="C457" s="30">
        <f t="shared" si="9"/>
        <v>0</v>
      </c>
      <c r="D457" s="45">
        <f>+LOOKUP($A457, 'S-Enero'!$A$2:$A$1993,'S-Enero'!$C$2:$C$1993)</f>
        <v>0</v>
      </c>
      <c r="E457" s="45">
        <f>+LOOKUP($A457, 'S-Febrero'!$A$2:$A$1993,'S-Febrero'!$C$2:$C$1993)</f>
        <v>0</v>
      </c>
      <c r="F457" s="45">
        <f>+LOOKUP($A457, 'S-Marzo'!$A$2:$A$1993,'S-Marzo'!$C$2:$C$1993)</f>
        <v>0</v>
      </c>
      <c r="G457" s="30">
        <f>+LOOKUP($A457,'S-Enero'!$A$2:$A$1999,'S-Enero'!$C$2:$C$1999)</f>
        <v>0</v>
      </c>
      <c r="H457" s="30"/>
      <c r="I457" s="30"/>
      <c r="J457" s="30"/>
      <c r="K457" s="30"/>
      <c r="L457" s="30">
        <f>+LOOKUP($A457,'S-Septiembre'!$A$2:$A$1999,'S-Septiembre'!$C$2:$C$1999)</f>
        <v>0</v>
      </c>
      <c r="M457" s="30">
        <f>+LOOKUP($A457,'S-Octubre'!$A$2:$A$1999,'S-Octubre'!$C$2:$C$1999)</f>
        <v>0</v>
      </c>
      <c r="N457" s="30">
        <f>+LOOKUP($A457,'S-Noviembre'!$A$2:$A$1999,'S-Noviembre'!$C$2:$C$1999)</f>
        <v>0</v>
      </c>
      <c r="O457" s="30">
        <f>+LOOKUP($A457,'S-Diciembre'!$A$2:$A$1999,'S-Diciembre'!$C$2:$C$1999)</f>
        <v>0</v>
      </c>
    </row>
    <row r="458" spans="1:15" ht="15.75" x14ac:dyDescent="0.25">
      <c r="A458" s="115" t="s">
        <v>850</v>
      </c>
      <c r="B458" s="54" t="s">
        <v>851</v>
      </c>
      <c r="C458" s="30">
        <f t="shared" si="9"/>
        <v>0</v>
      </c>
      <c r="D458" s="45">
        <f>+LOOKUP($A458, 'S-Enero'!$A$2:$A$1993,'S-Enero'!$C$2:$C$1993)</f>
        <v>0</v>
      </c>
      <c r="E458" s="45">
        <f>+LOOKUP($A458, 'S-Febrero'!$A$2:$A$1993,'S-Febrero'!$C$2:$C$1993)</f>
        <v>0</v>
      </c>
      <c r="F458" s="45">
        <f>+LOOKUP($A458, 'S-Marzo'!$A$2:$A$1993,'S-Marzo'!$C$2:$C$1993)</f>
        <v>0</v>
      </c>
      <c r="G458" s="30">
        <f>+LOOKUP($A458,'S-Enero'!$A$2:$A$1999,'S-Enero'!$C$2:$C$1999)</f>
        <v>0</v>
      </c>
      <c r="H458" s="30"/>
      <c r="I458" s="30"/>
      <c r="J458" s="30"/>
      <c r="K458" s="30"/>
      <c r="L458" s="30">
        <f>+LOOKUP($A458,'S-Septiembre'!$A$2:$A$1999,'S-Septiembre'!$C$2:$C$1999)</f>
        <v>0</v>
      </c>
      <c r="M458" s="30">
        <f>+LOOKUP($A458,'S-Octubre'!$A$2:$A$1999,'S-Octubre'!$C$2:$C$1999)</f>
        <v>0</v>
      </c>
      <c r="N458" s="30">
        <f>+LOOKUP($A458,'S-Noviembre'!$A$2:$A$1999,'S-Noviembre'!$C$2:$C$1999)</f>
        <v>0</v>
      </c>
      <c r="O458" s="30">
        <f>+LOOKUP($A458,'S-Diciembre'!$A$2:$A$1999,'S-Diciembre'!$C$2:$C$1999)</f>
        <v>0</v>
      </c>
    </row>
    <row r="459" spans="1:15" ht="15.75" x14ac:dyDescent="0.25">
      <c r="A459" s="115" t="s">
        <v>852</v>
      </c>
      <c r="B459" s="54" t="s">
        <v>853</v>
      </c>
      <c r="C459" s="30">
        <f t="shared" ref="C459:C473" si="10">SUM(D459:L459)</f>
        <v>5</v>
      </c>
      <c r="D459" s="45">
        <f>+LOOKUP($A459, 'S-Enero'!$A$2:$A$1993,'S-Enero'!$C$2:$C$1993)</f>
        <v>0</v>
      </c>
      <c r="E459" s="45">
        <f>+LOOKUP($A459, 'S-Febrero'!$A$2:$A$1993,'S-Febrero'!$C$2:$C$1993)</f>
        <v>5</v>
      </c>
      <c r="F459" s="45">
        <f>+LOOKUP($A459, 'S-Marzo'!$A$2:$A$1993,'S-Marzo'!$C$2:$C$1993)</f>
        <v>0</v>
      </c>
      <c r="G459" s="30">
        <f>+LOOKUP($A459,'S-Enero'!$A$2:$A$1999,'S-Enero'!$C$2:$C$1999)</f>
        <v>0</v>
      </c>
      <c r="H459" s="30"/>
      <c r="I459" s="30"/>
      <c r="J459" s="30"/>
      <c r="K459" s="30"/>
      <c r="L459" s="30">
        <f>+LOOKUP($A459,'S-Septiembre'!$A$2:$A$1999,'S-Septiembre'!$C$2:$C$1999)</f>
        <v>0</v>
      </c>
      <c r="M459" s="30">
        <f>+LOOKUP($A459,'S-Octubre'!$A$2:$A$1999,'S-Octubre'!$C$2:$C$1999)</f>
        <v>0</v>
      </c>
      <c r="N459" s="30">
        <f>+LOOKUP($A459,'S-Noviembre'!$A$2:$A$1999,'S-Noviembre'!$C$2:$C$1999)</f>
        <v>0</v>
      </c>
      <c r="O459" s="30">
        <f>+LOOKUP($A459,'S-Diciembre'!$A$2:$A$1999,'S-Diciembre'!$C$2:$C$1999)</f>
        <v>0</v>
      </c>
    </row>
    <row r="460" spans="1:15" ht="15.75" x14ac:dyDescent="0.25">
      <c r="A460" s="115" t="s">
        <v>854</v>
      </c>
      <c r="B460" s="54" t="s">
        <v>855</v>
      </c>
      <c r="C460" s="30">
        <f t="shared" si="10"/>
        <v>1</v>
      </c>
      <c r="D460" s="45">
        <f>+LOOKUP($A460, 'S-Enero'!$A$2:$A$1993,'S-Enero'!$C$2:$C$1993)</f>
        <v>0</v>
      </c>
      <c r="E460" s="45">
        <f>+LOOKUP($A460, 'S-Febrero'!$A$2:$A$1993,'S-Febrero'!$C$2:$C$1993)</f>
        <v>1</v>
      </c>
      <c r="F460" s="45">
        <f>+LOOKUP($A460, 'S-Marzo'!$A$2:$A$1993,'S-Marzo'!$C$2:$C$1993)</f>
        <v>0</v>
      </c>
      <c r="G460" s="30">
        <f>+LOOKUP($A460,'S-Enero'!$A$2:$A$1999,'S-Enero'!$C$2:$C$1999)</f>
        <v>0</v>
      </c>
      <c r="H460" s="30"/>
      <c r="I460" s="30"/>
      <c r="J460" s="30"/>
      <c r="K460" s="30"/>
      <c r="L460" s="30">
        <f>+LOOKUP($A460,'S-Septiembre'!$A$2:$A$1999,'S-Septiembre'!$C$2:$C$1999)</f>
        <v>0</v>
      </c>
      <c r="M460" s="30">
        <f>+LOOKUP($A460,'S-Octubre'!$A$2:$A$1999,'S-Octubre'!$C$2:$C$1999)</f>
        <v>0</v>
      </c>
      <c r="N460" s="30">
        <f>+LOOKUP($A460,'S-Noviembre'!$A$2:$A$1999,'S-Noviembre'!$C$2:$C$1999)</f>
        <v>0</v>
      </c>
      <c r="O460" s="30">
        <f>+LOOKUP($A460,'S-Diciembre'!$A$2:$A$1999,'S-Diciembre'!$C$2:$C$1999)</f>
        <v>0</v>
      </c>
    </row>
    <row r="461" spans="1:15" ht="15.75" x14ac:dyDescent="0.25">
      <c r="A461" s="115" t="s">
        <v>856</v>
      </c>
      <c r="B461" s="54" t="s">
        <v>857</v>
      </c>
      <c r="C461" s="30">
        <f t="shared" si="10"/>
        <v>2</v>
      </c>
      <c r="D461" s="45">
        <f>+LOOKUP($A461, 'S-Enero'!$A$2:$A$1993,'S-Enero'!$C$2:$C$1993)</f>
        <v>0</v>
      </c>
      <c r="E461" s="45">
        <f>+LOOKUP($A461, 'S-Febrero'!$A$2:$A$1993,'S-Febrero'!$C$2:$C$1993)</f>
        <v>2</v>
      </c>
      <c r="F461" s="45">
        <f>+LOOKUP($A461, 'S-Marzo'!$A$2:$A$1993,'S-Marzo'!$C$2:$C$1993)</f>
        <v>0</v>
      </c>
      <c r="G461" s="30">
        <f>+LOOKUP($A461,'S-Enero'!$A$2:$A$1999,'S-Enero'!$C$2:$C$1999)</f>
        <v>0</v>
      </c>
      <c r="H461" s="30"/>
      <c r="I461" s="30"/>
      <c r="J461" s="30"/>
      <c r="K461" s="30"/>
      <c r="L461" s="30">
        <f>+LOOKUP($A461,'S-Septiembre'!$A$2:$A$1999,'S-Septiembre'!$C$2:$C$1999)</f>
        <v>0</v>
      </c>
      <c r="M461" s="30">
        <f>+LOOKUP($A461,'S-Octubre'!$A$2:$A$1999,'S-Octubre'!$C$2:$C$1999)</f>
        <v>0</v>
      </c>
      <c r="N461" s="30">
        <f>+LOOKUP($A461,'S-Noviembre'!$A$2:$A$1999,'S-Noviembre'!$C$2:$C$1999)</f>
        <v>0</v>
      </c>
      <c r="O461" s="30">
        <f>+LOOKUP($A461,'S-Diciembre'!$A$2:$A$1999,'S-Diciembre'!$C$2:$C$1999)</f>
        <v>0</v>
      </c>
    </row>
    <row r="462" spans="1:15" ht="15.75" x14ac:dyDescent="0.25">
      <c r="A462" s="115" t="s">
        <v>858</v>
      </c>
      <c r="B462" s="54" t="s">
        <v>859</v>
      </c>
      <c r="C462" s="30">
        <f t="shared" si="10"/>
        <v>0</v>
      </c>
      <c r="D462" s="45">
        <f>+LOOKUP($A462, 'S-Enero'!$A$2:$A$1993,'S-Enero'!$C$2:$C$1993)</f>
        <v>0</v>
      </c>
      <c r="E462" s="45">
        <f>+LOOKUP($A462, 'S-Febrero'!$A$2:$A$1993,'S-Febrero'!$C$2:$C$1993)</f>
        <v>0</v>
      </c>
      <c r="F462" s="45">
        <f>+LOOKUP($A462, 'S-Marzo'!$A$2:$A$1993,'S-Marzo'!$C$2:$C$1993)</f>
        <v>0</v>
      </c>
      <c r="G462" s="30">
        <f>+LOOKUP($A462,'S-Enero'!$A$2:$A$1999,'S-Enero'!$C$2:$C$1999)</f>
        <v>0</v>
      </c>
      <c r="H462" s="30"/>
      <c r="I462" s="30"/>
      <c r="J462" s="30"/>
      <c r="K462" s="30"/>
      <c r="L462" s="30">
        <f>+LOOKUP($A462,'S-Septiembre'!$A$2:$A$1999,'S-Septiembre'!$C$2:$C$1999)</f>
        <v>0</v>
      </c>
      <c r="M462" s="30">
        <f>+LOOKUP($A462,'S-Octubre'!$A$2:$A$1999,'S-Octubre'!$C$2:$C$1999)</f>
        <v>0</v>
      </c>
      <c r="N462" s="30">
        <f>+LOOKUP($A462,'S-Noviembre'!$A$2:$A$1999,'S-Noviembre'!$C$2:$C$1999)</f>
        <v>0</v>
      </c>
      <c r="O462" s="30">
        <f>+LOOKUP($A462,'S-Diciembre'!$A$2:$A$1999,'S-Diciembre'!$C$2:$C$1999)</f>
        <v>0</v>
      </c>
    </row>
    <row r="463" spans="1:15" ht="15.75" x14ac:dyDescent="0.25">
      <c r="A463" s="69" t="s">
        <v>167</v>
      </c>
      <c r="B463" s="68" t="s">
        <v>687</v>
      </c>
      <c r="C463" s="30">
        <f t="shared" si="10"/>
        <v>0</v>
      </c>
      <c r="D463" s="45">
        <f>+LOOKUP($A463, 'S-Enero'!$A$2:$A$1993,'S-Enero'!$C$2:$C$1993)</f>
        <v>0</v>
      </c>
      <c r="E463" s="45">
        <f>+LOOKUP($A463, 'S-Febrero'!$A$2:$A$1993,'S-Febrero'!$C$2:$C$1993)</f>
        <v>0</v>
      </c>
      <c r="F463" s="45">
        <f>+LOOKUP($A463, 'S-Marzo'!$A$2:$A$1993,'S-Marzo'!$C$2:$C$1993)</f>
        <v>0</v>
      </c>
      <c r="G463" s="30"/>
      <c r="H463" s="30"/>
      <c r="I463" s="30"/>
      <c r="J463" s="30"/>
      <c r="K463" s="30"/>
      <c r="L463" s="30"/>
      <c r="M463" s="30"/>
      <c r="N463" s="30"/>
      <c r="O463" s="30"/>
    </row>
    <row r="464" spans="1:15" ht="15.75" x14ac:dyDescent="0.25">
      <c r="A464" s="115" t="s">
        <v>860</v>
      </c>
      <c r="B464" s="54" t="s">
        <v>861</v>
      </c>
      <c r="C464" s="30">
        <f t="shared" si="10"/>
        <v>0</v>
      </c>
      <c r="D464" s="45">
        <f>+LOOKUP($A464, 'S-Enero'!$A$2:$A$1993,'S-Enero'!$C$2:$C$1993)</f>
        <v>0</v>
      </c>
      <c r="E464" s="45">
        <f>+LOOKUP($A464, 'S-Febrero'!$A$2:$A$1993,'S-Febrero'!$C$2:$C$1993)</f>
        <v>0</v>
      </c>
      <c r="F464" s="45">
        <f>+LOOKUP($A464, 'S-Marzo'!$A$2:$A$1993,'S-Marzo'!$C$2:$C$1993)</f>
        <v>0</v>
      </c>
      <c r="G464" s="30">
        <f>+LOOKUP($A464,'S-Enero'!$A$2:$A$1999,'S-Enero'!$C$2:$C$1999)</f>
        <v>0</v>
      </c>
      <c r="H464" s="30"/>
      <c r="I464" s="30"/>
      <c r="J464" s="30"/>
      <c r="K464" s="30"/>
      <c r="L464" s="30">
        <f>+LOOKUP($A464,'S-Septiembre'!$A$2:$A$1999,'S-Septiembre'!$C$2:$C$1999)</f>
        <v>0</v>
      </c>
      <c r="M464" s="30">
        <f>+LOOKUP($A464,'S-Octubre'!$A$2:$A$1999,'S-Octubre'!$C$2:$C$1999)</f>
        <v>0</v>
      </c>
      <c r="N464" s="30">
        <f>+LOOKUP($A464,'S-Noviembre'!$A$2:$A$1999,'S-Noviembre'!$C$2:$C$1999)</f>
        <v>0</v>
      </c>
      <c r="O464" s="30">
        <f>+LOOKUP($A464,'S-Diciembre'!$A$2:$A$1999,'S-Diciembre'!$C$2:$C$1999)</f>
        <v>0</v>
      </c>
    </row>
    <row r="465" spans="1:15" ht="15.75" x14ac:dyDescent="0.25">
      <c r="A465" s="115" t="s">
        <v>862</v>
      </c>
      <c r="B465" s="54" t="s">
        <v>863</v>
      </c>
      <c r="C465" s="30">
        <f t="shared" si="10"/>
        <v>0</v>
      </c>
      <c r="D465" s="45">
        <f>+LOOKUP($A465, 'S-Enero'!$A$2:$A$1993,'S-Enero'!$C$2:$C$1993)</f>
        <v>0</v>
      </c>
      <c r="E465" s="45">
        <f>+LOOKUP($A465, 'S-Febrero'!$A$2:$A$1993,'S-Febrero'!$C$2:$C$1993)</f>
        <v>0</v>
      </c>
      <c r="F465" s="45">
        <f>+LOOKUP($A465, 'S-Marzo'!$A$2:$A$1993,'S-Marzo'!$C$2:$C$1993)</f>
        <v>0</v>
      </c>
      <c r="G465" s="30">
        <f>+LOOKUP($A465,'S-Enero'!$A$2:$A$1999,'S-Enero'!$C$2:$C$1999)</f>
        <v>0</v>
      </c>
      <c r="H465" s="30"/>
      <c r="I465" s="30"/>
      <c r="J465" s="30"/>
      <c r="K465" s="30"/>
      <c r="L465" s="30">
        <f>+LOOKUP($A465,'S-Septiembre'!$A$2:$A$1999,'S-Septiembre'!$C$2:$C$1999)</f>
        <v>0</v>
      </c>
      <c r="M465" s="30">
        <f>+LOOKUP($A465,'S-Octubre'!$A$2:$A$1999,'S-Octubre'!$C$2:$C$1999)</f>
        <v>0</v>
      </c>
      <c r="N465" s="30">
        <f>+LOOKUP($A465,'S-Noviembre'!$A$2:$A$1999,'S-Noviembre'!$C$2:$C$1999)</f>
        <v>0</v>
      </c>
      <c r="O465" s="30">
        <f>+LOOKUP($A465,'S-Diciembre'!$A$2:$A$1999,'S-Diciembre'!$C$2:$C$1999)</f>
        <v>0</v>
      </c>
    </row>
    <row r="466" spans="1:15" ht="15.75" x14ac:dyDescent="0.25">
      <c r="A466" s="115" t="s">
        <v>864</v>
      </c>
      <c r="B466" s="54" t="s">
        <v>865</v>
      </c>
      <c r="C466" s="30">
        <f t="shared" si="10"/>
        <v>500</v>
      </c>
      <c r="D466" s="45">
        <f>+LOOKUP($A466, 'S-Enero'!$A$2:$A$1993,'S-Enero'!$C$2:$C$1993)</f>
        <v>0</v>
      </c>
      <c r="E466" s="45">
        <f>+LOOKUP($A466, 'S-Febrero'!$A$2:$A$1993,'S-Febrero'!$C$2:$C$1993)</f>
        <v>0</v>
      </c>
      <c r="F466" s="45">
        <f>+LOOKUP($A466, 'S-Marzo'!$A$2:$A$1993,'S-Marzo'!$C$2:$C$1993)</f>
        <v>500</v>
      </c>
      <c r="G466" s="30">
        <f>+LOOKUP($A466,'S-Enero'!$A$2:$A$1999,'S-Enero'!$C$2:$C$1999)</f>
        <v>0</v>
      </c>
      <c r="H466" s="30"/>
      <c r="I466" s="30"/>
      <c r="J466" s="30"/>
      <c r="K466" s="30"/>
      <c r="L466" s="30">
        <f>+LOOKUP($A466,'S-Septiembre'!$A$2:$A$1999,'S-Septiembre'!$C$2:$C$1999)</f>
        <v>0</v>
      </c>
      <c r="M466" s="30">
        <f>+LOOKUP($A466,'S-Octubre'!$A$2:$A$1999,'S-Octubre'!$C$2:$C$1999)</f>
        <v>0</v>
      </c>
      <c r="N466" s="30">
        <f>+LOOKUP($A466,'S-Noviembre'!$A$2:$A$1999,'S-Noviembre'!$C$2:$C$1999)</f>
        <v>0</v>
      </c>
      <c r="O466" s="30">
        <f>+LOOKUP($A466,'S-Diciembre'!$A$2:$A$1999,'S-Diciembre'!$C$2:$C$1999)</f>
        <v>0</v>
      </c>
    </row>
    <row r="467" spans="1:15" ht="15.75" x14ac:dyDescent="0.25">
      <c r="A467" s="115" t="s">
        <v>866</v>
      </c>
      <c r="B467" s="54" t="s">
        <v>867</v>
      </c>
      <c r="C467" s="30">
        <f t="shared" si="10"/>
        <v>4</v>
      </c>
      <c r="D467" s="45">
        <f>+LOOKUP($A467, 'S-Enero'!$A$2:$A$1993,'S-Enero'!$C$2:$C$1993)</f>
        <v>0</v>
      </c>
      <c r="E467" s="45">
        <f>+LOOKUP($A467, 'S-Febrero'!$A$2:$A$1993,'S-Febrero'!$C$2:$C$1993)</f>
        <v>4</v>
      </c>
      <c r="F467" s="45">
        <f>+LOOKUP($A467, 'S-Marzo'!$A$2:$A$1993,'S-Marzo'!$C$2:$C$1993)</f>
        <v>0</v>
      </c>
      <c r="G467" s="30">
        <f>+LOOKUP($A467,'S-Enero'!$A$2:$A$1999,'S-Enero'!$C$2:$C$1999)</f>
        <v>0</v>
      </c>
      <c r="H467" s="30"/>
      <c r="I467" s="30"/>
      <c r="J467" s="30"/>
      <c r="K467" s="30"/>
      <c r="L467" s="30">
        <f>+LOOKUP($A467,'S-Septiembre'!$A$2:$A$1999,'S-Septiembre'!$C$2:$C$1999)</f>
        <v>0</v>
      </c>
      <c r="M467" s="30">
        <f>+LOOKUP($A467,'S-Octubre'!$A$2:$A$1999,'S-Octubre'!$C$2:$C$1999)</f>
        <v>0</v>
      </c>
      <c r="N467" s="30">
        <f>+LOOKUP($A467,'S-Noviembre'!$A$2:$A$1999,'S-Noviembre'!$C$2:$C$1999)</f>
        <v>0</v>
      </c>
      <c r="O467" s="30">
        <f>+LOOKUP($A467,'S-Diciembre'!$A$2:$A$1999,'S-Diciembre'!$C$2:$C$1999)</f>
        <v>0</v>
      </c>
    </row>
    <row r="468" spans="1:15" ht="15.75" x14ac:dyDescent="0.25">
      <c r="A468" s="115" t="s">
        <v>868</v>
      </c>
      <c r="B468" s="54" t="s">
        <v>869</v>
      </c>
      <c r="C468" s="30">
        <f t="shared" si="10"/>
        <v>44</v>
      </c>
      <c r="D468" s="45">
        <f>+LOOKUP($A468, 'S-Enero'!$A$2:$A$1993,'S-Enero'!$C$2:$C$1993)</f>
        <v>4</v>
      </c>
      <c r="E468" s="45">
        <f>+LOOKUP($A468, 'S-Febrero'!$A$2:$A$1993,'S-Febrero'!$C$2:$C$1993)</f>
        <v>15</v>
      </c>
      <c r="F468" s="45">
        <f>+LOOKUP($A468, 'S-Marzo'!$A$2:$A$1993,'S-Marzo'!$C$2:$C$1993)</f>
        <v>21</v>
      </c>
      <c r="G468" s="30">
        <f>+LOOKUP($A468,'S-Enero'!$A$2:$A$1999,'S-Enero'!$C$2:$C$1999)</f>
        <v>4</v>
      </c>
      <c r="H468" s="30"/>
      <c r="I468" s="30"/>
      <c r="J468" s="30"/>
      <c r="K468" s="30"/>
      <c r="L468" s="30">
        <f>+LOOKUP($A468,'S-Septiembre'!$A$2:$A$1999,'S-Septiembre'!$C$2:$C$1999)</f>
        <v>0</v>
      </c>
      <c r="M468" s="30">
        <f>+LOOKUP($A468,'S-Octubre'!$A$2:$A$1999,'S-Octubre'!$C$2:$C$1999)</f>
        <v>0</v>
      </c>
      <c r="N468" s="30">
        <f>+LOOKUP($A468,'S-Noviembre'!$A$2:$A$1999,'S-Noviembre'!$C$2:$C$1999)</f>
        <v>0</v>
      </c>
      <c r="O468" s="30">
        <f>+LOOKUP($A468,'S-Diciembre'!$A$2:$A$1999,'S-Diciembre'!$C$2:$C$1999)</f>
        <v>0</v>
      </c>
    </row>
    <row r="469" spans="1:15" ht="15.75" x14ac:dyDescent="0.25">
      <c r="A469" s="115" t="s">
        <v>870</v>
      </c>
      <c r="B469" s="54" t="s">
        <v>871</v>
      </c>
      <c r="C469" s="30">
        <f t="shared" si="10"/>
        <v>0</v>
      </c>
      <c r="D469" s="45">
        <f>+LOOKUP($A469, 'S-Enero'!$A$2:$A$1993,'S-Enero'!$C$2:$C$1993)</f>
        <v>0</v>
      </c>
      <c r="E469" s="45">
        <f>+LOOKUP($A469, 'S-Febrero'!$A$2:$A$1993,'S-Febrero'!$C$2:$C$1993)</f>
        <v>0</v>
      </c>
      <c r="F469" s="45">
        <f>+LOOKUP($A469, 'S-Marzo'!$A$2:$A$1993,'S-Marzo'!$C$2:$C$1993)</f>
        <v>0</v>
      </c>
      <c r="G469" s="30">
        <f>+LOOKUP($A469,'S-Enero'!$A$2:$A$1999,'S-Enero'!$C$2:$C$1999)</f>
        <v>0</v>
      </c>
      <c r="H469" s="30"/>
      <c r="I469" s="30"/>
      <c r="J469" s="30"/>
      <c r="K469" s="30"/>
      <c r="L469" s="30">
        <f>+LOOKUP($A469,'S-Septiembre'!$A$2:$A$1999,'S-Septiembre'!$C$2:$C$1999)</f>
        <v>0</v>
      </c>
      <c r="M469" s="30">
        <f>+LOOKUP($A469,'S-Octubre'!$A$2:$A$1999,'S-Octubre'!$C$2:$C$1999)</f>
        <v>0</v>
      </c>
      <c r="N469" s="30">
        <f>+LOOKUP($A469,'S-Noviembre'!$A$2:$A$1999,'S-Noviembre'!$C$2:$C$1999)</f>
        <v>0</v>
      </c>
      <c r="O469" s="30">
        <f>+LOOKUP($A469,'S-Diciembre'!$A$2:$A$1999,'S-Diciembre'!$C$2:$C$1999)</f>
        <v>0</v>
      </c>
    </row>
    <row r="470" spans="1:15" ht="15.75" x14ac:dyDescent="0.25">
      <c r="A470" s="115" t="s">
        <v>872</v>
      </c>
      <c r="B470" s="54" t="s">
        <v>873</v>
      </c>
      <c r="C470" s="30">
        <f t="shared" si="10"/>
        <v>0</v>
      </c>
      <c r="D470" s="45">
        <f>+LOOKUP($A470, 'S-Enero'!$A$2:$A$1993,'S-Enero'!$C$2:$C$1993)</f>
        <v>0</v>
      </c>
      <c r="E470" s="45">
        <f>+LOOKUP($A470, 'S-Febrero'!$A$2:$A$1993,'S-Febrero'!$C$2:$C$1993)</f>
        <v>0</v>
      </c>
      <c r="F470" s="45">
        <f>+LOOKUP($A470, 'S-Marzo'!$A$2:$A$1993,'S-Marzo'!$C$2:$C$1993)</f>
        <v>0</v>
      </c>
      <c r="G470" s="30">
        <f>+LOOKUP($A470,'S-Enero'!$A$2:$A$1999,'S-Enero'!$C$2:$C$1999)</f>
        <v>0</v>
      </c>
      <c r="H470" s="30"/>
      <c r="I470" s="30"/>
      <c r="J470" s="30"/>
      <c r="K470" s="30"/>
      <c r="L470" s="30">
        <f>+LOOKUP($A470,'S-Septiembre'!$A$2:$A$1999,'S-Septiembre'!$C$2:$C$1999)</f>
        <v>0</v>
      </c>
      <c r="M470" s="30">
        <f>+LOOKUP($A470,'S-Octubre'!$A$2:$A$1999,'S-Octubre'!$C$2:$C$1999)</f>
        <v>0</v>
      </c>
      <c r="N470" s="30">
        <f>+LOOKUP($A470,'S-Noviembre'!$A$2:$A$1999,'S-Noviembre'!$C$2:$C$1999)</f>
        <v>0</v>
      </c>
      <c r="O470" s="30">
        <f>+LOOKUP($A470,'S-Diciembre'!$A$2:$A$1999,'S-Diciembre'!$C$2:$C$1999)</f>
        <v>0</v>
      </c>
    </row>
    <row r="471" spans="1:15" ht="15.75" x14ac:dyDescent="0.25">
      <c r="A471" s="115" t="s">
        <v>874</v>
      </c>
      <c r="B471" s="54" t="s">
        <v>875</v>
      </c>
      <c r="C471" s="30">
        <f t="shared" si="10"/>
        <v>0</v>
      </c>
      <c r="D471" s="45">
        <f>+LOOKUP($A471, 'S-Enero'!$A$2:$A$1993,'S-Enero'!$C$2:$C$1993)</f>
        <v>0</v>
      </c>
      <c r="E471" s="45">
        <f>+LOOKUP($A471, 'S-Febrero'!$A$2:$A$1993,'S-Febrero'!$C$2:$C$1993)</f>
        <v>0</v>
      </c>
      <c r="F471" s="45">
        <f>+LOOKUP($A471, 'S-Marzo'!$A$2:$A$1993,'S-Marzo'!$C$2:$C$1993)</f>
        <v>0</v>
      </c>
      <c r="G471" s="30">
        <f>+LOOKUP($A471,'S-Enero'!$A$2:$A$1999,'S-Enero'!$C$2:$C$1999)</f>
        <v>0</v>
      </c>
      <c r="H471" s="30"/>
      <c r="I471" s="30"/>
      <c r="J471" s="30"/>
      <c r="K471" s="30"/>
      <c r="L471" s="30">
        <f>+LOOKUP($A471,'S-Septiembre'!$A$2:$A$1999,'S-Septiembre'!$C$2:$C$1999)</f>
        <v>0</v>
      </c>
      <c r="M471" s="30">
        <f>+LOOKUP($A471,'S-Octubre'!$A$2:$A$1999,'S-Octubre'!$C$2:$C$1999)</f>
        <v>0</v>
      </c>
      <c r="N471" s="30">
        <f>+LOOKUP($A471,'S-Noviembre'!$A$2:$A$1999,'S-Noviembre'!$C$2:$C$1999)</f>
        <v>0</v>
      </c>
      <c r="O471" s="30">
        <f>+LOOKUP($A471,'S-Diciembre'!$A$2:$A$1999,'S-Diciembre'!$C$2:$C$1999)</f>
        <v>0</v>
      </c>
    </row>
    <row r="472" spans="1:15" ht="15.75" x14ac:dyDescent="0.25">
      <c r="A472" s="115" t="s">
        <v>876</v>
      </c>
      <c r="B472" s="54" t="s">
        <v>877</v>
      </c>
      <c r="C472" s="30">
        <f t="shared" si="10"/>
        <v>0</v>
      </c>
      <c r="D472" s="45">
        <f>+LOOKUP($A472, 'S-Enero'!$A$2:$A$1993,'S-Enero'!$C$2:$C$1993)</f>
        <v>0</v>
      </c>
      <c r="E472" s="45">
        <f>+LOOKUP($A472, 'S-Febrero'!$A$2:$A$1993,'S-Febrero'!$C$2:$C$1993)</f>
        <v>0</v>
      </c>
      <c r="F472" s="45">
        <f>+LOOKUP($A472, 'S-Marzo'!$A$2:$A$1993,'S-Marzo'!$C$2:$C$1993)</f>
        <v>0</v>
      </c>
      <c r="G472" s="30">
        <f>+LOOKUP($A472,'S-Enero'!$A$2:$A$1999,'S-Enero'!$C$2:$C$1999)</f>
        <v>0</v>
      </c>
      <c r="H472" s="30"/>
      <c r="I472" s="30"/>
      <c r="J472" s="30"/>
      <c r="K472" s="30"/>
      <c r="L472" s="30">
        <f>+LOOKUP($A472,'S-Septiembre'!$A$2:$A$1999,'S-Septiembre'!$C$2:$C$1999)</f>
        <v>0</v>
      </c>
      <c r="M472" s="30">
        <f>+LOOKUP($A472,'S-Octubre'!$A$2:$A$1999,'S-Octubre'!$C$2:$C$1999)</f>
        <v>0</v>
      </c>
      <c r="N472" s="30">
        <f>+LOOKUP($A472,'S-Noviembre'!$A$2:$A$1999,'S-Noviembre'!$C$2:$C$1999)</f>
        <v>0</v>
      </c>
      <c r="O472" s="30">
        <f>+LOOKUP($A472,'S-Diciembre'!$A$2:$A$1999,'S-Diciembre'!$C$2:$C$1999)</f>
        <v>0</v>
      </c>
    </row>
    <row r="473" spans="1:15" ht="15.75" x14ac:dyDescent="0.25">
      <c r="A473" s="115" t="s">
        <v>878</v>
      </c>
      <c r="B473" s="54" t="s">
        <v>879</v>
      </c>
      <c r="C473" s="30">
        <f t="shared" si="10"/>
        <v>4</v>
      </c>
      <c r="D473" s="45">
        <f>+LOOKUP($A473, 'S-Enero'!$A$2:$A$1993,'S-Enero'!$C$2:$C$1993)</f>
        <v>2</v>
      </c>
      <c r="E473" s="45">
        <f>+LOOKUP($A473, 'S-Febrero'!$A$2:$A$1993,'S-Febrero'!$C$2:$C$1993)</f>
        <v>0</v>
      </c>
      <c r="F473" s="45">
        <f>+LOOKUP($A473, 'S-Marzo'!$A$2:$A$1993,'S-Marzo'!$C$2:$C$1993)</f>
        <v>0</v>
      </c>
      <c r="G473" s="30">
        <f>+LOOKUP($A473,'S-Enero'!$A$2:$A$1999,'S-Enero'!$C$2:$C$1999)</f>
        <v>2</v>
      </c>
      <c r="H473" s="30"/>
      <c r="I473" s="30"/>
      <c r="J473" s="30"/>
      <c r="K473" s="30"/>
      <c r="L473" s="30">
        <f>+LOOKUP($A473,'S-Septiembre'!$A$2:$A$1999,'S-Septiembre'!$C$2:$C$1999)</f>
        <v>0</v>
      </c>
      <c r="M473" s="30">
        <f>+LOOKUP($A473,'S-Octubre'!$A$2:$A$1999,'S-Octubre'!$C$2:$C$1999)</f>
        <v>0</v>
      </c>
      <c r="N473" s="30">
        <f>+LOOKUP($A473,'S-Noviembre'!$A$2:$A$1999,'S-Noviembre'!$C$2:$C$1999)</f>
        <v>0</v>
      </c>
      <c r="O473" s="30">
        <f>+LOOKUP($A473,'S-Diciembre'!$A$2:$A$1999,'S-Diciembre'!$C$2:$C$1999)</f>
        <v>0</v>
      </c>
    </row>
    <row r="474" spans="1:15" ht="15.75" x14ac:dyDescent="0.25">
      <c r="A474" s="57"/>
      <c r="B474" s="55"/>
      <c r="C474" s="30" t="e">
        <f t="shared" ref="C474:C499" si="11">SUM(D474:L474)</f>
        <v>#N/A</v>
      </c>
      <c r="D474" s="45" t="e">
        <f>+LOOKUP($A474, 'S-Enero'!$A$2:$A$1993,'S-Enero'!$C$2:$C$1993)</f>
        <v>#N/A</v>
      </c>
      <c r="E474" s="45" t="e">
        <f>+LOOKUP($A474, 'S-Febrero'!$A$2:$A$1993,'S-Febrero'!$C$2:$C$1993)</f>
        <v>#N/A</v>
      </c>
      <c r="F474" s="45" t="e">
        <f>+LOOKUP($A474, 'S-Marzo'!$A$2:$A$1993,'S-Marzo'!$C$2:$C$1993)</f>
        <v>#N/A</v>
      </c>
      <c r="G474" s="30" t="e">
        <f>+LOOKUP($A474,'S-Enero'!$A$2:$A$1999,'S-Enero'!$C$2:$C$1999)</f>
        <v>#N/A</v>
      </c>
      <c r="H474" s="30"/>
      <c r="I474" s="30"/>
      <c r="J474" s="30"/>
      <c r="K474" s="30"/>
      <c r="L474" s="30" t="e">
        <f>+LOOKUP($A474,'S-Septiembre'!$A$2:$A$1999,'S-Septiembre'!$C$2:$C$1999)</f>
        <v>#N/A</v>
      </c>
      <c r="M474" s="30" t="e">
        <f>+LOOKUP($A474,'S-Octubre'!$A$2:$A$1999,'S-Octubre'!$C$2:$C$1999)</f>
        <v>#N/A</v>
      </c>
      <c r="N474" s="30" t="e">
        <f>+LOOKUP($A474,'S-Noviembre'!$A$2:$A$1999,'S-Noviembre'!$C$2:$C$1999)</f>
        <v>#N/A</v>
      </c>
      <c r="O474" s="30" t="e">
        <f>+LOOKUP($A474,'S-Diciembre'!$A$2:$A$1999,'S-Diciembre'!$C$2:$C$1999)</f>
        <v>#N/A</v>
      </c>
    </row>
    <row r="475" spans="1:15" ht="15.75" x14ac:dyDescent="0.25">
      <c r="A475" s="57"/>
      <c r="B475" s="56"/>
      <c r="C475" s="30" t="e">
        <f t="shared" si="11"/>
        <v>#N/A</v>
      </c>
      <c r="D475" s="45" t="e">
        <f>+LOOKUP($A475, 'S-Enero'!$A$2:$A$1993,'S-Enero'!$C$2:$C$1993)</f>
        <v>#N/A</v>
      </c>
      <c r="E475" s="45" t="e">
        <f>+LOOKUP($A475, 'S-Febrero'!$A$2:$A$1993,'S-Febrero'!$C$2:$C$1993)</f>
        <v>#N/A</v>
      </c>
      <c r="F475" s="45" t="e">
        <f>+LOOKUP($A475, 'S-Marzo'!$A$2:$A$1993,'S-Marzo'!$C$2:$C$1993)</f>
        <v>#N/A</v>
      </c>
      <c r="G475" s="30" t="e">
        <f>+LOOKUP($A475,'S-Enero'!$A$2:$A$1999,'S-Enero'!$C$2:$C$1999)</f>
        <v>#N/A</v>
      </c>
      <c r="H475" s="30"/>
      <c r="I475" s="30"/>
      <c r="J475" s="30"/>
      <c r="K475" s="30"/>
      <c r="L475" s="30" t="e">
        <f>+LOOKUP($A475,'S-Septiembre'!$A$2:$A$1999,'S-Septiembre'!$C$2:$C$1999)</f>
        <v>#N/A</v>
      </c>
      <c r="M475" s="30" t="e">
        <f>+LOOKUP($A475,'S-Octubre'!$A$2:$A$1999,'S-Octubre'!$C$2:$C$1999)</f>
        <v>#N/A</v>
      </c>
      <c r="N475" s="30" t="e">
        <f>+LOOKUP($A475,'S-Noviembre'!$A$2:$A$1999,'S-Noviembre'!$C$2:$C$1999)</f>
        <v>#N/A</v>
      </c>
      <c r="O475" s="30" t="e">
        <f>+LOOKUP($A475,'S-Diciembre'!$A$2:$A$1999,'S-Diciembre'!$C$2:$C$1999)</f>
        <v>#N/A</v>
      </c>
    </row>
    <row r="476" spans="1:15" ht="15.75" x14ac:dyDescent="0.25">
      <c r="A476" s="57"/>
      <c r="B476" s="56"/>
      <c r="C476" s="30" t="e">
        <f t="shared" si="11"/>
        <v>#N/A</v>
      </c>
      <c r="D476" s="45" t="e">
        <f>+LOOKUP($A476, 'S-Enero'!$A$2:$A$1993,'S-Enero'!$C$2:$C$1993)</f>
        <v>#N/A</v>
      </c>
      <c r="E476" s="45" t="e">
        <f>+LOOKUP($A476, 'S-Febrero'!$A$2:$A$1993,'S-Febrero'!$C$2:$C$1993)</f>
        <v>#N/A</v>
      </c>
      <c r="F476" s="45" t="e">
        <f>+LOOKUP($A476, 'S-Marzo'!$A$2:$A$1993,'S-Marzo'!$C$2:$C$1993)</f>
        <v>#N/A</v>
      </c>
      <c r="G476" s="30" t="e">
        <f>+LOOKUP($A476,'S-Enero'!$A$2:$A$1999,'S-Enero'!$C$2:$C$1999)</f>
        <v>#N/A</v>
      </c>
      <c r="H476" s="30"/>
      <c r="I476" s="30"/>
      <c r="J476" s="30"/>
      <c r="K476" s="30"/>
      <c r="L476" s="30" t="e">
        <f>+LOOKUP($A476,'S-Septiembre'!$A$2:$A$1999,'S-Septiembre'!$C$2:$C$1999)</f>
        <v>#N/A</v>
      </c>
      <c r="M476" s="30" t="e">
        <f>+LOOKUP($A476,'S-Octubre'!$A$2:$A$1999,'S-Octubre'!$C$2:$C$1999)</f>
        <v>#N/A</v>
      </c>
      <c r="N476" s="30" t="e">
        <f>+LOOKUP($A476,'S-Noviembre'!$A$2:$A$1999,'S-Noviembre'!$C$2:$C$1999)</f>
        <v>#N/A</v>
      </c>
      <c r="O476" s="30" t="e">
        <f>+LOOKUP($A476,'S-Diciembre'!$A$2:$A$1999,'S-Diciembre'!$C$2:$C$1999)</f>
        <v>#N/A</v>
      </c>
    </row>
    <row r="477" spans="1:15" ht="15.75" x14ac:dyDescent="0.25">
      <c r="A477" s="57"/>
      <c r="B477" s="56"/>
      <c r="C477" s="30" t="e">
        <f t="shared" si="11"/>
        <v>#N/A</v>
      </c>
      <c r="D477" s="45" t="e">
        <f>+LOOKUP($A477, 'S-Enero'!$A$2:$A$1993,'S-Enero'!$C$2:$C$1993)</f>
        <v>#N/A</v>
      </c>
      <c r="E477" s="45" t="e">
        <f>+LOOKUP($A477, 'S-Febrero'!$A$2:$A$1993,'S-Febrero'!$C$2:$C$1993)</f>
        <v>#N/A</v>
      </c>
      <c r="F477" s="45" t="e">
        <f>+LOOKUP($A477, 'S-Marzo'!$A$2:$A$1993,'S-Marzo'!$C$2:$C$1993)</f>
        <v>#N/A</v>
      </c>
      <c r="G477" s="30" t="e">
        <f>+LOOKUP($A477,'S-Enero'!$A$2:$A$1999,'S-Enero'!$C$2:$C$1999)</f>
        <v>#N/A</v>
      </c>
      <c r="H477" s="30"/>
      <c r="I477" s="30"/>
      <c r="J477" s="30"/>
      <c r="K477" s="30"/>
      <c r="L477" s="30" t="e">
        <f>+LOOKUP($A477,'S-Septiembre'!$A$2:$A$1999,'S-Septiembre'!$C$2:$C$1999)</f>
        <v>#N/A</v>
      </c>
      <c r="M477" s="30" t="e">
        <f>+LOOKUP($A477,'S-Octubre'!$A$2:$A$1999,'S-Octubre'!$C$2:$C$1999)</f>
        <v>#N/A</v>
      </c>
      <c r="N477" s="30" t="e">
        <f>+LOOKUP($A477,'S-Noviembre'!$A$2:$A$1999,'S-Noviembre'!$C$2:$C$1999)</f>
        <v>#N/A</v>
      </c>
      <c r="O477" s="30" t="e">
        <f>+LOOKUP($A477,'S-Diciembre'!$A$2:$A$1999,'S-Diciembre'!$C$2:$C$1999)</f>
        <v>#N/A</v>
      </c>
    </row>
    <row r="478" spans="1:15" ht="15.75" x14ac:dyDescent="0.25">
      <c r="A478" s="57"/>
      <c r="B478" s="55"/>
      <c r="C478" s="30" t="e">
        <f t="shared" si="11"/>
        <v>#N/A</v>
      </c>
      <c r="D478" s="45" t="e">
        <f>+LOOKUP($A478, 'S-Enero'!$A$2:$A$1993,'S-Enero'!$C$2:$C$1993)</f>
        <v>#N/A</v>
      </c>
      <c r="E478" s="45" t="e">
        <f>+LOOKUP($A478, 'S-Febrero'!$A$2:$A$1993,'S-Febrero'!$C$2:$C$1993)</f>
        <v>#N/A</v>
      </c>
      <c r="F478" s="45" t="e">
        <f>+LOOKUP($A478, 'S-Marzo'!$A$2:$A$1993,'S-Marzo'!$C$2:$C$1993)</f>
        <v>#N/A</v>
      </c>
      <c r="G478" s="30" t="e">
        <f>+LOOKUP($A478,'S-Enero'!$A$2:$A$1999,'S-Enero'!$C$2:$C$1999)</f>
        <v>#N/A</v>
      </c>
      <c r="H478" s="30"/>
      <c r="I478" s="30"/>
      <c r="J478" s="30"/>
      <c r="K478" s="30"/>
      <c r="L478" s="30" t="e">
        <f>+LOOKUP($A478,'S-Septiembre'!$A$2:$A$1999,'S-Septiembre'!$C$2:$C$1999)</f>
        <v>#N/A</v>
      </c>
      <c r="M478" s="30" t="e">
        <f>+LOOKUP($A478,'S-Octubre'!$A$2:$A$1999,'S-Octubre'!$C$2:$C$1999)</f>
        <v>#N/A</v>
      </c>
      <c r="N478" s="30" t="e">
        <f>+LOOKUP($A478,'S-Noviembre'!$A$2:$A$1999,'S-Noviembre'!$C$2:$C$1999)</f>
        <v>#N/A</v>
      </c>
      <c r="O478" s="30" t="e">
        <f>+LOOKUP($A478,'S-Diciembre'!$A$2:$A$1999,'S-Diciembre'!$C$2:$C$1999)</f>
        <v>#N/A</v>
      </c>
    </row>
    <row r="479" spans="1:15" ht="15.75" x14ac:dyDescent="0.25">
      <c r="A479" s="57"/>
      <c r="B479" s="55"/>
      <c r="C479" s="30" t="e">
        <f t="shared" si="11"/>
        <v>#N/A</v>
      </c>
      <c r="D479" s="45" t="e">
        <f>+LOOKUP($A479, 'S-Enero'!$A$2:$A$1993,'S-Enero'!$C$2:$C$1993)</f>
        <v>#N/A</v>
      </c>
      <c r="E479" s="45" t="e">
        <f>+LOOKUP($A479, 'S-Febrero'!$A$2:$A$1993,'S-Febrero'!$C$2:$C$1993)</f>
        <v>#N/A</v>
      </c>
      <c r="F479" s="45" t="e">
        <f>+LOOKUP($A479, 'S-Marzo'!$A$2:$A$1993,'S-Marzo'!$C$2:$C$1993)</f>
        <v>#N/A</v>
      </c>
      <c r="G479" s="30" t="e">
        <f>+LOOKUP($A479,'S-Enero'!$A$2:$A$1999,'S-Enero'!$C$2:$C$1999)</f>
        <v>#N/A</v>
      </c>
      <c r="H479" s="30"/>
      <c r="I479" s="30"/>
      <c r="J479" s="30"/>
      <c r="K479" s="30"/>
      <c r="L479" s="30" t="e">
        <f>+LOOKUP($A479,'S-Septiembre'!$A$2:$A$1999,'S-Septiembre'!$C$2:$C$1999)</f>
        <v>#N/A</v>
      </c>
      <c r="M479" s="30" t="e">
        <f>+LOOKUP($A479,'S-Octubre'!$A$2:$A$1999,'S-Octubre'!$C$2:$C$1999)</f>
        <v>#N/A</v>
      </c>
      <c r="N479" s="30" t="e">
        <f>+LOOKUP($A479,'S-Noviembre'!$A$2:$A$1999,'S-Noviembre'!$C$2:$C$1999)</f>
        <v>#N/A</v>
      </c>
      <c r="O479" s="30" t="e">
        <f>+LOOKUP($A479,'S-Diciembre'!$A$2:$A$1999,'S-Diciembre'!$C$2:$C$1999)</f>
        <v>#N/A</v>
      </c>
    </row>
    <row r="480" spans="1:15" ht="15.75" x14ac:dyDescent="0.25">
      <c r="A480" s="57"/>
      <c r="B480" s="55"/>
      <c r="C480" s="30" t="e">
        <f t="shared" si="11"/>
        <v>#N/A</v>
      </c>
      <c r="D480" s="45" t="e">
        <f>+LOOKUP($A480, 'S-Enero'!$A$2:$A$1993,'S-Enero'!$C$2:$C$1993)</f>
        <v>#N/A</v>
      </c>
      <c r="E480" s="45" t="e">
        <f>+LOOKUP($A480, 'S-Febrero'!$A$2:$A$1993,'S-Febrero'!$C$2:$C$1993)</f>
        <v>#N/A</v>
      </c>
      <c r="F480" s="45" t="e">
        <f>+LOOKUP($A480, 'S-Marzo'!$A$2:$A$1993,'S-Marzo'!$C$2:$C$1993)</f>
        <v>#N/A</v>
      </c>
      <c r="G480" s="30" t="e">
        <f>+LOOKUP($A480,'S-Enero'!$A$2:$A$1999,'S-Enero'!$C$2:$C$1999)</f>
        <v>#N/A</v>
      </c>
      <c r="H480" s="30"/>
      <c r="I480" s="30"/>
      <c r="J480" s="30"/>
      <c r="K480" s="30"/>
      <c r="L480" s="30" t="e">
        <f>+LOOKUP($A480,'S-Septiembre'!$A$2:$A$1999,'S-Septiembre'!$C$2:$C$1999)</f>
        <v>#N/A</v>
      </c>
      <c r="M480" s="30" t="e">
        <f>+LOOKUP($A480,'S-Octubre'!$A$2:$A$1999,'S-Octubre'!$C$2:$C$1999)</f>
        <v>#N/A</v>
      </c>
      <c r="N480" s="30" t="e">
        <f>+LOOKUP($A480,'S-Noviembre'!$A$2:$A$1999,'S-Noviembre'!$C$2:$C$1999)</f>
        <v>#N/A</v>
      </c>
      <c r="O480" s="30" t="e">
        <f>+LOOKUP($A480,'S-Diciembre'!$A$2:$A$1999,'S-Diciembre'!$C$2:$C$1999)</f>
        <v>#N/A</v>
      </c>
    </row>
    <row r="481" spans="1:15" ht="15.75" x14ac:dyDescent="0.25">
      <c r="A481" s="57"/>
      <c r="B481" s="55"/>
      <c r="C481" s="30" t="e">
        <f t="shared" si="11"/>
        <v>#N/A</v>
      </c>
      <c r="D481" s="45" t="e">
        <f>+LOOKUP($A481, 'S-Enero'!$A$2:$A$1993,'S-Enero'!$C$2:$C$1993)</f>
        <v>#N/A</v>
      </c>
      <c r="E481" s="45" t="e">
        <f>+LOOKUP($A481, 'S-Febrero'!$A$2:$A$1993,'S-Febrero'!$C$2:$C$1993)</f>
        <v>#N/A</v>
      </c>
      <c r="F481" s="45" t="e">
        <f>+LOOKUP($A481, 'S-Marzo'!$A$2:$A$1993,'S-Marzo'!$C$2:$C$1993)</f>
        <v>#N/A</v>
      </c>
      <c r="G481" s="30" t="e">
        <f>+LOOKUP($A481,'S-Enero'!$A$2:$A$1999,'S-Enero'!$C$2:$C$1999)</f>
        <v>#N/A</v>
      </c>
      <c r="H481" s="30"/>
      <c r="I481" s="30"/>
      <c r="J481" s="30"/>
      <c r="K481" s="30"/>
      <c r="L481" s="30" t="e">
        <f>+LOOKUP($A481,'S-Septiembre'!$A$2:$A$1999,'S-Septiembre'!$C$2:$C$1999)</f>
        <v>#N/A</v>
      </c>
      <c r="M481" s="30" t="e">
        <f>+LOOKUP($A481,'S-Octubre'!$A$2:$A$1999,'S-Octubre'!$C$2:$C$1999)</f>
        <v>#N/A</v>
      </c>
      <c r="N481" s="30" t="e">
        <f>+LOOKUP($A481,'S-Noviembre'!$A$2:$A$1999,'S-Noviembre'!$C$2:$C$1999)</f>
        <v>#N/A</v>
      </c>
      <c r="O481" s="30" t="e">
        <f>+LOOKUP($A481,'S-Diciembre'!$A$2:$A$1999,'S-Diciembre'!$C$2:$C$1999)</f>
        <v>#N/A</v>
      </c>
    </row>
    <row r="482" spans="1:15" x14ac:dyDescent="0.25">
      <c r="A482" s="60"/>
      <c r="B482" s="24"/>
      <c r="C482" s="30" t="e">
        <f t="shared" si="11"/>
        <v>#N/A</v>
      </c>
      <c r="D482" s="45" t="e">
        <f>+LOOKUP($A482, 'S-Enero'!$A$2:$A$1993,'S-Enero'!$C$2:$C$1993)</f>
        <v>#N/A</v>
      </c>
      <c r="E482" s="45" t="e">
        <f>+LOOKUP($A482, 'S-Febrero'!$A$2:$A$1993,'S-Febrero'!$C$2:$C$1993)</f>
        <v>#N/A</v>
      </c>
      <c r="F482" s="45" t="e">
        <f>+LOOKUP($A482, 'S-Marzo'!$A$2:$A$1993,'S-Marzo'!$C$2:$C$1993)</f>
        <v>#N/A</v>
      </c>
      <c r="G482" s="30" t="e">
        <f>+LOOKUP($A482,'S-Enero'!$A$2:$A$1999,'S-Enero'!$C$2:$C$1999)</f>
        <v>#N/A</v>
      </c>
      <c r="H482" s="30"/>
      <c r="I482" s="30"/>
      <c r="J482" s="30"/>
      <c r="K482" s="30"/>
      <c r="L482" s="30" t="e">
        <f>+LOOKUP($A482,'S-Septiembre'!$A$2:$A$1999,'S-Septiembre'!$C$2:$C$1999)</f>
        <v>#N/A</v>
      </c>
      <c r="M482" s="30" t="e">
        <f>+LOOKUP($A482,'S-Octubre'!$A$2:$A$1999,'S-Octubre'!$C$2:$C$1999)</f>
        <v>#N/A</v>
      </c>
      <c r="N482" s="30" t="e">
        <f>+LOOKUP($A482,'S-Noviembre'!$A$2:$A$1999,'S-Noviembre'!$C$2:$C$1999)</f>
        <v>#N/A</v>
      </c>
      <c r="O482" s="30" t="e">
        <f>+LOOKUP($A482,'S-Diciembre'!$A$2:$A$1999,'S-Diciembre'!$C$2:$C$1999)</f>
        <v>#N/A</v>
      </c>
    </row>
    <row r="483" spans="1:15" x14ac:dyDescent="0.25">
      <c r="A483" s="60"/>
      <c r="B483" s="24"/>
      <c r="C483" s="30" t="e">
        <f t="shared" si="11"/>
        <v>#N/A</v>
      </c>
      <c r="D483" s="45" t="e">
        <f>+LOOKUP($A483, 'S-Enero'!$A$2:$A$1993,'S-Enero'!$C$2:$C$1993)</f>
        <v>#N/A</v>
      </c>
      <c r="E483" s="45" t="e">
        <f>+LOOKUP($A483, 'S-Febrero'!$A$2:$A$1993,'S-Febrero'!$C$2:$C$1993)</f>
        <v>#N/A</v>
      </c>
      <c r="F483" s="45" t="e">
        <f>+LOOKUP($A483, 'S-Marzo'!$A$2:$A$1993,'S-Marzo'!$C$2:$C$1993)</f>
        <v>#N/A</v>
      </c>
      <c r="G483" s="30" t="e">
        <f>+LOOKUP($A483,'S-Enero'!$A$2:$A$1999,'S-Enero'!$C$2:$C$1999)</f>
        <v>#N/A</v>
      </c>
      <c r="H483" s="30"/>
      <c r="I483" s="30"/>
      <c r="J483" s="30"/>
      <c r="K483" s="30"/>
      <c r="L483" s="30" t="e">
        <f>+LOOKUP($A483,'S-Septiembre'!$A$2:$A$1999,'S-Septiembre'!$C$2:$C$1999)</f>
        <v>#N/A</v>
      </c>
      <c r="M483" s="30" t="e">
        <f>+LOOKUP($A483,'S-Octubre'!$A$2:$A$1999,'S-Octubre'!$C$2:$C$1999)</f>
        <v>#N/A</v>
      </c>
      <c r="N483" s="30" t="e">
        <f>+LOOKUP($A483,'S-Noviembre'!$A$2:$A$1999,'S-Noviembre'!$C$2:$C$1999)</f>
        <v>#N/A</v>
      </c>
      <c r="O483" s="30" t="e">
        <f>+LOOKUP($A483,'S-Diciembre'!$A$2:$A$1999,'S-Diciembre'!$C$2:$C$1999)</f>
        <v>#N/A</v>
      </c>
    </row>
    <row r="484" spans="1:15" x14ac:dyDescent="0.25">
      <c r="A484" s="60"/>
      <c r="B484" s="24"/>
      <c r="C484" s="30" t="e">
        <f t="shared" si="11"/>
        <v>#N/A</v>
      </c>
      <c r="D484" s="45" t="e">
        <f>+LOOKUP($A484, 'S-Enero'!$A$2:$A$1993,'S-Enero'!$C$2:$C$1993)</f>
        <v>#N/A</v>
      </c>
      <c r="E484" s="45" t="e">
        <f>+LOOKUP($A484, 'S-Febrero'!$A$2:$A$1993,'S-Febrero'!$C$2:$C$1993)</f>
        <v>#N/A</v>
      </c>
      <c r="F484" s="45" t="e">
        <f>+LOOKUP($A484, 'S-Marzo'!$A$2:$A$1993,'S-Marzo'!$C$2:$C$1993)</f>
        <v>#N/A</v>
      </c>
      <c r="G484" s="30" t="e">
        <f>+LOOKUP($A484,'S-Enero'!$A$2:$A$1999,'S-Enero'!$C$2:$C$1999)</f>
        <v>#N/A</v>
      </c>
      <c r="H484" s="30"/>
      <c r="I484" s="30"/>
      <c r="J484" s="30"/>
      <c r="K484" s="30"/>
      <c r="L484" s="30" t="e">
        <f>+LOOKUP($A484,'S-Septiembre'!$A$2:$A$1999,'S-Septiembre'!$C$2:$C$1999)</f>
        <v>#N/A</v>
      </c>
      <c r="M484" s="30" t="e">
        <f>+LOOKUP($A484,'S-Octubre'!$A$2:$A$1999,'S-Octubre'!$C$2:$C$1999)</f>
        <v>#N/A</v>
      </c>
      <c r="N484" s="30" t="e">
        <f>+LOOKUP($A484,'S-Noviembre'!$A$2:$A$1999,'S-Noviembre'!$C$2:$C$1999)</f>
        <v>#N/A</v>
      </c>
      <c r="O484" s="30" t="e">
        <f>+LOOKUP($A484,'S-Diciembre'!$A$2:$A$1999,'S-Diciembre'!$C$2:$C$1999)</f>
        <v>#N/A</v>
      </c>
    </row>
    <row r="485" spans="1:15" ht="15.75" x14ac:dyDescent="0.25">
      <c r="A485" s="57"/>
      <c r="B485" s="55"/>
      <c r="C485" s="30" t="e">
        <f t="shared" si="11"/>
        <v>#N/A</v>
      </c>
      <c r="D485" s="45" t="e">
        <f>+LOOKUP($A485, 'S-Enero'!$A$2:$A$1993,'S-Enero'!$C$2:$C$1993)</f>
        <v>#N/A</v>
      </c>
      <c r="E485" s="45" t="e">
        <f>+LOOKUP($A485, 'S-Febrero'!$A$2:$A$1993,'S-Febrero'!$C$2:$C$1993)</f>
        <v>#N/A</v>
      </c>
      <c r="F485" s="45" t="e">
        <f>+LOOKUP($A485, 'S-Marzo'!$A$2:$A$1993,'S-Marzo'!$C$2:$C$1993)</f>
        <v>#N/A</v>
      </c>
      <c r="G485" s="30" t="e">
        <f>+LOOKUP($A485,'S-Enero'!$A$2:$A$1999,'S-Enero'!$C$2:$C$1999)</f>
        <v>#N/A</v>
      </c>
      <c r="H485" s="30"/>
      <c r="I485" s="30"/>
      <c r="J485" s="30"/>
      <c r="K485" s="30"/>
      <c r="L485" s="30" t="e">
        <f>+LOOKUP($A485,'S-Septiembre'!$A$2:$A$1999,'S-Septiembre'!$C$2:$C$1999)</f>
        <v>#N/A</v>
      </c>
      <c r="M485" s="30" t="e">
        <f>+LOOKUP($A485,'S-Octubre'!$A$2:$A$1999,'S-Octubre'!$C$2:$C$1999)</f>
        <v>#N/A</v>
      </c>
      <c r="N485" s="30" t="e">
        <f>+LOOKUP($A485,'S-Noviembre'!$A$2:$A$1999,'S-Noviembre'!$C$2:$C$1999)</f>
        <v>#N/A</v>
      </c>
      <c r="O485" s="30" t="e">
        <f>+LOOKUP($A485,'S-Diciembre'!$A$2:$A$1999,'S-Diciembre'!$C$2:$C$1999)</f>
        <v>#N/A</v>
      </c>
    </row>
    <row r="486" spans="1:15" ht="15.75" x14ac:dyDescent="0.25">
      <c r="A486" s="57"/>
      <c r="B486" s="55"/>
      <c r="C486" s="30" t="e">
        <f t="shared" si="11"/>
        <v>#N/A</v>
      </c>
      <c r="D486" s="45" t="e">
        <f>+LOOKUP($A486, 'S-Enero'!$A$2:$A$1993,'S-Enero'!$C$2:$C$1993)</f>
        <v>#N/A</v>
      </c>
      <c r="E486" s="45" t="e">
        <f>+LOOKUP($A486, 'S-Febrero'!$A$2:$A$1993,'S-Febrero'!$C$2:$C$1993)</f>
        <v>#N/A</v>
      </c>
      <c r="F486" s="45" t="e">
        <f>+LOOKUP($A486, 'S-Marzo'!$A$2:$A$1993,'S-Marzo'!$C$2:$C$1993)</f>
        <v>#N/A</v>
      </c>
      <c r="G486" s="30" t="e">
        <f>+LOOKUP($A486,'S-Enero'!$A$2:$A$1999,'S-Enero'!$C$2:$C$1999)</f>
        <v>#N/A</v>
      </c>
      <c r="H486" s="30"/>
      <c r="I486" s="30"/>
      <c r="J486" s="30"/>
      <c r="K486" s="30"/>
      <c r="L486" s="30" t="e">
        <f>+LOOKUP($A486,'S-Septiembre'!$A$2:$A$1999,'S-Septiembre'!$C$2:$C$1999)</f>
        <v>#N/A</v>
      </c>
      <c r="M486" s="30" t="e">
        <f>+LOOKUP($A486,'S-Octubre'!$A$2:$A$1999,'S-Octubre'!$C$2:$C$1999)</f>
        <v>#N/A</v>
      </c>
      <c r="N486" s="30" t="e">
        <f>+LOOKUP($A486,'S-Noviembre'!$A$2:$A$1999,'S-Noviembre'!$C$2:$C$1999)</f>
        <v>#N/A</v>
      </c>
      <c r="O486" s="30" t="e">
        <f>+LOOKUP($A486,'S-Diciembre'!$A$2:$A$1999,'S-Diciembre'!$C$2:$C$1999)</f>
        <v>#N/A</v>
      </c>
    </row>
    <row r="487" spans="1:15" x14ac:dyDescent="0.25">
      <c r="A487" s="60"/>
      <c r="B487" s="24"/>
      <c r="C487" s="30" t="e">
        <f t="shared" si="11"/>
        <v>#N/A</v>
      </c>
      <c r="D487" s="45" t="e">
        <f>+LOOKUP($A487, 'S-Enero'!$A$2:$A$1993,'S-Enero'!$C$2:$C$1993)</f>
        <v>#N/A</v>
      </c>
      <c r="E487" s="45" t="e">
        <f>+LOOKUP($A487, 'S-Febrero'!$A$2:$A$1993,'S-Febrero'!$C$2:$C$1993)</f>
        <v>#N/A</v>
      </c>
      <c r="F487" s="45" t="e">
        <f>+LOOKUP($A487, 'S-Marzo'!$A$2:$A$1993,'S-Marzo'!$C$2:$C$1993)</f>
        <v>#N/A</v>
      </c>
      <c r="G487" s="30" t="e">
        <f>+LOOKUP($A487,'S-Enero'!$A$2:$A$1999,'S-Enero'!$C$2:$C$1999)</f>
        <v>#N/A</v>
      </c>
      <c r="H487" s="30"/>
      <c r="I487" s="30"/>
      <c r="J487" s="30"/>
      <c r="K487" s="30"/>
      <c r="L487" s="30" t="e">
        <f>+LOOKUP($A487,'S-Septiembre'!$A$2:$A$1999,'S-Septiembre'!$C$2:$C$1999)</f>
        <v>#N/A</v>
      </c>
      <c r="M487" s="30" t="e">
        <f>+LOOKUP($A487,'S-Octubre'!$A$2:$A$1999,'S-Octubre'!$C$2:$C$1999)</f>
        <v>#N/A</v>
      </c>
      <c r="N487" s="30" t="e">
        <f>+LOOKUP($A487,'S-Noviembre'!$A$2:$A$1999,'S-Noviembre'!$C$2:$C$1999)</f>
        <v>#N/A</v>
      </c>
      <c r="O487" s="30" t="e">
        <f>+LOOKUP($A487,'S-Diciembre'!$A$2:$A$1999,'S-Diciembre'!$C$2:$C$1999)</f>
        <v>#N/A</v>
      </c>
    </row>
    <row r="488" spans="1:15" x14ac:dyDescent="0.25">
      <c r="A488" s="60"/>
      <c r="B488" s="24"/>
      <c r="C488" s="30" t="e">
        <f t="shared" si="11"/>
        <v>#N/A</v>
      </c>
      <c r="D488" s="45" t="e">
        <f>+LOOKUP($A488, 'S-Enero'!$A$2:$A$1993,'S-Enero'!$C$2:$C$1993)</f>
        <v>#N/A</v>
      </c>
      <c r="E488" s="45" t="e">
        <f>+LOOKUP($A488, 'S-Febrero'!$A$2:$A$1993,'S-Febrero'!$C$2:$C$1993)</f>
        <v>#N/A</v>
      </c>
      <c r="F488" s="45" t="e">
        <f>+LOOKUP($A488, 'S-Marzo'!$A$2:$A$1993,'S-Marzo'!$C$2:$C$1993)</f>
        <v>#N/A</v>
      </c>
      <c r="G488" s="30" t="e">
        <f>+LOOKUP($A488,'S-Enero'!$A$2:$A$1999,'S-Enero'!$C$2:$C$1999)</f>
        <v>#N/A</v>
      </c>
      <c r="H488" s="30"/>
      <c r="I488" s="30"/>
      <c r="J488" s="30"/>
      <c r="K488" s="30"/>
      <c r="L488" s="30" t="e">
        <f>+LOOKUP($A488,'S-Septiembre'!$A$2:$A$1999,'S-Septiembre'!$C$2:$C$1999)</f>
        <v>#N/A</v>
      </c>
      <c r="M488" s="30" t="e">
        <f>+LOOKUP($A488,'S-Octubre'!$A$2:$A$1999,'S-Octubre'!$C$2:$C$1999)</f>
        <v>#N/A</v>
      </c>
      <c r="N488" s="30" t="e">
        <f>+LOOKUP($A488,'S-Noviembre'!$A$2:$A$1999,'S-Noviembre'!$C$2:$C$1999)</f>
        <v>#N/A</v>
      </c>
      <c r="O488" s="30" t="e">
        <f>+LOOKUP($A488,'S-Diciembre'!$A$2:$A$1999,'S-Diciembre'!$C$2:$C$1999)</f>
        <v>#N/A</v>
      </c>
    </row>
    <row r="489" spans="1:15" x14ac:dyDescent="0.25">
      <c r="A489" s="60"/>
      <c r="B489" s="24"/>
      <c r="C489" s="30" t="e">
        <f t="shared" si="11"/>
        <v>#N/A</v>
      </c>
      <c r="D489" s="45" t="e">
        <f>+LOOKUP($A489, 'S-Enero'!$A$2:$A$1993,'S-Enero'!$C$2:$C$1993)</f>
        <v>#N/A</v>
      </c>
      <c r="E489" s="45" t="e">
        <f>+LOOKUP($A489, 'S-Febrero'!$A$2:$A$1993,'S-Febrero'!$C$2:$C$1993)</f>
        <v>#N/A</v>
      </c>
      <c r="F489" s="45" t="e">
        <f>+LOOKUP($A489, 'S-Marzo'!$A$2:$A$1993,'S-Marzo'!$C$2:$C$1993)</f>
        <v>#N/A</v>
      </c>
      <c r="G489" s="30" t="e">
        <f>+LOOKUP($A489,'S-Enero'!$A$2:$A$1999,'S-Enero'!$C$2:$C$1999)</f>
        <v>#N/A</v>
      </c>
      <c r="H489" s="30"/>
      <c r="I489" s="30"/>
      <c r="J489" s="30"/>
      <c r="K489" s="30"/>
      <c r="L489" s="30" t="e">
        <f>+LOOKUP($A489,'S-Septiembre'!$A$2:$A$1999,'S-Septiembre'!$C$2:$C$1999)</f>
        <v>#N/A</v>
      </c>
      <c r="M489" s="30" t="e">
        <f>+LOOKUP($A489,'S-Octubre'!$A$2:$A$1999,'S-Octubre'!$C$2:$C$1999)</f>
        <v>#N/A</v>
      </c>
      <c r="N489" s="30" t="e">
        <f>+LOOKUP($A489,'S-Noviembre'!$A$2:$A$1999,'S-Noviembre'!$C$2:$C$1999)</f>
        <v>#N/A</v>
      </c>
      <c r="O489" s="30" t="e">
        <f>+LOOKUP($A489,'S-Diciembre'!$A$2:$A$1999,'S-Diciembre'!$C$2:$C$1999)</f>
        <v>#N/A</v>
      </c>
    </row>
    <row r="490" spans="1:15" x14ac:dyDescent="0.25">
      <c r="A490" s="60"/>
      <c r="B490" s="24"/>
      <c r="C490" s="30" t="e">
        <f t="shared" si="11"/>
        <v>#N/A</v>
      </c>
      <c r="D490" s="45" t="e">
        <f>+LOOKUP($A490, 'S-Enero'!$A$2:$A$1993,'S-Enero'!$C$2:$C$1993)</f>
        <v>#N/A</v>
      </c>
      <c r="E490" s="45" t="e">
        <f>+LOOKUP($A490, 'S-Febrero'!$A$2:$A$1993,'S-Febrero'!$C$2:$C$1993)</f>
        <v>#N/A</v>
      </c>
      <c r="F490" s="45" t="e">
        <f>+LOOKUP($A490, 'S-Marzo'!$A$2:$A$1993,'S-Marzo'!$C$2:$C$1993)</f>
        <v>#N/A</v>
      </c>
      <c r="G490" s="30" t="e">
        <f>+LOOKUP($A490,'S-Enero'!$A$2:$A$1999,'S-Enero'!$C$2:$C$1999)</f>
        <v>#N/A</v>
      </c>
      <c r="H490" s="30"/>
      <c r="I490" s="30"/>
      <c r="J490" s="30"/>
      <c r="K490" s="30"/>
      <c r="L490" s="30" t="e">
        <f>+LOOKUP($A490,'S-Septiembre'!$A$2:$A$1999,'S-Septiembre'!$C$2:$C$1999)</f>
        <v>#N/A</v>
      </c>
      <c r="M490" s="30" t="e">
        <f>+LOOKUP($A490,'S-Octubre'!$A$2:$A$1999,'S-Octubre'!$C$2:$C$1999)</f>
        <v>#N/A</v>
      </c>
      <c r="N490" s="30" t="e">
        <f>+LOOKUP($A490,'S-Noviembre'!$A$2:$A$1999,'S-Noviembre'!$C$2:$C$1999)</f>
        <v>#N/A</v>
      </c>
      <c r="O490" s="30" t="e">
        <f>+LOOKUP($A490,'S-Diciembre'!$A$2:$A$1999,'S-Diciembre'!$C$2:$C$1999)</f>
        <v>#N/A</v>
      </c>
    </row>
    <row r="491" spans="1:15" x14ac:dyDescent="0.25">
      <c r="A491" s="60"/>
      <c r="B491" s="24"/>
      <c r="C491" s="30" t="e">
        <f t="shared" si="11"/>
        <v>#N/A</v>
      </c>
      <c r="D491" s="45" t="e">
        <f>+LOOKUP($A491, 'S-Enero'!$A$2:$A$1993,'S-Enero'!$C$2:$C$1993)</f>
        <v>#N/A</v>
      </c>
      <c r="E491" s="45" t="e">
        <f>+LOOKUP($A491, 'S-Febrero'!$A$2:$A$1993,'S-Febrero'!$C$2:$C$1993)</f>
        <v>#N/A</v>
      </c>
      <c r="F491" s="45" t="e">
        <f>+LOOKUP($A491, 'S-Marzo'!$A$2:$A$1993,'S-Marzo'!$C$2:$C$1993)</f>
        <v>#N/A</v>
      </c>
      <c r="G491" s="30" t="e">
        <f>+LOOKUP($A491,'S-Enero'!$A$2:$A$1999,'S-Enero'!$C$2:$C$1999)</f>
        <v>#N/A</v>
      </c>
      <c r="H491" s="30"/>
      <c r="I491" s="30"/>
      <c r="J491" s="30"/>
      <c r="K491" s="30"/>
      <c r="L491" s="30" t="e">
        <f>+LOOKUP($A491,'S-Septiembre'!$A$2:$A$1999,'S-Septiembre'!$C$2:$C$1999)</f>
        <v>#N/A</v>
      </c>
      <c r="M491" s="30" t="e">
        <f>+LOOKUP($A491,'S-Octubre'!$A$2:$A$1999,'S-Octubre'!$C$2:$C$1999)</f>
        <v>#N/A</v>
      </c>
      <c r="N491" s="30" t="e">
        <f>+LOOKUP($A491,'S-Noviembre'!$A$2:$A$1999,'S-Noviembre'!$C$2:$C$1999)</f>
        <v>#N/A</v>
      </c>
      <c r="O491" s="30" t="e">
        <f>+LOOKUP($A491,'S-Diciembre'!$A$2:$A$1999,'S-Diciembre'!$C$2:$C$1999)</f>
        <v>#N/A</v>
      </c>
    </row>
    <row r="492" spans="1:15" x14ac:dyDescent="0.25">
      <c r="A492" s="60"/>
      <c r="B492" s="24"/>
      <c r="C492" s="30" t="e">
        <f t="shared" si="11"/>
        <v>#N/A</v>
      </c>
      <c r="D492" s="45" t="e">
        <f>+LOOKUP($A492, 'S-Enero'!$A$2:$A$1993,'S-Enero'!$C$2:$C$1993)</f>
        <v>#N/A</v>
      </c>
      <c r="E492" s="45" t="e">
        <f>+LOOKUP($A492, 'S-Febrero'!$A$2:$A$1993,'S-Febrero'!$C$2:$C$1993)</f>
        <v>#N/A</v>
      </c>
      <c r="F492" s="45" t="e">
        <f>+LOOKUP($A492, 'S-Marzo'!$A$2:$A$1993,'S-Marzo'!$C$2:$C$1993)</f>
        <v>#N/A</v>
      </c>
      <c r="G492" s="30" t="e">
        <f>+LOOKUP($A492,'S-Enero'!$A$2:$A$1999,'S-Enero'!$C$2:$C$1999)</f>
        <v>#N/A</v>
      </c>
      <c r="H492" s="30"/>
      <c r="I492" s="30"/>
      <c r="J492" s="30"/>
      <c r="K492" s="30"/>
      <c r="L492" s="30" t="e">
        <f>+LOOKUP($A492,'S-Septiembre'!$A$2:$A$1999,'S-Septiembre'!$C$2:$C$1999)</f>
        <v>#N/A</v>
      </c>
      <c r="M492" s="30" t="e">
        <f>+LOOKUP($A492,'S-Octubre'!$A$2:$A$1999,'S-Octubre'!$C$2:$C$1999)</f>
        <v>#N/A</v>
      </c>
      <c r="N492" s="30" t="e">
        <f>+LOOKUP($A492,'S-Noviembre'!$A$2:$A$1999,'S-Noviembre'!$C$2:$C$1999)</f>
        <v>#N/A</v>
      </c>
      <c r="O492" s="30" t="e">
        <f>+LOOKUP($A492,'S-Diciembre'!$A$2:$A$1999,'S-Diciembre'!$C$2:$C$1999)</f>
        <v>#N/A</v>
      </c>
    </row>
    <row r="493" spans="1:15" x14ac:dyDescent="0.25">
      <c r="A493" s="24"/>
      <c r="B493" s="24"/>
      <c r="C493" s="30" t="e">
        <f t="shared" si="11"/>
        <v>#N/A</v>
      </c>
      <c r="D493" s="45" t="e">
        <f>+LOOKUP($A493, 'S-Enero'!$A$2:$A$1993,'S-Enero'!$C$2:$C$1993)</f>
        <v>#N/A</v>
      </c>
      <c r="E493" s="45" t="e">
        <f>+LOOKUP($A493, 'S-Febrero'!$A$2:$A$1993,'S-Febrero'!$C$2:$C$1993)</f>
        <v>#N/A</v>
      </c>
      <c r="F493" s="45" t="e">
        <f>+LOOKUP($A493, 'S-Marzo'!$A$2:$A$1993,'S-Marzo'!$C$2:$C$1993)</f>
        <v>#N/A</v>
      </c>
      <c r="G493" s="30" t="e">
        <f>+LOOKUP($A493,'S-Enero'!$A$2:$A$1999,'S-Enero'!$C$2:$C$1999)</f>
        <v>#N/A</v>
      </c>
      <c r="H493" s="30"/>
      <c r="I493" s="30"/>
      <c r="J493" s="30"/>
      <c r="K493" s="30"/>
      <c r="L493" s="30" t="e">
        <f>+LOOKUP($A493,'S-Septiembre'!$A$2:$A$1999,'S-Septiembre'!$C$2:$C$1999)</f>
        <v>#N/A</v>
      </c>
      <c r="M493" s="30" t="e">
        <f>+LOOKUP($A493,'S-Octubre'!$A$2:$A$1999,'S-Octubre'!$C$2:$C$1999)</f>
        <v>#N/A</v>
      </c>
      <c r="N493" s="30" t="e">
        <f>+LOOKUP($A493,'S-Noviembre'!$A$2:$A$1999,'S-Noviembre'!$C$2:$C$1999)</f>
        <v>#N/A</v>
      </c>
      <c r="O493" s="30" t="e">
        <f>+LOOKUP($A493,'S-Diciembre'!$A$2:$A$1999,'S-Diciembre'!$C$2:$C$1999)</f>
        <v>#N/A</v>
      </c>
    </row>
    <row r="494" spans="1:15" x14ac:dyDescent="0.25">
      <c r="A494" s="24"/>
      <c r="B494" s="24"/>
      <c r="C494" s="30" t="e">
        <f t="shared" si="11"/>
        <v>#N/A</v>
      </c>
      <c r="D494" s="45" t="e">
        <f>+LOOKUP($A494, 'S-Enero'!$A$2:$A$1993,'S-Enero'!$C$2:$C$1993)</f>
        <v>#N/A</v>
      </c>
      <c r="E494" s="45" t="e">
        <f>+LOOKUP($A494, 'S-Febrero'!$A$2:$A$1993,'S-Febrero'!$C$2:$C$1993)</f>
        <v>#N/A</v>
      </c>
      <c r="F494" s="45" t="e">
        <f>+LOOKUP($A494, 'S-Marzo'!$A$2:$A$1993,'S-Marzo'!$C$2:$C$1993)</f>
        <v>#N/A</v>
      </c>
      <c r="G494" s="30" t="e">
        <f>+LOOKUP($A494,'S-Enero'!$A$2:$A$1999,'S-Enero'!$C$2:$C$1999)</f>
        <v>#N/A</v>
      </c>
      <c r="H494" s="30"/>
      <c r="I494" s="30"/>
      <c r="J494" s="30"/>
      <c r="K494" s="30"/>
      <c r="L494" s="30" t="e">
        <f>+LOOKUP($A494,'S-Septiembre'!$A$2:$A$1999,'S-Septiembre'!$C$2:$C$1999)</f>
        <v>#N/A</v>
      </c>
      <c r="M494" s="30" t="e">
        <f>+LOOKUP($A494,'S-Octubre'!$A$2:$A$1999,'S-Octubre'!$C$2:$C$1999)</f>
        <v>#N/A</v>
      </c>
      <c r="N494" s="30" t="e">
        <f>+LOOKUP($A494,'S-Noviembre'!$A$2:$A$1999,'S-Noviembre'!$C$2:$C$1999)</f>
        <v>#N/A</v>
      </c>
      <c r="O494" s="30" t="e">
        <f>+LOOKUP($A494,'S-Diciembre'!$A$2:$A$1999,'S-Diciembre'!$C$2:$C$1999)</f>
        <v>#N/A</v>
      </c>
    </row>
    <row r="495" spans="1:15" x14ac:dyDescent="0.25">
      <c r="A495" s="24"/>
      <c r="B495" s="24"/>
      <c r="C495" s="30" t="e">
        <f t="shared" si="11"/>
        <v>#N/A</v>
      </c>
      <c r="D495" s="45" t="e">
        <f>+LOOKUP($A495, 'S-Enero'!$A$2:$A$1993,'S-Enero'!$C$2:$C$1993)</f>
        <v>#N/A</v>
      </c>
      <c r="E495" s="45" t="e">
        <f>+LOOKUP($A495, 'S-Febrero'!$A$2:$A$1993,'S-Febrero'!$C$2:$C$1993)</f>
        <v>#N/A</v>
      </c>
      <c r="F495" s="45" t="e">
        <f>+LOOKUP($A495, 'S-Marzo'!$A$2:$A$1993,'S-Marzo'!$C$2:$C$1993)</f>
        <v>#N/A</v>
      </c>
      <c r="G495" s="30" t="e">
        <f>+LOOKUP($A495,'S-Enero'!$A$2:$A$1999,'S-Enero'!$C$2:$C$1999)</f>
        <v>#N/A</v>
      </c>
      <c r="H495" s="30"/>
      <c r="I495" s="30"/>
      <c r="J495" s="30"/>
      <c r="K495" s="30"/>
      <c r="L495" s="30" t="e">
        <f>+LOOKUP($A495,'S-Septiembre'!$A$2:$A$1999,'S-Septiembre'!$C$2:$C$1999)</f>
        <v>#N/A</v>
      </c>
      <c r="M495" s="30" t="e">
        <f>+LOOKUP($A495,'S-Octubre'!$A$2:$A$1999,'S-Octubre'!$C$2:$C$1999)</f>
        <v>#N/A</v>
      </c>
      <c r="N495" s="30" t="e">
        <f>+LOOKUP($A495,'S-Noviembre'!$A$2:$A$1999,'S-Noviembre'!$C$2:$C$1999)</f>
        <v>#N/A</v>
      </c>
      <c r="O495" s="30" t="e">
        <f>+LOOKUP($A495,'S-Diciembre'!$A$2:$A$1999,'S-Diciembre'!$C$2:$C$1999)</f>
        <v>#N/A</v>
      </c>
    </row>
    <row r="496" spans="1:15" x14ac:dyDescent="0.25">
      <c r="A496" s="24"/>
      <c r="B496" s="24"/>
      <c r="C496" s="30" t="e">
        <f t="shared" si="11"/>
        <v>#N/A</v>
      </c>
      <c r="D496" s="45" t="e">
        <f>+LOOKUP($A496, 'S-Enero'!$A$2:$A$1993,'S-Enero'!$C$2:$C$1993)</f>
        <v>#N/A</v>
      </c>
      <c r="E496" s="45" t="e">
        <f>+LOOKUP($A496, 'S-Febrero'!$A$2:$A$1993,'S-Febrero'!$C$2:$C$1993)</f>
        <v>#N/A</v>
      </c>
      <c r="F496" s="45" t="e">
        <f>+LOOKUP($A496, 'S-Marzo'!$A$2:$A$1993,'S-Marzo'!$C$2:$C$1993)</f>
        <v>#N/A</v>
      </c>
      <c r="G496" s="30" t="e">
        <f>+LOOKUP($A496,'S-Enero'!$A$2:$A$1999,'S-Enero'!$C$2:$C$1999)</f>
        <v>#N/A</v>
      </c>
      <c r="H496" s="30"/>
      <c r="I496" s="30"/>
      <c r="J496" s="30"/>
      <c r="K496" s="30"/>
      <c r="L496" s="30" t="e">
        <f>+LOOKUP($A496,'S-Septiembre'!$A$2:$A$1999,'S-Septiembre'!$C$2:$C$1999)</f>
        <v>#N/A</v>
      </c>
      <c r="M496" s="30" t="e">
        <f>+LOOKUP($A496,'S-Octubre'!$A$2:$A$1999,'S-Octubre'!$C$2:$C$1999)</f>
        <v>#N/A</v>
      </c>
      <c r="N496" s="30" t="e">
        <f>+LOOKUP($A496,'S-Noviembre'!$A$2:$A$1999,'S-Noviembre'!$C$2:$C$1999)</f>
        <v>#N/A</v>
      </c>
      <c r="O496" s="30" t="e">
        <f>+LOOKUP($A496,'S-Diciembre'!$A$2:$A$1999,'S-Diciembre'!$C$2:$C$1999)</f>
        <v>#N/A</v>
      </c>
    </row>
    <row r="497" spans="1:15" x14ac:dyDescent="0.25">
      <c r="A497" s="24"/>
      <c r="B497" s="24"/>
      <c r="C497" s="30" t="e">
        <f t="shared" si="11"/>
        <v>#N/A</v>
      </c>
      <c r="D497" s="45" t="e">
        <f>+LOOKUP($A497, 'S-Enero'!$A$2:$A$1993,'S-Enero'!$C$2:$C$1993)</f>
        <v>#N/A</v>
      </c>
      <c r="E497" s="45" t="e">
        <f>+LOOKUP($A497, 'S-Febrero'!$A$2:$A$1993,'S-Febrero'!$C$2:$C$1993)</f>
        <v>#N/A</v>
      </c>
      <c r="F497" s="45" t="e">
        <f>+LOOKUP($A497, 'S-Marzo'!$A$2:$A$1993,'S-Marzo'!$C$2:$C$1993)</f>
        <v>#N/A</v>
      </c>
      <c r="G497" s="30" t="e">
        <f>+LOOKUP($A497,'S-Enero'!$A$2:$A$1999,'S-Enero'!$C$2:$C$1999)</f>
        <v>#N/A</v>
      </c>
      <c r="H497" s="30"/>
      <c r="I497" s="30"/>
      <c r="J497" s="30"/>
      <c r="K497" s="30"/>
      <c r="L497" s="30" t="e">
        <f>+LOOKUP($A497,'S-Septiembre'!$A$2:$A$1999,'S-Septiembre'!$C$2:$C$1999)</f>
        <v>#N/A</v>
      </c>
      <c r="M497" s="30" t="e">
        <f>+LOOKUP($A497,'S-Octubre'!$A$2:$A$1999,'S-Octubre'!$C$2:$C$1999)</f>
        <v>#N/A</v>
      </c>
      <c r="N497" s="30" t="e">
        <f>+LOOKUP($A497,'S-Noviembre'!$A$2:$A$1999,'S-Noviembre'!$C$2:$C$1999)</f>
        <v>#N/A</v>
      </c>
      <c r="O497" s="30" t="e">
        <f>+LOOKUP($A497,'S-Diciembre'!$A$2:$A$1999,'S-Diciembre'!$C$2:$C$1999)</f>
        <v>#N/A</v>
      </c>
    </row>
    <row r="498" spans="1:15" x14ac:dyDescent="0.25">
      <c r="A498" s="24"/>
      <c r="B498" s="24"/>
      <c r="C498" s="30" t="e">
        <f t="shared" si="11"/>
        <v>#N/A</v>
      </c>
      <c r="D498" s="45" t="e">
        <f>+LOOKUP($A498, 'S-Enero'!$A$2:$A$1993,'S-Enero'!$C$2:$C$1993)</f>
        <v>#N/A</v>
      </c>
      <c r="E498" s="45" t="e">
        <f>+LOOKUP($A498, 'S-Febrero'!$A$2:$A$1993,'S-Febrero'!$C$2:$C$1993)</f>
        <v>#N/A</v>
      </c>
      <c r="F498" s="45" t="e">
        <f>+LOOKUP($A498, 'S-Marzo'!$A$2:$A$1993,'S-Marzo'!$C$2:$C$1993)</f>
        <v>#N/A</v>
      </c>
      <c r="G498" s="30" t="e">
        <f>+LOOKUP($A498,'S-Enero'!$A$2:$A$1999,'S-Enero'!$C$2:$C$1999)</f>
        <v>#N/A</v>
      </c>
      <c r="H498" s="30"/>
      <c r="I498" s="30"/>
      <c r="J498" s="30"/>
      <c r="K498" s="30"/>
      <c r="L498" s="30" t="e">
        <f>+LOOKUP($A498,'S-Septiembre'!$A$2:$A$1999,'S-Septiembre'!$C$2:$C$1999)</f>
        <v>#N/A</v>
      </c>
      <c r="M498" s="30" t="e">
        <f>+LOOKUP($A498,'S-Octubre'!$A$2:$A$1999,'S-Octubre'!$C$2:$C$1999)</f>
        <v>#N/A</v>
      </c>
      <c r="N498" s="30" t="e">
        <f>+LOOKUP($A498,'S-Noviembre'!$A$2:$A$1999,'S-Noviembre'!$C$2:$C$1999)</f>
        <v>#N/A</v>
      </c>
      <c r="O498" s="30" t="e">
        <f>+LOOKUP($A498,'S-Diciembre'!$A$2:$A$1999,'S-Diciembre'!$C$2:$C$1999)</f>
        <v>#N/A</v>
      </c>
    </row>
    <row r="499" spans="1:15" x14ac:dyDescent="0.25">
      <c r="A499" s="24"/>
      <c r="B499" s="24"/>
      <c r="C499" s="30" t="e">
        <f t="shared" si="11"/>
        <v>#N/A</v>
      </c>
      <c r="D499" s="45" t="e">
        <f>+LOOKUP($A499, 'S-Enero'!$A$2:$A$1993,'S-Enero'!$C$2:$C$1993)</f>
        <v>#N/A</v>
      </c>
      <c r="E499" s="45" t="e">
        <f>+LOOKUP($A499, 'S-Febrero'!$A$2:$A$1993,'S-Febrero'!$C$2:$C$1993)</f>
        <v>#N/A</v>
      </c>
      <c r="F499" s="45" t="e">
        <f>+LOOKUP($A499, 'S-Marzo'!$A$2:$A$1993,'S-Marzo'!$C$2:$C$1993)</f>
        <v>#N/A</v>
      </c>
      <c r="G499" s="30" t="e">
        <f>+LOOKUP($A499,'S-Enero'!$A$2:$A$1999,'S-Enero'!$C$2:$C$1999)</f>
        <v>#N/A</v>
      </c>
      <c r="H499" s="30"/>
      <c r="I499" s="30"/>
      <c r="J499" s="30"/>
      <c r="K499" s="30"/>
      <c r="L499" s="30" t="e">
        <f>+LOOKUP($A499,'S-Septiembre'!$A$2:$A$1999,'S-Septiembre'!$C$2:$C$1999)</f>
        <v>#N/A</v>
      </c>
      <c r="M499" s="30" t="e">
        <f>+LOOKUP($A499,'S-Octubre'!$A$2:$A$1999,'S-Octubre'!$C$2:$C$1999)</f>
        <v>#N/A</v>
      </c>
      <c r="N499" s="30" t="e">
        <f>+LOOKUP($A499,'S-Noviembre'!$A$2:$A$1999,'S-Noviembre'!$C$2:$C$1999)</f>
        <v>#N/A</v>
      </c>
      <c r="O499" s="30" t="e">
        <f>+LOOKUP($A499,'S-Diciembre'!$A$2:$A$1999,'S-Diciembre'!$C$2:$C$1999)</f>
        <v>#N/A</v>
      </c>
    </row>
    <row r="500" spans="1:15" x14ac:dyDescent="0.25">
      <c r="A500" s="24"/>
      <c r="B500" s="24"/>
      <c r="C500" s="30" t="e">
        <f t="shared" ref="C500:C505" si="12">SUM(D500:L500)</f>
        <v>#N/A</v>
      </c>
      <c r="D500" s="45" t="e">
        <f>+LOOKUP($A500, 'S-Enero'!$A$2:$A$1993,'S-Enero'!$C$2:$C$1993)</f>
        <v>#N/A</v>
      </c>
      <c r="E500" s="45" t="e">
        <f>+LOOKUP($A500, 'S-Febrero'!$A$2:$A$1993,'S-Febrero'!$C$2:$C$1993)</f>
        <v>#N/A</v>
      </c>
      <c r="F500" s="45" t="e">
        <f>+LOOKUP($A500, 'S-Marzo'!$A$2:$A$1993,'S-Marzo'!$C$2:$C$1993)</f>
        <v>#N/A</v>
      </c>
      <c r="G500" s="30" t="e">
        <f>+LOOKUP($A500,'S-Enero'!$A$2:$A$1999,'S-Enero'!$C$2:$C$1999)</f>
        <v>#N/A</v>
      </c>
      <c r="H500" s="30"/>
      <c r="I500" s="30"/>
      <c r="J500" s="30"/>
      <c r="K500" s="30"/>
      <c r="L500" s="30" t="e">
        <f>+LOOKUP($A500,'S-Septiembre'!$A$2:$A$1999,'S-Septiembre'!$C$2:$C$1999)</f>
        <v>#N/A</v>
      </c>
      <c r="M500" s="30" t="e">
        <f>+LOOKUP($A500,'S-Octubre'!$A$2:$A$1999,'S-Octubre'!$C$2:$C$1999)</f>
        <v>#N/A</v>
      </c>
      <c r="N500" s="30" t="e">
        <f>+LOOKUP($A500,'S-Noviembre'!$A$2:$A$1999,'S-Noviembre'!$C$2:$C$1999)</f>
        <v>#N/A</v>
      </c>
      <c r="O500" s="30" t="e">
        <f>+LOOKUP($A500,'S-Diciembre'!$A$2:$A$1999,'S-Diciembre'!$C$2:$C$1999)</f>
        <v>#N/A</v>
      </c>
    </row>
    <row r="501" spans="1:15" x14ac:dyDescent="0.25">
      <c r="A501" s="24"/>
      <c r="B501" s="24"/>
      <c r="C501" s="30" t="e">
        <f t="shared" si="12"/>
        <v>#N/A</v>
      </c>
      <c r="D501" s="45" t="e">
        <f>+LOOKUP($A501, 'S-Enero'!$A$2:$A$1993,'S-Enero'!$C$2:$C$1993)</f>
        <v>#N/A</v>
      </c>
      <c r="E501" s="45" t="e">
        <f>+LOOKUP($A501, 'S-Febrero'!$A$2:$A$1993,'S-Febrero'!$C$2:$C$1993)</f>
        <v>#N/A</v>
      </c>
      <c r="F501" s="45" t="e">
        <f>+LOOKUP($A501, 'S-Marzo'!$A$2:$A$1993,'S-Marzo'!$C$2:$C$1993)</f>
        <v>#N/A</v>
      </c>
      <c r="G501" s="30" t="e">
        <f>+LOOKUP($A501,'S-Enero'!$A$2:$A$1999,'S-Enero'!$C$2:$C$1999)</f>
        <v>#N/A</v>
      </c>
      <c r="H501" s="30"/>
      <c r="I501" s="30"/>
      <c r="J501" s="30"/>
      <c r="K501" s="30"/>
      <c r="L501" s="30" t="e">
        <f>+LOOKUP($A501,'S-Septiembre'!$A$2:$A$1999,'S-Septiembre'!$C$2:$C$1999)</f>
        <v>#N/A</v>
      </c>
      <c r="M501" s="30" t="e">
        <f>+LOOKUP($A501,'S-Octubre'!$A$2:$A$1999,'S-Octubre'!$C$2:$C$1999)</f>
        <v>#N/A</v>
      </c>
      <c r="N501" s="30" t="e">
        <f>+LOOKUP($A501,'S-Noviembre'!$A$2:$A$1999,'S-Noviembre'!$C$2:$C$1999)</f>
        <v>#N/A</v>
      </c>
      <c r="O501" s="30" t="e">
        <f>+LOOKUP($A501,'S-Diciembre'!$A$2:$A$1999,'S-Diciembre'!$C$2:$C$1999)</f>
        <v>#N/A</v>
      </c>
    </row>
    <row r="502" spans="1:15" x14ac:dyDescent="0.25">
      <c r="A502" s="24"/>
      <c r="B502" s="24"/>
      <c r="C502" s="30" t="e">
        <f t="shared" si="12"/>
        <v>#N/A</v>
      </c>
      <c r="D502" s="45" t="e">
        <f>+LOOKUP($A502, 'S-Enero'!$A$2:$A$1993,'S-Enero'!$C$2:$C$1993)</f>
        <v>#N/A</v>
      </c>
      <c r="E502" s="45" t="e">
        <f>+LOOKUP($A502, 'S-Febrero'!$A$2:$A$1993,'S-Febrero'!$C$2:$C$1993)</f>
        <v>#N/A</v>
      </c>
      <c r="F502" s="45" t="e">
        <f>+LOOKUP($A502, 'S-Marzo'!$A$2:$A$1993,'S-Marzo'!$C$2:$C$1993)</f>
        <v>#N/A</v>
      </c>
      <c r="G502" s="30" t="e">
        <f>+LOOKUP($A502,'S-Enero'!$A$2:$A$1999,'S-Enero'!$C$2:$C$1999)</f>
        <v>#N/A</v>
      </c>
      <c r="H502" s="30"/>
      <c r="I502" s="30"/>
      <c r="J502" s="30"/>
      <c r="K502" s="30"/>
      <c r="L502" s="30" t="e">
        <f>+LOOKUP($A502,'S-Septiembre'!$A$2:$A$1999,'S-Septiembre'!$C$2:$C$1999)</f>
        <v>#N/A</v>
      </c>
      <c r="M502" s="30" t="e">
        <f>+LOOKUP($A502,'S-Octubre'!$A$2:$A$1999,'S-Octubre'!$C$2:$C$1999)</f>
        <v>#N/A</v>
      </c>
      <c r="N502" s="30" t="e">
        <f>+LOOKUP($A502,'S-Noviembre'!$A$2:$A$1999,'S-Noviembre'!$C$2:$C$1999)</f>
        <v>#N/A</v>
      </c>
      <c r="O502" s="30" t="e">
        <f>+LOOKUP($A502,'S-Diciembre'!$A$2:$A$1999,'S-Diciembre'!$C$2:$C$1999)</f>
        <v>#N/A</v>
      </c>
    </row>
    <row r="503" spans="1:15" x14ac:dyDescent="0.25">
      <c r="A503" s="24"/>
      <c r="B503" s="24"/>
      <c r="C503" s="30" t="e">
        <f t="shared" si="12"/>
        <v>#N/A</v>
      </c>
      <c r="D503" s="45" t="e">
        <f>+LOOKUP($A503, 'S-Enero'!$A$2:$A$1993,'S-Enero'!$C$2:$C$1993)</f>
        <v>#N/A</v>
      </c>
      <c r="E503" s="45" t="e">
        <f>+LOOKUP($A503, 'S-Febrero'!$A$2:$A$1993,'S-Febrero'!$C$2:$C$1993)</f>
        <v>#N/A</v>
      </c>
      <c r="F503" s="45" t="e">
        <f>+LOOKUP($A503, 'S-Marzo'!$A$2:$A$1993,'S-Marzo'!$C$2:$C$1993)</f>
        <v>#N/A</v>
      </c>
      <c r="G503" s="30" t="e">
        <f>+LOOKUP($A503,'S-Enero'!$A$2:$A$1999,'S-Enero'!$C$2:$C$1999)</f>
        <v>#N/A</v>
      </c>
      <c r="H503" s="30"/>
      <c r="I503" s="30"/>
      <c r="J503" s="30"/>
      <c r="K503" s="30"/>
      <c r="L503" s="30" t="e">
        <f>+LOOKUP($A503,'S-Septiembre'!$A$2:$A$1999,'S-Septiembre'!$C$2:$C$1999)</f>
        <v>#N/A</v>
      </c>
      <c r="M503" s="30" t="e">
        <f>+LOOKUP($A503,'S-Octubre'!$A$2:$A$1999,'S-Octubre'!$C$2:$C$1999)</f>
        <v>#N/A</v>
      </c>
      <c r="N503" s="30" t="e">
        <f>+LOOKUP($A503,'S-Noviembre'!$A$2:$A$1999,'S-Noviembre'!$C$2:$C$1999)</f>
        <v>#N/A</v>
      </c>
      <c r="O503" s="30" t="e">
        <f>+LOOKUP($A503,'S-Diciembre'!$A$2:$A$1999,'S-Diciembre'!$C$2:$C$1999)</f>
        <v>#N/A</v>
      </c>
    </row>
    <row r="504" spans="1:15" x14ac:dyDescent="0.25">
      <c r="A504" s="24"/>
      <c r="B504" s="24"/>
      <c r="C504" s="30" t="e">
        <f t="shared" si="12"/>
        <v>#N/A</v>
      </c>
      <c r="D504" s="45" t="e">
        <f>+LOOKUP($A504, 'S-Enero'!$A$2:$A$1993,'S-Enero'!$C$2:$C$1993)</f>
        <v>#N/A</v>
      </c>
      <c r="E504" s="45" t="e">
        <f>+LOOKUP($A504, 'S-Febrero'!$A$2:$A$1993,'S-Febrero'!$C$2:$C$1993)</f>
        <v>#N/A</v>
      </c>
      <c r="F504" s="45" t="e">
        <f>+LOOKUP($A504, 'S-Marzo'!$A$2:$A$1993,'S-Marzo'!$C$2:$C$1993)</f>
        <v>#N/A</v>
      </c>
      <c r="G504" s="30" t="e">
        <f>+LOOKUP($A504,'S-Enero'!$A$2:$A$1999,'S-Enero'!$C$2:$C$1999)</f>
        <v>#N/A</v>
      </c>
      <c r="H504" s="30"/>
      <c r="I504" s="30"/>
      <c r="J504" s="30"/>
      <c r="K504" s="30"/>
      <c r="L504" s="30" t="e">
        <f>+LOOKUP($A504,'S-Septiembre'!$A$2:$A$1999,'S-Septiembre'!$C$2:$C$1999)</f>
        <v>#N/A</v>
      </c>
      <c r="M504" s="30" t="e">
        <f>+LOOKUP($A504,'S-Octubre'!$A$2:$A$1999,'S-Octubre'!$C$2:$C$1999)</f>
        <v>#N/A</v>
      </c>
      <c r="N504" s="30" t="e">
        <f>+LOOKUP($A504,'S-Noviembre'!$A$2:$A$1999,'S-Noviembre'!$C$2:$C$1999)</f>
        <v>#N/A</v>
      </c>
      <c r="O504" s="30" t="e">
        <f>+LOOKUP($A504,'S-Diciembre'!$A$2:$A$1999,'S-Diciembre'!$C$2:$C$1999)</f>
        <v>#N/A</v>
      </c>
    </row>
    <row r="505" spans="1:15" x14ac:dyDescent="0.25">
      <c r="A505" s="24"/>
      <c r="B505" s="24"/>
      <c r="C505" s="30" t="e">
        <f t="shared" si="12"/>
        <v>#N/A</v>
      </c>
      <c r="D505" s="45" t="e">
        <f>+LOOKUP($A505, 'S-Enero'!$A$2:$A$1993,'S-Enero'!$C$2:$C$1993)</f>
        <v>#N/A</v>
      </c>
      <c r="E505" s="45" t="e">
        <f>+LOOKUP($A505, 'S-Febrero'!$A$2:$A$1993,'S-Febrero'!$C$2:$C$1993)</f>
        <v>#N/A</v>
      </c>
      <c r="F505" s="45" t="e">
        <f>+LOOKUP($A505, 'S-Marzo'!$A$2:$A$1993,'S-Marzo'!$C$2:$C$1993)</f>
        <v>#N/A</v>
      </c>
      <c r="G505" s="30" t="e">
        <f>+LOOKUP($A505,'S-Enero'!$A$2:$A$1999,'S-Enero'!$C$2:$C$1999)</f>
        <v>#N/A</v>
      </c>
      <c r="H505" s="30" t="e">
        <f>+LOOKUP($A505,'S-Mayo'!$A$2:$A$1999,'S-Mayo'!$C$2:$C$1999)</f>
        <v>#N/A</v>
      </c>
      <c r="I505" s="30" t="e">
        <f>+LOOKUP($A505,'S-Junio'!$A$2:$A$1999,'S-Junio'!$C$2:$C$1999)</f>
        <v>#N/A</v>
      </c>
      <c r="J505" s="30" t="e">
        <f>+LOOKUP($A505,'S-Julio'!$A$2:$A$1999,'S-Julio'!$C$2:$C$1999)</f>
        <v>#N/A</v>
      </c>
      <c r="K505" s="30" t="e">
        <f>+LOOKUP($A505,'S-Agosto'!$A$2:$A$1999,'S-Agosto'!$C$2:$C$1999)</f>
        <v>#N/A</v>
      </c>
      <c r="L505" s="30" t="e">
        <f>+LOOKUP($A505,'S-Septiembre'!$A$2:$A$1999,'S-Septiembre'!$C$2:$C$1999)</f>
        <v>#N/A</v>
      </c>
      <c r="M505" s="30" t="e">
        <f>+LOOKUP($A505,'S-Octubre'!$A$2:$A$1999,'S-Octubre'!$C$2:$C$1999)</f>
        <v>#N/A</v>
      </c>
      <c r="N505" s="30" t="e">
        <f>+LOOKUP($A505,'S-Noviembre'!$A$2:$A$1999,'S-Noviembre'!$C$2:$C$1999)</f>
        <v>#N/A</v>
      </c>
      <c r="O505" s="30" t="e">
        <f>+LOOKUP($A505,'S-Diciembre'!$A$2:$A$1999,'S-Diciembre'!$C$2:$C$1999)</f>
        <v>#N/A</v>
      </c>
    </row>
  </sheetData>
  <autoFilter ref="A1:O505"/>
  <sortState ref="A2:O473">
    <sortCondition ref="A2:A473"/>
  </sortState>
  <conditionalFormatting sqref="A474:A483">
    <cfRule type="duplicateValues" dxfId="712" priority="157"/>
  </conditionalFormatting>
  <conditionalFormatting sqref="A484:A492">
    <cfRule type="duplicateValues" dxfId="711" priority="138"/>
  </conditionalFormatting>
  <conditionalFormatting sqref="A316:A317">
    <cfRule type="duplicateValues" dxfId="710" priority="47"/>
  </conditionalFormatting>
  <conditionalFormatting sqref="A318:A323">
    <cfRule type="duplicateValues" dxfId="709" priority="45"/>
  </conditionalFormatting>
  <conditionalFormatting sqref="A324">
    <cfRule type="duplicateValues" dxfId="708" priority="43"/>
  </conditionalFormatting>
  <conditionalFormatting sqref="A325:A327">
    <cfRule type="duplicateValues" dxfId="707" priority="41"/>
  </conditionalFormatting>
  <conditionalFormatting sqref="A328">
    <cfRule type="duplicateValues" dxfId="706" priority="39"/>
  </conditionalFormatting>
  <conditionalFormatting sqref="A329:A333">
    <cfRule type="duplicateValues" dxfId="705" priority="37"/>
  </conditionalFormatting>
  <conditionalFormatting sqref="A218">
    <cfRule type="duplicateValues" dxfId="704" priority="48"/>
  </conditionalFormatting>
  <conditionalFormatting sqref="A219:A315 A2:A217">
    <cfRule type="duplicateValues" dxfId="703" priority="49"/>
  </conditionalFormatting>
  <conditionalFormatting sqref="A219:A315">
    <cfRule type="duplicateValues" dxfId="702" priority="50"/>
  </conditionalFormatting>
  <conditionalFormatting sqref="A316:A317">
    <cfRule type="duplicateValues" dxfId="701" priority="46"/>
  </conditionalFormatting>
  <conditionalFormatting sqref="A318:A323">
    <cfRule type="duplicateValues" dxfId="700" priority="44"/>
  </conditionalFormatting>
  <conditionalFormatting sqref="A324">
    <cfRule type="duplicateValues" dxfId="699" priority="42"/>
  </conditionalFormatting>
  <conditionalFormatting sqref="A325:A327">
    <cfRule type="duplicateValues" dxfId="698" priority="40"/>
  </conditionalFormatting>
  <conditionalFormatting sqref="A328">
    <cfRule type="duplicateValues" dxfId="697" priority="38"/>
  </conditionalFormatting>
  <conditionalFormatting sqref="A354">
    <cfRule type="duplicateValues" dxfId="696" priority="35"/>
  </conditionalFormatting>
  <conditionalFormatting sqref="A354">
    <cfRule type="duplicateValues" dxfId="695" priority="36"/>
  </conditionalFormatting>
  <conditionalFormatting sqref="A355">
    <cfRule type="duplicateValues" dxfId="694" priority="33"/>
  </conditionalFormatting>
  <conditionalFormatting sqref="A355">
    <cfRule type="duplicateValues" dxfId="693" priority="34"/>
  </conditionalFormatting>
  <conditionalFormatting sqref="A371">
    <cfRule type="duplicateValues" dxfId="692" priority="32"/>
  </conditionalFormatting>
  <conditionalFormatting sqref="A372">
    <cfRule type="duplicateValues" dxfId="691" priority="31"/>
  </conditionalFormatting>
  <conditionalFormatting sqref="A373">
    <cfRule type="duplicateValues" dxfId="690" priority="30"/>
  </conditionalFormatting>
  <conditionalFormatting sqref="A374">
    <cfRule type="duplicateValues" dxfId="689" priority="29"/>
  </conditionalFormatting>
  <conditionalFormatting sqref="A375">
    <cfRule type="duplicateValues" dxfId="688" priority="28"/>
  </conditionalFormatting>
  <conditionalFormatting sqref="A376:A377">
    <cfRule type="duplicateValues" dxfId="687" priority="27"/>
  </conditionalFormatting>
  <conditionalFormatting sqref="A378">
    <cfRule type="duplicateValues" dxfId="686" priority="25"/>
  </conditionalFormatting>
  <conditionalFormatting sqref="A378">
    <cfRule type="duplicateValues" dxfId="685" priority="26"/>
  </conditionalFormatting>
  <conditionalFormatting sqref="A379">
    <cfRule type="duplicateValues" dxfId="684" priority="23"/>
  </conditionalFormatting>
  <conditionalFormatting sqref="A379">
    <cfRule type="duplicateValues" dxfId="683" priority="24"/>
  </conditionalFormatting>
  <conditionalFormatting sqref="A380">
    <cfRule type="duplicateValues" dxfId="682" priority="22"/>
  </conditionalFormatting>
  <conditionalFormatting sqref="A383:A411 A413:A414 A416:A417 A419:A420 A422:A423 A425:A426 A428:A437">
    <cfRule type="duplicateValues" dxfId="681" priority="21"/>
  </conditionalFormatting>
  <conditionalFormatting sqref="A381">
    <cfRule type="duplicateValues" dxfId="680" priority="19"/>
  </conditionalFormatting>
  <conditionalFormatting sqref="A381">
    <cfRule type="duplicateValues" dxfId="679" priority="20"/>
  </conditionalFormatting>
  <conditionalFormatting sqref="A382">
    <cfRule type="duplicateValues" dxfId="678" priority="17"/>
  </conditionalFormatting>
  <conditionalFormatting sqref="A382">
    <cfRule type="duplicateValues" dxfId="677" priority="18"/>
  </conditionalFormatting>
  <conditionalFormatting sqref="A412 A415 A418 A421 A424 A427">
    <cfRule type="duplicateValues" dxfId="676" priority="15"/>
  </conditionalFormatting>
  <conditionalFormatting sqref="A412">
    <cfRule type="duplicateValues" dxfId="675" priority="16"/>
  </conditionalFormatting>
  <conditionalFormatting sqref="A380">
    <cfRule type="duplicateValues" dxfId="674" priority="51"/>
  </conditionalFormatting>
  <conditionalFormatting sqref="A383:A411">
    <cfRule type="duplicateValues" dxfId="673" priority="52"/>
  </conditionalFormatting>
  <conditionalFormatting sqref="A329:A353 A356:A370">
    <cfRule type="duplicateValues" dxfId="672" priority="53"/>
  </conditionalFormatting>
  <conditionalFormatting sqref="A334:A353 A356:A370">
    <cfRule type="duplicateValues" dxfId="671" priority="54"/>
  </conditionalFormatting>
  <conditionalFormatting sqref="A334:A353 A356:A370">
    <cfRule type="duplicateValues" dxfId="670" priority="55"/>
  </conditionalFormatting>
  <conditionalFormatting sqref="A376:A377">
    <cfRule type="duplicateValues" dxfId="669" priority="56"/>
  </conditionalFormatting>
  <conditionalFormatting sqref="A439 A442 A445 A448 A451">
    <cfRule type="duplicateValues" dxfId="668" priority="14"/>
  </conditionalFormatting>
  <conditionalFormatting sqref="A440:A441 A443:A444 A446:A447 A449:A450 A452">
    <cfRule type="duplicateValues" dxfId="667" priority="13"/>
  </conditionalFormatting>
  <conditionalFormatting sqref="A457">
    <cfRule type="duplicateValues" dxfId="666" priority="12"/>
  </conditionalFormatting>
  <conditionalFormatting sqref="A453">
    <cfRule type="duplicateValues" dxfId="665" priority="11"/>
  </conditionalFormatting>
  <conditionalFormatting sqref="A454">
    <cfRule type="duplicateValues" dxfId="664" priority="10"/>
  </conditionalFormatting>
  <conditionalFormatting sqref="A455">
    <cfRule type="duplicateValues" dxfId="663" priority="9"/>
  </conditionalFormatting>
  <conditionalFormatting sqref="A456">
    <cfRule type="duplicateValues" dxfId="662" priority="8"/>
  </conditionalFormatting>
  <conditionalFormatting sqref="A458">
    <cfRule type="duplicateValues" dxfId="661" priority="7"/>
  </conditionalFormatting>
  <conditionalFormatting sqref="A459">
    <cfRule type="duplicateValues" dxfId="660" priority="6"/>
  </conditionalFormatting>
  <conditionalFormatting sqref="A460:A461">
    <cfRule type="duplicateValues" dxfId="659" priority="5"/>
  </conditionalFormatting>
  <conditionalFormatting sqref="A462 A465 A468 A471">
    <cfRule type="duplicateValues" dxfId="658" priority="4"/>
  </conditionalFormatting>
  <conditionalFormatting sqref="A463 A466 A469 A472">
    <cfRule type="duplicateValues" dxfId="657" priority="3"/>
  </conditionalFormatting>
  <conditionalFormatting sqref="A464 A467 A470 A473">
    <cfRule type="duplicateValues" dxfId="656" priority="2"/>
  </conditionalFormatting>
  <conditionalFormatting sqref="A438">
    <cfRule type="duplicateValues" dxfId="655" priority="1"/>
  </conditionalFormatting>
  <pageMargins left="0.7" right="0.17" top="0.41" bottom="0.32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608"/>
  <sheetViews>
    <sheetView zoomScale="84" zoomScaleNormal="84" workbookViewId="0">
      <selection activeCell="E20" sqref="E20"/>
    </sheetView>
  </sheetViews>
  <sheetFormatPr baseColWidth="10" defaultRowHeight="15" x14ac:dyDescent="0.25"/>
  <cols>
    <col min="1" max="1" width="13" customWidth="1"/>
    <col min="2" max="2" width="44.28515625" customWidth="1"/>
    <col min="3" max="3" width="11.42578125" style="2"/>
  </cols>
  <sheetData>
    <row r="1" spans="1:34" ht="47.25" x14ac:dyDescent="0.25">
      <c r="A1" s="23" t="s">
        <v>3</v>
      </c>
      <c r="B1" s="23" t="s">
        <v>4</v>
      </c>
      <c r="C1" s="26" t="s">
        <v>11</v>
      </c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5">
        <v>27</v>
      </c>
      <c r="AE1" s="25">
        <v>28</v>
      </c>
      <c r="AF1" s="25">
        <v>29</v>
      </c>
      <c r="AG1" s="25">
        <v>30</v>
      </c>
      <c r="AH1" s="27">
        <v>31</v>
      </c>
    </row>
    <row r="2" spans="1:34" ht="15.75" x14ac:dyDescent="0.25">
      <c r="A2" s="61">
        <v>2980</v>
      </c>
      <c r="B2" s="55" t="s">
        <v>284</v>
      </c>
      <c r="C2" s="45">
        <f t="shared" ref="C2:C65" si="0">SUM(D2:AH2)</f>
        <v>0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1:34" ht="15.75" x14ac:dyDescent="0.25">
      <c r="A3" s="61" t="s">
        <v>34</v>
      </c>
      <c r="B3" s="55" t="s">
        <v>499</v>
      </c>
      <c r="C3" s="45">
        <f t="shared" si="0"/>
        <v>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1:34" ht="15.75" x14ac:dyDescent="0.25">
      <c r="A4" s="61" t="s">
        <v>656</v>
      </c>
      <c r="B4" s="55" t="s">
        <v>657</v>
      </c>
      <c r="C4" s="89">
        <f t="shared" si="0"/>
        <v>0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ht="15.75" x14ac:dyDescent="0.25">
      <c r="A5" s="61" t="s">
        <v>660</v>
      </c>
      <c r="B5" s="55" t="s">
        <v>661</v>
      </c>
      <c r="C5" s="45">
        <f t="shared" si="0"/>
        <v>0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ht="15.75" x14ac:dyDescent="0.25">
      <c r="A6" s="61" t="s">
        <v>658</v>
      </c>
      <c r="B6" s="55" t="s">
        <v>659</v>
      </c>
      <c r="C6" s="45">
        <f t="shared" si="0"/>
        <v>0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ht="15.75" x14ac:dyDescent="0.25">
      <c r="A7" s="61" t="s">
        <v>670</v>
      </c>
      <c r="B7" s="55" t="s">
        <v>671</v>
      </c>
      <c r="C7" s="45">
        <f t="shared" si="0"/>
        <v>0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ht="15.75" x14ac:dyDescent="0.25">
      <c r="A8" s="61" t="s">
        <v>668</v>
      </c>
      <c r="B8" s="55" t="s">
        <v>669</v>
      </c>
      <c r="C8" s="45">
        <f t="shared" si="0"/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ht="15.75" x14ac:dyDescent="0.25">
      <c r="A9" s="61" t="s">
        <v>612</v>
      </c>
      <c r="B9" s="55" t="s">
        <v>613</v>
      </c>
      <c r="C9" s="45">
        <f t="shared" si="0"/>
        <v>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4" ht="15.75" x14ac:dyDescent="0.25">
      <c r="A10" s="61" t="s">
        <v>610</v>
      </c>
      <c r="B10" s="55" t="s">
        <v>611</v>
      </c>
      <c r="C10" s="45">
        <f t="shared" si="0"/>
        <v>0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</row>
    <row r="11" spans="1:34" ht="15.75" x14ac:dyDescent="0.25">
      <c r="A11" s="61" t="s">
        <v>629</v>
      </c>
      <c r="B11" s="66" t="s">
        <v>630</v>
      </c>
      <c r="C11" s="45">
        <f t="shared" si="0"/>
        <v>6</v>
      </c>
      <c r="D11" s="49"/>
      <c r="E11" s="49"/>
      <c r="F11" s="49"/>
      <c r="G11" s="49"/>
      <c r="H11" s="49">
        <v>1</v>
      </c>
      <c r="I11" s="49"/>
      <c r="J11" s="49"/>
      <c r="K11" s="49"/>
      <c r="L11" s="49"/>
      <c r="M11" s="49"/>
      <c r="N11" s="49">
        <v>2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>
        <v>3</v>
      </c>
    </row>
    <row r="12" spans="1:34" ht="15.75" x14ac:dyDescent="0.25">
      <c r="A12" s="61" t="s">
        <v>543</v>
      </c>
      <c r="B12" s="66" t="s">
        <v>544</v>
      </c>
      <c r="C12" s="45">
        <f t="shared" si="0"/>
        <v>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ht="15.75" x14ac:dyDescent="0.25">
      <c r="A13" s="61" t="s">
        <v>35</v>
      </c>
      <c r="B13" s="66" t="s">
        <v>554</v>
      </c>
      <c r="C13" s="45">
        <f t="shared" si="0"/>
        <v>5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>
        <f>1+1+1+1</f>
        <v>4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>
        <v>1</v>
      </c>
      <c r="AD13" s="49"/>
      <c r="AE13" s="49"/>
      <c r="AF13" s="49"/>
      <c r="AG13" s="49"/>
      <c r="AH13" s="49"/>
    </row>
    <row r="14" spans="1:34" ht="15.75" x14ac:dyDescent="0.25">
      <c r="A14" s="61" t="s">
        <v>36</v>
      </c>
      <c r="B14" s="66" t="s">
        <v>546</v>
      </c>
      <c r="C14" s="45">
        <f t="shared" si="0"/>
        <v>12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>
        <f>2+2+2+3+2</f>
        <v>11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>
        <v>1</v>
      </c>
      <c r="AD14" s="49"/>
      <c r="AE14" s="49"/>
      <c r="AF14" s="49"/>
      <c r="AG14" s="49"/>
      <c r="AH14" s="49"/>
    </row>
    <row r="15" spans="1:34" ht="15.75" x14ac:dyDescent="0.25">
      <c r="A15" s="61" t="s">
        <v>355</v>
      </c>
      <c r="B15" s="66" t="s">
        <v>356</v>
      </c>
      <c r="C15" s="45">
        <f t="shared" si="0"/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ht="15.75" x14ac:dyDescent="0.25">
      <c r="A16" s="61" t="s">
        <v>285</v>
      </c>
      <c r="B16" s="55" t="s">
        <v>286</v>
      </c>
      <c r="C16" s="45">
        <f t="shared" si="0"/>
        <v>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</row>
    <row r="17" spans="1:34" ht="15.75" x14ac:dyDescent="0.25">
      <c r="A17" s="61" t="s">
        <v>336</v>
      </c>
      <c r="B17" s="55" t="s">
        <v>337</v>
      </c>
      <c r="C17" s="45">
        <f t="shared" si="0"/>
        <v>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</row>
    <row r="18" spans="1:34" ht="15.75" x14ac:dyDescent="0.25">
      <c r="A18" s="61" t="s">
        <v>563</v>
      </c>
      <c r="B18" s="55" t="s">
        <v>564</v>
      </c>
      <c r="C18" s="45">
        <f t="shared" si="0"/>
        <v>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</row>
    <row r="19" spans="1:34" ht="15.75" x14ac:dyDescent="0.25">
      <c r="A19" s="61" t="s">
        <v>357</v>
      </c>
      <c r="B19" s="55" t="s">
        <v>358</v>
      </c>
      <c r="C19" s="45">
        <f t="shared" si="0"/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ht="15.75" x14ac:dyDescent="0.25">
      <c r="A20" s="61" t="s">
        <v>368</v>
      </c>
      <c r="B20" s="55" t="s">
        <v>369</v>
      </c>
      <c r="C20" s="45">
        <f t="shared" si="0"/>
        <v>10</v>
      </c>
      <c r="D20" s="49"/>
      <c r="E20" s="49"/>
      <c r="F20" s="49"/>
      <c r="G20" s="49"/>
      <c r="H20" s="49"/>
      <c r="I20" s="49">
        <v>4</v>
      </c>
      <c r="J20" s="49"/>
      <c r="K20" s="49"/>
      <c r="L20" s="49"/>
      <c r="M20" s="49"/>
      <c r="N20" s="49">
        <v>6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</row>
    <row r="21" spans="1:34" ht="15.75" x14ac:dyDescent="0.25">
      <c r="A21" s="61" t="s">
        <v>373</v>
      </c>
      <c r="B21" s="55" t="s">
        <v>374</v>
      </c>
      <c r="C21" s="45">
        <f t="shared" si="0"/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</row>
    <row r="22" spans="1:34" ht="15.75" x14ac:dyDescent="0.25">
      <c r="A22" s="61" t="s">
        <v>408</v>
      </c>
      <c r="B22" s="55" t="s">
        <v>409</v>
      </c>
      <c r="C22" s="45">
        <f t="shared" si="0"/>
        <v>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ht="15.75" x14ac:dyDescent="0.25">
      <c r="A23" s="61" t="s">
        <v>444</v>
      </c>
      <c r="B23" s="55" t="s">
        <v>445</v>
      </c>
      <c r="C23" s="45">
        <f t="shared" si="0"/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</row>
    <row r="24" spans="1:34" ht="15.75" x14ac:dyDescent="0.25">
      <c r="A24" s="61" t="s">
        <v>446</v>
      </c>
      <c r="B24" s="55" t="s">
        <v>447</v>
      </c>
      <c r="C24" s="45">
        <f t="shared" si="0"/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</row>
    <row r="25" spans="1:34" ht="15.75" x14ac:dyDescent="0.25">
      <c r="A25" s="61" t="s">
        <v>448</v>
      </c>
      <c r="B25" s="55" t="s">
        <v>449</v>
      </c>
      <c r="C25" s="45">
        <f t="shared" si="0"/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</row>
    <row r="26" spans="1:34" ht="15.75" x14ac:dyDescent="0.25">
      <c r="A26" s="61" t="s">
        <v>450</v>
      </c>
      <c r="B26" s="55" t="s">
        <v>451</v>
      </c>
      <c r="C26" s="45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</row>
    <row r="27" spans="1:34" ht="15.75" x14ac:dyDescent="0.25">
      <c r="A27" s="61" t="s">
        <v>455</v>
      </c>
      <c r="B27" s="55" t="s">
        <v>456</v>
      </c>
      <c r="C27" s="45">
        <f t="shared" si="0"/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</row>
    <row r="28" spans="1:34" ht="15.75" x14ac:dyDescent="0.25">
      <c r="A28" s="61" t="s">
        <v>513</v>
      </c>
      <c r="B28" s="55" t="s">
        <v>514</v>
      </c>
      <c r="C28" s="45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</row>
    <row r="29" spans="1:34" ht="15.75" x14ac:dyDescent="0.25">
      <c r="A29" s="61" t="s">
        <v>518</v>
      </c>
      <c r="B29" s="55" t="s">
        <v>519</v>
      </c>
      <c r="C29" s="45">
        <f t="shared" si="0"/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</row>
    <row r="30" spans="1:34" ht="15.75" x14ac:dyDescent="0.25">
      <c r="A30" s="61" t="s">
        <v>516</v>
      </c>
      <c r="B30" s="55" t="s">
        <v>517</v>
      </c>
      <c r="C30" s="45">
        <f t="shared" si="0"/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</row>
    <row r="31" spans="1:34" ht="15.75" x14ac:dyDescent="0.25">
      <c r="A31" s="61" t="s">
        <v>526</v>
      </c>
      <c r="B31" s="55" t="s">
        <v>527</v>
      </c>
      <c r="C31" s="45">
        <f t="shared" si="0"/>
        <v>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</row>
    <row r="32" spans="1:34" ht="15.75" x14ac:dyDescent="0.25">
      <c r="A32" s="61" t="s">
        <v>534</v>
      </c>
      <c r="B32" s="55" t="s">
        <v>535</v>
      </c>
      <c r="C32" s="45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</row>
    <row r="33" spans="1:34" ht="15.75" x14ac:dyDescent="0.25">
      <c r="A33" s="61" t="s">
        <v>536</v>
      </c>
      <c r="B33" s="55" t="s">
        <v>537</v>
      </c>
      <c r="C33" s="45">
        <f t="shared" si="0"/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</row>
    <row r="34" spans="1:34" ht="15.75" x14ac:dyDescent="0.25">
      <c r="A34" s="61" t="s">
        <v>538</v>
      </c>
      <c r="B34" s="55" t="s">
        <v>539</v>
      </c>
      <c r="C34" s="45">
        <f t="shared" si="0"/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</row>
    <row r="35" spans="1:34" ht="15.75" x14ac:dyDescent="0.25">
      <c r="A35" s="61" t="s">
        <v>557</v>
      </c>
      <c r="B35" s="55" t="s">
        <v>558</v>
      </c>
      <c r="C35" s="45">
        <f t="shared" si="0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</row>
    <row r="36" spans="1:34" ht="15.75" x14ac:dyDescent="0.25">
      <c r="A36" s="61" t="s">
        <v>37</v>
      </c>
      <c r="B36" s="55" t="s">
        <v>587</v>
      </c>
      <c r="C36" s="45">
        <f t="shared" si="0"/>
        <v>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</row>
    <row r="37" spans="1:34" ht="15.75" x14ac:dyDescent="0.25">
      <c r="A37" s="61" t="s">
        <v>592</v>
      </c>
      <c r="B37" s="55" t="s">
        <v>593</v>
      </c>
      <c r="C37" s="45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</row>
    <row r="38" spans="1:34" ht="15.75" x14ac:dyDescent="0.25">
      <c r="A38" s="61" t="s">
        <v>590</v>
      </c>
      <c r="B38" s="55" t="s">
        <v>591</v>
      </c>
      <c r="C38" s="45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</row>
    <row r="39" spans="1:34" ht="15.75" x14ac:dyDescent="0.25">
      <c r="A39" s="61" t="s">
        <v>598</v>
      </c>
      <c r="B39" s="55" t="s">
        <v>599</v>
      </c>
      <c r="C39" s="45">
        <f t="shared" si="0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</row>
    <row r="40" spans="1:34" ht="15.75" x14ac:dyDescent="0.25">
      <c r="A40" s="61" t="s">
        <v>600</v>
      </c>
      <c r="B40" s="55" t="s">
        <v>601</v>
      </c>
      <c r="C40" s="45">
        <f t="shared" si="0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</row>
    <row r="41" spans="1:34" ht="15.75" x14ac:dyDescent="0.25">
      <c r="A41" s="61" t="s">
        <v>596</v>
      </c>
      <c r="B41" s="55" t="s">
        <v>597</v>
      </c>
      <c r="C41" s="45">
        <f t="shared" si="0"/>
        <v>2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>
        <f>1+1</f>
        <v>2</v>
      </c>
      <c r="AD41" s="49"/>
      <c r="AE41" s="49"/>
      <c r="AF41" s="49"/>
      <c r="AG41" s="49"/>
      <c r="AH41" s="49"/>
    </row>
    <row r="42" spans="1:34" ht="15.75" x14ac:dyDescent="0.25">
      <c r="A42" s="61" t="s">
        <v>38</v>
      </c>
      <c r="B42" s="55" t="s">
        <v>614</v>
      </c>
      <c r="C42" s="45">
        <f t="shared" si="0"/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</row>
    <row r="43" spans="1:34" ht="15.75" x14ac:dyDescent="0.25">
      <c r="A43" s="61" t="s">
        <v>39</v>
      </c>
      <c r="B43" s="55" t="s">
        <v>662</v>
      </c>
      <c r="C43" s="45">
        <f t="shared" si="0"/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1:34" ht="30" x14ac:dyDescent="0.25">
      <c r="A44" s="146" t="s">
        <v>978</v>
      </c>
      <c r="B44" s="147" t="s">
        <v>979</v>
      </c>
      <c r="C44" s="45">
        <f t="shared" si="0"/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34" ht="30" x14ac:dyDescent="0.25">
      <c r="A45" s="146" t="s">
        <v>980</v>
      </c>
      <c r="B45" s="148" t="s">
        <v>981</v>
      </c>
      <c r="C45" s="45">
        <f t="shared" si="0"/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</row>
    <row r="46" spans="1:34" ht="15.75" x14ac:dyDescent="0.25">
      <c r="A46" s="61" t="s">
        <v>40</v>
      </c>
      <c r="B46" s="55" t="s">
        <v>331</v>
      </c>
      <c r="C46" s="45">
        <f t="shared" si="0"/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</row>
    <row r="47" spans="1:34" ht="15.75" x14ac:dyDescent="0.25">
      <c r="A47" s="61" t="s">
        <v>41</v>
      </c>
      <c r="B47" s="55" t="s">
        <v>387</v>
      </c>
      <c r="C47" s="45">
        <f t="shared" si="0"/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15.75" x14ac:dyDescent="0.25">
      <c r="A48" s="61" t="s">
        <v>313</v>
      </c>
      <c r="B48" s="55" t="s">
        <v>314</v>
      </c>
      <c r="C48" s="45">
        <f t="shared" si="0"/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ht="15.75" x14ac:dyDescent="0.25">
      <c r="A49" s="61" t="s">
        <v>310</v>
      </c>
      <c r="B49" s="55" t="s">
        <v>311</v>
      </c>
      <c r="C49" s="45">
        <f t="shared" si="0"/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15.75" x14ac:dyDescent="0.25">
      <c r="A50" s="61" t="s">
        <v>308</v>
      </c>
      <c r="B50" s="55" t="s">
        <v>309</v>
      </c>
      <c r="C50" s="45">
        <f t="shared" si="0"/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</row>
    <row r="51" spans="1:34" ht="15.75" x14ac:dyDescent="0.25">
      <c r="A51" s="61" t="s">
        <v>559</v>
      </c>
      <c r="B51" s="55" t="s">
        <v>560</v>
      </c>
      <c r="C51" s="45">
        <f t="shared" si="0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</row>
    <row r="52" spans="1:34" ht="15.75" x14ac:dyDescent="0.25">
      <c r="A52" s="61" t="s">
        <v>428</v>
      </c>
      <c r="B52" s="55" t="s">
        <v>429</v>
      </c>
      <c r="C52" s="45">
        <f t="shared" si="0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</row>
    <row r="53" spans="1:34" ht="15.75" x14ac:dyDescent="0.25">
      <c r="A53" s="61" t="s">
        <v>324</v>
      </c>
      <c r="B53" s="55" t="s">
        <v>325</v>
      </c>
      <c r="C53" s="45">
        <f t="shared" si="0"/>
        <v>0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</row>
    <row r="54" spans="1:34" ht="15.75" x14ac:dyDescent="0.25">
      <c r="A54" s="61" t="s">
        <v>293</v>
      </c>
      <c r="B54" s="55" t="s">
        <v>294</v>
      </c>
      <c r="C54" s="45">
        <f t="shared" si="0"/>
        <v>200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>
        <v>200</v>
      </c>
      <c r="AD54" s="49"/>
      <c r="AE54" s="49"/>
      <c r="AF54" s="49"/>
      <c r="AG54" s="49"/>
      <c r="AH54" s="49"/>
    </row>
    <row r="55" spans="1:34" ht="15.75" x14ac:dyDescent="0.25">
      <c r="A55" s="61" t="s">
        <v>555</v>
      </c>
      <c r="B55" s="55" t="s">
        <v>556</v>
      </c>
      <c r="C55" s="45">
        <f t="shared" si="0"/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</row>
    <row r="56" spans="1:34" ht="15.75" x14ac:dyDescent="0.25">
      <c r="A56" s="61" t="s">
        <v>42</v>
      </c>
      <c r="B56" s="55" t="s">
        <v>209</v>
      </c>
      <c r="C56" s="45">
        <f t="shared" si="0"/>
        <v>0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</row>
    <row r="57" spans="1:34" ht="15.75" x14ac:dyDescent="0.25">
      <c r="A57" s="61" t="s">
        <v>261</v>
      </c>
      <c r="B57" s="55" t="s">
        <v>262</v>
      </c>
      <c r="C57" s="45">
        <f t="shared" si="0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</row>
    <row r="58" spans="1:34" ht="15.75" x14ac:dyDescent="0.25">
      <c r="A58" s="61" t="s">
        <v>263</v>
      </c>
      <c r="B58" s="66" t="s">
        <v>264</v>
      </c>
      <c r="C58" s="45">
        <f t="shared" si="0"/>
        <v>1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>
        <v>1</v>
      </c>
      <c r="AD58" s="49"/>
      <c r="AE58" s="49"/>
      <c r="AF58" s="49"/>
      <c r="AG58" s="49"/>
      <c r="AH58" s="49"/>
    </row>
    <row r="59" spans="1:34" ht="15.75" x14ac:dyDescent="0.25">
      <c r="A59" s="61" t="s">
        <v>509</v>
      </c>
      <c r="B59" s="55" t="s">
        <v>510</v>
      </c>
      <c r="C59" s="45">
        <f t="shared" si="0"/>
        <v>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</row>
    <row r="60" spans="1:34" ht="15.75" x14ac:dyDescent="0.25">
      <c r="A60" s="61" t="s">
        <v>43</v>
      </c>
      <c r="B60" s="55" t="s">
        <v>609</v>
      </c>
      <c r="C60" s="45">
        <f t="shared" si="0"/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4" ht="15.75" x14ac:dyDescent="0.25">
      <c r="A61" s="61" t="s">
        <v>183</v>
      </c>
      <c r="B61" s="55" t="s">
        <v>184</v>
      </c>
      <c r="C61" s="45">
        <f t="shared" si="0"/>
        <v>0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</row>
    <row r="62" spans="1:34" ht="15.75" x14ac:dyDescent="0.25">
      <c r="A62" s="61" t="s">
        <v>507</v>
      </c>
      <c r="B62" s="66" t="s">
        <v>508</v>
      </c>
      <c r="C62" s="45">
        <f t="shared" si="0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</row>
    <row r="63" spans="1:34" ht="15.75" x14ac:dyDescent="0.25">
      <c r="A63" s="61" t="s">
        <v>44</v>
      </c>
      <c r="B63" s="55" t="s">
        <v>257</v>
      </c>
      <c r="C63" s="45">
        <f t="shared" si="0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</row>
    <row r="64" spans="1:34" ht="15.75" x14ac:dyDescent="0.25">
      <c r="A64" s="61" t="s">
        <v>45</v>
      </c>
      <c r="B64" s="66" t="s">
        <v>552</v>
      </c>
      <c r="C64" s="45">
        <f t="shared" si="0"/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</row>
    <row r="65" spans="1:34" ht="15.75" x14ac:dyDescent="0.25">
      <c r="A65" s="61" t="s">
        <v>579</v>
      </c>
      <c r="B65" s="55" t="s">
        <v>580</v>
      </c>
      <c r="C65" s="45">
        <f t="shared" si="0"/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</row>
    <row r="66" spans="1:34" ht="15.75" x14ac:dyDescent="0.25">
      <c r="A66" s="61" t="s">
        <v>588</v>
      </c>
      <c r="B66" s="66" t="s">
        <v>589</v>
      </c>
      <c r="C66" s="45">
        <f t="shared" ref="C66:C129" si="1">SUM(D66:AH66)</f>
        <v>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</row>
    <row r="67" spans="1:34" ht="15.75" x14ac:dyDescent="0.25">
      <c r="A67" s="61" t="s">
        <v>46</v>
      </c>
      <c r="B67" s="55" t="s">
        <v>644</v>
      </c>
      <c r="C67" s="45">
        <f t="shared" si="1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</row>
    <row r="68" spans="1:34" ht="15.75" x14ac:dyDescent="0.25">
      <c r="A68" s="61" t="s">
        <v>645</v>
      </c>
      <c r="B68" s="55" t="s">
        <v>646</v>
      </c>
      <c r="C68" s="45">
        <f t="shared" si="1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</row>
    <row r="69" spans="1:34" ht="15.75" x14ac:dyDescent="0.25">
      <c r="A69" s="61" t="s">
        <v>47</v>
      </c>
      <c r="B69" s="66" t="s">
        <v>298</v>
      </c>
      <c r="C69" s="45">
        <f t="shared" si="1"/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</row>
    <row r="70" spans="1:34" ht="15.75" x14ac:dyDescent="0.25">
      <c r="A70" s="61" t="s">
        <v>48</v>
      </c>
      <c r="B70" s="55" t="s">
        <v>575</v>
      </c>
      <c r="C70" s="45">
        <f t="shared" si="1"/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</row>
    <row r="71" spans="1:34" ht="15.75" x14ac:dyDescent="0.25">
      <c r="A71" s="61" t="s">
        <v>411</v>
      </c>
      <c r="B71" s="66" t="s">
        <v>412</v>
      </c>
      <c r="C71" s="45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</row>
    <row r="72" spans="1:34" ht="15.75" x14ac:dyDescent="0.25">
      <c r="A72" s="61" t="s">
        <v>49</v>
      </c>
      <c r="B72" s="55" t="s">
        <v>227</v>
      </c>
      <c r="C72" s="45">
        <f t="shared" si="1"/>
        <v>0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</row>
    <row r="73" spans="1:34" ht="15.75" x14ac:dyDescent="0.25">
      <c r="A73" s="61" t="s">
        <v>382</v>
      </c>
      <c r="B73" s="55" t="s">
        <v>383</v>
      </c>
      <c r="C73" s="45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</row>
    <row r="74" spans="1:34" ht="15.75" x14ac:dyDescent="0.25">
      <c r="A74" s="61" t="s">
        <v>640</v>
      </c>
      <c r="B74" s="55" t="s">
        <v>641</v>
      </c>
      <c r="C74" s="45">
        <f t="shared" si="1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</row>
    <row r="75" spans="1:34" ht="15.75" x14ac:dyDescent="0.25">
      <c r="A75" s="61" t="s">
        <v>50</v>
      </c>
      <c r="B75" s="55" t="s">
        <v>642</v>
      </c>
      <c r="C75" s="45">
        <f t="shared" si="1"/>
        <v>0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</row>
    <row r="76" spans="1:34" ht="15.75" x14ac:dyDescent="0.25">
      <c r="A76" s="61" t="s">
        <v>51</v>
      </c>
      <c r="B76" s="55" t="s">
        <v>335</v>
      </c>
      <c r="C76" s="45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</row>
    <row r="77" spans="1:34" ht="15.75" x14ac:dyDescent="0.25">
      <c r="A77" s="61" t="s">
        <v>342</v>
      </c>
      <c r="B77" s="55" t="s">
        <v>343</v>
      </c>
      <c r="C77" s="45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</row>
    <row r="78" spans="1:34" ht="15.75" x14ac:dyDescent="0.25">
      <c r="A78" s="61" t="s">
        <v>511</v>
      </c>
      <c r="B78" s="55" t="s">
        <v>512</v>
      </c>
      <c r="C78" s="45">
        <f t="shared" si="1"/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</row>
    <row r="79" spans="1:34" ht="15.75" x14ac:dyDescent="0.25">
      <c r="A79" s="61" t="s">
        <v>505</v>
      </c>
      <c r="B79" s="55" t="s">
        <v>506</v>
      </c>
      <c r="C79" s="45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</row>
    <row r="80" spans="1:34" ht="15.75" x14ac:dyDescent="0.25">
      <c r="A80" s="61" t="s">
        <v>328</v>
      </c>
      <c r="B80" s="66" t="s">
        <v>329</v>
      </c>
      <c r="C80" s="45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</row>
    <row r="81" spans="1:34" ht="15.75" x14ac:dyDescent="0.25">
      <c r="A81" s="61" t="s">
        <v>52</v>
      </c>
      <c r="B81" s="55" t="s">
        <v>634</v>
      </c>
      <c r="C81" s="45">
        <f t="shared" si="1"/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</row>
    <row r="82" spans="1:34" ht="15.75" x14ac:dyDescent="0.25">
      <c r="A82" s="61" t="s">
        <v>53</v>
      </c>
      <c r="B82" s="66" t="s">
        <v>349</v>
      </c>
      <c r="C82" s="45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</row>
    <row r="83" spans="1:34" ht="15.75" x14ac:dyDescent="0.25">
      <c r="A83" s="61" t="s">
        <v>54</v>
      </c>
      <c r="B83" s="55" t="s">
        <v>273</v>
      </c>
      <c r="C83" s="45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</row>
    <row r="84" spans="1:34" ht="15.75" x14ac:dyDescent="0.25">
      <c r="A84" s="61" t="s">
        <v>55</v>
      </c>
      <c r="B84" s="66" t="s">
        <v>301</v>
      </c>
      <c r="C84" s="45">
        <f t="shared" si="1"/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</row>
    <row r="85" spans="1:34" ht="15.75" x14ac:dyDescent="0.25">
      <c r="A85" s="61" t="s">
        <v>56</v>
      </c>
      <c r="B85" s="66" t="s">
        <v>540</v>
      </c>
      <c r="C85" s="45">
        <f t="shared" si="1"/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</row>
    <row r="86" spans="1:34" ht="15.75" x14ac:dyDescent="0.25">
      <c r="A86" s="61" t="s">
        <v>684</v>
      </c>
      <c r="B86" s="66" t="s">
        <v>685</v>
      </c>
      <c r="C86" s="45">
        <f t="shared" si="1"/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</row>
    <row r="87" spans="1:34" ht="15.75" x14ac:dyDescent="0.25">
      <c r="A87" s="61" t="s">
        <v>57</v>
      </c>
      <c r="B87" s="66" t="s">
        <v>317</v>
      </c>
      <c r="C87" s="45">
        <f t="shared" si="1"/>
        <v>2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>
        <v>1</v>
      </c>
      <c r="X87" s="49"/>
      <c r="Y87" s="49"/>
      <c r="Z87" s="49"/>
      <c r="AA87" s="49"/>
      <c r="AB87" s="49"/>
      <c r="AC87" s="49">
        <v>1</v>
      </c>
      <c r="AD87" s="49"/>
      <c r="AE87" s="49"/>
      <c r="AF87" s="49"/>
      <c r="AG87" s="49"/>
      <c r="AH87" s="49"/>
    </row>
    <row r="88" spans="1:34" ht="15.75" x14ac:dyDescent="0.25">
      <c r="A88" s="61" t="s">
        <v>626</v>
      </c>
      <c r="B88" s="66" t="s">
        <v>627</v>
      </c>
      <c r="C88" s="45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</row>
    <row r="89" spans="1:34" ht="15.75" x14ac:dyDescent="0.25">
      <c r="A89" s="61" t="s">
        <v>58</v>
      </c>
      <c r="B89" s="66" t="s">
        <v>578</v>
      </c>
      <c r="C89" s="45">
        <f t="shared" si="1"/>
        <v>0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</row>
    <row r="90" spans="1:34" ht="15.75" x14ac:dyDescent="0.25">
      <c r="A90" s="61" t="s">
        <v>59</v>
      </c>
      <c r="B90" s="66" t="s">
        <v>365</v>
      </c>
      <c r="C90" s="45">
        <f t="shared" si="1"/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</row>
    <row r="91" spans="1:34" ht="15.75" x14ac:dyDescent="0.25">
      <c r="A91" s="61" t="s">
        <v>405</v>
      </c>
      <c r="B91" s="66" t="s">
        <v>406</v>
      </c>
      <c r="C91" s="45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</row>
    <row r="92" spans="1:34" ht="15.75" x14ac:dyDescent="0.25">
      <c r="A92" s="61" t="s">
        <v>60</v>
      </c>
      <c r="B92" s="66" t="s">
        <v>498</v>
      </c>
      <c r="C92" s="45">
        <f t="shared" si="1"/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</row>
    <row r="93" spans="1:34" ht="15.75" x14ac:dyDescent="0.25">
      <c r="A93" s="61" t="s">
        <v>61</v>
      </c>
      <c r="B93" s="66" t="s">
        <v>551</v>
      </c>
      <c r="C93" s="45">
        <f t="shared" si="1"/>
        <v>6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>
        <f>1+1+1+1+1+1</f>
        <v>6</v>
      </c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</row>
    <row r="94" spans="1:34" ht="15.75" x14ac:dyDescent="0.25">
      <c r="A94" s="61" t="s">
        <v>395</v>
      </c>
      <c r="B94" s="55" t="s">
        <v>396</v>
      </c>
      <c r="C94" s="45">
        <f t="shared" si="1"/>
        <v>0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</row>
    <row r="95" spans="1:34" ht="15.75" x14ac:dyDescent="0.25">
      <c r="A95" s="61" t="s">
        <v>62</v>
      </c>
      <c r="B95" s="55" t="s">
        <v>63</v>
      </c>
      <c r="C95" s="45">
        <f t="shared" si="1"/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</row>
    <row r="96" spans="1:34" ht="15.75" x14ac:dyDescent="0.25">
      <c r="A96" s="61" t="s">
        <v>607</v>
      </c>
      <c r="B96" s="55" t="s">
        <v>608</v>
      </c>
      <c r="C96" s="45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</row>
    <row r="97" spans="1:34" ht="15.75" x14ac:dyDescent="0.25">
      <c r="A97" s="61" t="s">
        <v>64</v>
      </c>
      <c r="B97" s="55" t="s">
        <v>65</v>
      </c>
      <c r="C97" s="45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</row>
    <row r="98" spans="1:34" ht="15.75" x14ac:dyDescent="0.25">
      <c r="A98" s="61" t="s">
        <v>66</v>
      </c>
      <c r="B98" s="55" t="s">
        <v>399</v>
      </c>
      <c r="C98" s="45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</row>
    <row r="99" spans="1:34" ht="15.75" x14ac:dyDescent="0.25">
      <c r="A99" s="61" t="s">
        <v>67</v>
      </c>
      <c r="B99" s="55" t="s">
        <v>398</v>
      </c>
      <c r="C99" s="45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</row>
    <row r="100" spans="1:34" ht="15.75" x14ac:dyDescent="0.25">
      <c r="A100" s="61" t="s">
        <v>583</v>
      </c>
      <c r="B100" s="66" t="s">
        <v>584</v>
      </c>
      <c r="C100" s="45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</row>
    <row r="101" spans="1:34" ht="15.75" x14ac:dyDescent="0.25">
      <c r="A101" s="61" t="s">
        <v>581</v>
      </c>
      <c r="B101" s="66" t="s">
        <v>582</v>
      </c>
      <c r="C101" s="45">
        <f t="shared" si="1"/>
        <v>0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</row>
    <row r="102" spans="1:34" ht="15.75" x14ac:dyDescent="0.25">
      <c r="A102" s="61" t="s">
        <v>68</v>
      </c>
      <c r="B102" s="55" t="s">
        <v>400</v>
      </c>
      <c r="C102" s="45">
        <f t="shared" si="1"/>
        <v>0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</row>
    <row r="103" spans="1:34" ht="15.75" x14ac:dyDescent="0.25">
      <c r="A103" s="61" t="s">
        <v>69</v>
      </c>
      <c r="B103" s="55" t="s">
        <v>70</v>
      </c>
      <c r="C103" s="45">
        <f t="shared" si="1"/>
        <v>0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</row>
    <row r="104" spans="1:34" ht="15.75" x14ac:dyDescent="0.25">
      <c r="A104" s="61" t="s">
        <v>71</v>
      </c>
      <c r="B104" s="55" t="s">
        <v>665</v>
      </c>
      <c r="C104" s="45">
        <f t="shared" si="1"/>
        <v>0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</row>
    <row r="105" spans="1:34" ht="15.75" x14ac:dyDescent="0.25">
      <c r="A105" s="61" t="s">
        <v>434</v>
      </c>
      <c r="B105" s="55" t="s">
        <v>435</v>
      </c>
      <c r="C105" s="45">
        <f t="shared" si="1"/>
        <v>0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</row>
    <row r="106" spans="1:34" ht="15.75" x14ac:dyDescent="0.25">
      <c r="A106" s="61" t="s">
        <v>464</v>
      </c>
      <c r="B106" s="55" t="s">
        <v>465</v>
      </c>
      <c r="C106" s="45">
        <f t="shared" si="1"/>
        <v>0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</row>
    <row r="107" spans="1:34" ht="15.75" x14ac:dyDescent="0.25">
      <c r="A107" s="61" t="s">
        <v>72</v>
      </c>
      <c r="B107" s="66" t="s">
        <v>73</v>
      </c>
      <c r="C107" s="45">
        <f t="shared" si="1"/>
        <v>0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</row>
    <row r="108" spans="1:34" ht="15.75" x14ac:dyDescent="0.25">
      <c r="A108" s="61" t="s">
        <v>74</v>
      </c>
      <c r="B108" s="55" t="s">
        <v>574</v>
      </c>
      <c r="C108" s="45">
        <f t="shared" si="1"/>
        <v>0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</row>
    <row r="109" spans="1:34" ht="15.75" x14ac:dyDescent="0.25">
      <c r="A109" s="61" t="s">
        <v>75</v>
      </c>
      <c r="B109" s="55" t="s">
        <v>547</v>
      </c>
      <c r="C109" s="45">
        <f t="shared" si="1"/>
        <v>7</v>
      </c>
      <c r="D109" s="49"/>
      <c r="E109" s="49"/>
      <c r="F109" s="49"/>
      <c r="G109" s="49"/>
      <c r="H109" s="49">
        <v>3</v>
      </c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>
        <v>2</v>
      </c>
      <c r="AD109" s="49"/>
      <c r="AE109" s="49">
        <v>2</v>
      </c>
      <c r="AF109" s="49"/>
      <c r="AG109" s="49"/>
      <c r="AH109" s="49"/>
    </row>
    <row r="110" spans="1:34" s="1" customFormat="1" ht="15.75" x14ac:dyDescent="0.25">
      <c r="A110" s="61" t="s">
        <v>650</v>
      </c>
      <c r="B110" s="55" t="s">
        <v>651</v>
      </c>
      <c r="C110" s="45">
        <f t="shared" si="1"/>
        <v>0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</row>
    <row r="111" spans="1:34" ht="15.75" x14ac:dyDescent="0.25">
      <c r="A111" s="61" t="s">
        <v>522</v>
      </c>
      <c r="B111" s="66" t="s">
        <v>523</v>
      </c>
      <c r="C111" s="45">
        <f t="shared" si="1"/>
        <v>2</v>
      </c>
      <c r="D111" s="49">
        <v>2</v>
      </c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</row>
    <row r="112" spans="1:34" ht="15.75" x14ac:dyDescent="0.25">
      <c r="A112" s="61" t="s">
        <v>426</v>
      </c>
      <c r="B112" s="55" t="s">
        <v>427</v>
      </c>
      <c r="C112" s="45">
        <f t="shared" si="1"/>
        <v>0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</row>
    <row r="113" spans="1:34" ht="15.75" x14ac:dyDescent="0.25">
      <c r="A113" s="61" t="s">
        <v>340</v>
      </c>
      <c r="B113" s="55" t="s">
        <v>341</v>
      </c>
      <c r="C113" s="45">
        <f t="shared" si="1"/>
        <v>0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</row>
    <row r="114" spans="1:34" ht="15.75" x14ac:dyDescent="0.25">
      <c r="A114" s="61" t="s">
        <v>379</v>
      </c>
      <c r="B114" s="66" t="s">
        <v>380</v>
      </c>
      <c r="C114" s="45">
        <f t="shared" si="1"/>
        <v>3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>
        <v>1</v>
      </c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>
        <v>1</v>
      </c>
      <c r="AE114" s="49">
        <v>1</v>
      </c>
      <c r="AF114" s="49"/>
      <c r="AG114" s="49"/>
      <c r="AH114" s="49"/>
    </row>
    <row r="115" spans="1:34" ht="15.75" x14ac:dyDescent="0.25">
      <c r="A115" s="61" t="s">
        <v>680</v>
      </c>
      <c r="B115" s="66" t="s">
        <v>681</v>
      </c>
      <c r="C115" s="45">
        <f t="shared" si="1"/>
        <v>4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>
        <f>1+1+1</f>
        <v>3</v>
      </c>
      <c r="O115" s="49"/>
      <c r="P115" s="49"/>
      <c r="Q115" s="49"/>
      <c r="R115" s="49"/>
      <c r="S115" s="49"/>
      <c r="T115" s="49"/>
      <c r="U115" s="49"/>
      <c r="V115" s="49"/>
      <c r="W115" s="49">
        <v>1</v>
      </c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</row>
    <row r="116" spans="1:34" ht="15.75" x14ac:dyDescent="0.25">
      <c r="A116" s="61" t="s">
        <v>453</v>
      </c>
      <c r="B116" s="66" t="s">
        <v>454</v>
      </c>
      <c r="C116" s="45">
        <f t="shared" si="1"/>
        <v>2</v>
      </c>
      <c r="D116" s="49">
        <v>2</v>
      </c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</row>
    <row r="117" spans="1:34" ht="15.75" x14ac:dyDescent="0.25">
      <c r="A117" s="61" t="s">
        <v>466</v>
      </c>
      <c r="B117" s="55" t="s">
        <v>467</v>
      </c>
      <c r="C117" s="45">
        <f t="shared" si="1"/>
        <v>0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</row>
    <row r="118" spans="1:34" ht="15.75" x14ac:dyDescent="0.25">
      <c r="A118" s="61" t="s">
        <v>488</v>
      </c>
      <c r="B118" s="55" t="s">
        <v>804</v>
      </c>
      <c r="C118" s="45">
        <f t="shared" si="1"/>
        <v>8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>
        <f>1+1+1+1+1</f>
        <v>5</v>
      </c>
      <c r="O118" s="49"/>
      <c r="P118" s="49"/>
      <c r="Q118" s="49"/>
      <c r="R118" s="49"/>
      <c r="S118" s="49"/>
      <c r="T118" s="49"/>
      <c r="U118" s="49"/>
      <c r="V118" s="49"/>
      <c r="W118" s="49">
        <v>1</v>
      </c>
      <c r="X118" s="49"/>
      <c r="Y118" s="49"/>
      <c r="Z118" s="49"/>
      <c r="AA118" s="49"/>
      <c r="AB118" s="49"/>
      <c r="AC118" s="49">
        <v>1</v>
      </c>
      <c r="AD118" s="49"/>
      <c r="AE118" s="49">
        <v>1</v>
      </c>
      <c r="AF118" s="49"/>
      <c r="AG118" s="49"/>
      <c r="AH118" s="49"/>
    </row>
    <row r="119" spans="1:34" ht="15.75" x14ac:dyDescent="0.25">
      <c r="A119" s="61" t="s">
        <v>326</v>
      </c>
      <c r="B119" s="66" t="s">
        <v>327</v>
      </c>
      <c r="C119" s="45">
        <f t="shared" si="1"/>
        <v>0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</row>
    <row r="120" spans="1:34" ht="15.75" x14ac:dyDescent="0.25">
      <c r="A120" s="61" t="s">
        <v>413</v>
      </c>
      <c r="B120" s="66" t="s">
        <v>414</v>
      </c>
      <c r="C120" s="45">
        <f t="shared" si="1"/>
        <v>0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</row>
    <row r="121" spans="1:34" ht="15.75" x14ac:dyDescent="0.25">
      <c r="A121" s="61" t="s">
        <v>236</v>
      </c>
      <c r="B121" s="66" t="s">
        <v>237</v>
      </c>
      <c r="C121" s="45">
        <f t="shared" si="1"/>
        <v>0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24"/>
    </row>
    <row r="122" spans="1:34" ht="15.75" x14ac:dyDescent="0.25">
      <c r="A122" s="61" t="s">
        <v>76</v>
      </c>
      <c r="B122" s="55" t="s">
        <v>295</v>
      </c>
      <c r="C122" s="45">
        <f t="shared" si="1"/>
        <v>0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</row>
    <row r="123" spans="1:34" ht="15.75" x14ac:dyDescent="0.25">
      <c r="A123" s="61" t="s">
        <v>489</v>
      </c>
      <c r="B123" s="55" t="s">
        <v>490</v>
      </c>
      <c r="C123" s="45">
        <f t="shared" si="1"/>
        <v>0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</row>
    <row r="124" spans="1:34" ht="15.75" x14ac:dyDescent="0.25">
      <c r="A124" s="61" t="s">
        <v>377</v>
      </c>
      <c r="B124" s="66" t="s">
        <v>378</v>
      </c>
      <c r="C124" s="45">
        <f t="shared" si="1"/>
        <v>0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</row>
    <row r="125" spans="1:34" ht="15.75" x14ac:dyDescent="0.25">
      <c r="A125" s="61" t="s">
        <v>77</v>
      </c>
      <c r="B125" s="66" t="s">
        <v>515</v>
      </c>
      <c r="C125" s="45">
        <f t="shared" si="1"/>
        <v>0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</row>
    <row r="126" spans="1:34" ht="15.75" x14ac:dyDescent="0.25">
      <c r="A126" s="61" t="s">
        <v>474</v>
      </c>
      <c r="B126" s="66" t="s">
        <v>475</v>
      </c>
      <c r="C126" s="45">
        <f t="shared" si="1"/>
        <v>0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</row>
    <row r="127" spans="1:34" ht="15.75" x14ac:dyDescent="0.25">
      <c r="A127" s="61" t="s">
        <v>440</v>
      </c>
      <c r="B127" s="66" t="s">
        <v>441</v>
      </c>
      <c r="C127" s="45">
        <f t="shared" si="1"/>
        <v>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</row>
    <row r="128" spans="1:34" ht="15.75" x14ac:dyDescent="0.25">
      <c r="A128" s="61" t="s">
        <v>424</v>
      </c>
      <c r="B128" s="66" t="s">
        <v>425</v>
      </c>
      <c r="C128" s="45">
        <f t="shared" si="1"/>
        <v>0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</row>
    <row r="129" spans="1:34" ht="15.75" x14ac:dyDescent="0.25">
      <c r="A129" s="61" t="s">
        <v>338</v>
      </c>
      <c r="B129" s="66" t="s">
        <v>339</v>
      </c>
      <c r="C129" s="45">
        <f t="shared" si="1"/>
        <v>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</row>
    <row r="130" spans="1:34" ht="15.75" x14ac:dyDescent="0.25">
      <c r="A130" s="61" t="s">
        <v>186</v>
      </c>
      <c r="B130" s="56" t="s">
        <v>187</v>
      </c>
      <c r="C130" s="45">
        <f t="shared" ref="C130:C193" si="2">SUM(D130:AH130)</f>
        <v>0</v>
      </c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</row>
    <row r="131" spans="1:34" ht="15.75" x14ac:dyDescent="0.25">
      <c r="A131" s="61" t="s">
        <v>78</v>
      </c>
      <c r="B131" s="66" t="s">
        <v>79</v>
      </c>
      <c r="C131" s="45">
        <f t="shared" si="2"/>
        <v>0</v>
      </c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</row>
    <row r="132" spans="1:34" ht="15.75" x14ac:dyDescent="0.25">
      <c r="A132" s="61" t="s">
        <v>247</v>
      </c>
      <c r="B132" s="55" t="s">
        <v>248</v>
      </c>
      <c r="C132" s="45">
        <f t="shared" si="2"/>
        <v>0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</row>
    <row r="133" spans="1:34" ht="15.75" x14ac:dyDescent="0.25">
      <c r="A133" s="61" t="s">
        <v>80</v>
      </c>
      <c r="B133" s="55" t="s">
        <v>497</v>
      </c>
      <c r="C133" s="45">
        <f t="shared" si="2"/>
        <v>0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</row>
    <row r="134" spans="1:34" ht="15.75" x14ac:dyDescent="0.25">
      <c r="A134" s="61" t="s">
        <v>81</v>
      </c>
      <c r="B134" s="55" t="s">
        <v>618</v>
      </c>
      <c r="C134" s="45">
        <f t="shared" si="2"/>
        <v>0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</row>
    <row r="135" spans="1:34" ht="15.75" x14ac:dyDescent="0.25">
      <c r="A135" s="61" t="s">
        <v>571</v>
      </c>
      <c r="B135" s="66" t="s">
        <v>572</v>
      </c>
      <c r="C135" s="45">
        <f t="shared" si="2"/>
        <v>0</v>
      </c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</row>
    <row r="136" spans="1:34" ht="15.75" x14ac:dyDescent="0.25">
      <c r="A136" s="61" t="s">
        <v>82</v>
      </c>
      <c r="B136" s="55" t="s">
        <v>375</v>
      </c>
      <c r="C136" s="45">
        <f t="shared" si="2"/>
        <v>4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>
        <f>1+1+1</f>
        <v>3</v>
      </c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>
        <v>1</v>
      </c>
      <c r="AD136" s="49"/>
      <c r="AE136" s="49"/>
      <c r="AF136" s="49"/>
      <c r="AG136" s="49"/>
      <c r="AH136" s="49"/>
    </row>
    <row r="137" spans="1:34" ht="15.75" x14ac:dyDescent="0.25">
      <c r="A137" s="61" t="s">
        <v>83</v>
      </c>
      <c r="B137" s="55" t="s">
        <v>228</v>
      </c>
      <c r="C137" s="45">
        <f t="shared" si="2"/>
        <v>0</v>
      </c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1:34" ht="15.75" x14ac:dyDescent="0.25">
      <c r="A138" s="111" t="s">
        <v>172</v>
      </c>
      <c r="B138" s="55" t="s">
        <v>173</v>
      </c>
      <c r="C138" s="45">
        <f t="shared" si="2"/>
        <v>0</v>
      </c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</row>
    <row r="139" spans="1:34" ht="15.75" x14ac:dyDescent="0.25">
      <c r="A139" s="61" t="s">
        <v>541</v>
      </c>
      <c r="B139" s="55" t="s">
        <v>542</v>
      </c>
      <c r="C139" s="45">
        <f t="shared" si="2"/>
        <v>0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</row>
    <row r="140" spans="1:34" ht="15.75" x14ac:dyDescent="0.25">
      <c r="A140" s="61" t="s">
        <v>436</v>
      </c>
      <c r="B140" s="55" t="s">
        <v>437</v>
      </c>
      <c r="C140" s="45">
        <f t="shared" si="2"/>
        <v>4</v>
      </c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>
        <v>4</v>
      </c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</row>
    <row r="141" spans="1:34" ht="15.75" x14ac:dyDescent="0.25">
      <c r="A141" s="61" t="s">
        <v>84</v>
      </c>
      <c r="B141" s="55" t="s">
        <v>463</v>
      </c>
      <c r="C141" s="45">
        <f t="shared" si="2"/>
        <v>0</v>
      </c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</row>
    <row r="142" spans="1:34" ht="15.75" x14ac:dyDescent="0.25">
      <c r="A142" s="61" t="s">
        <v>561</v>
      </c>
      <c r="B142" s="55" t="s">
        <v>562</v>
      </c>
      <c r="C142" s="45">
        <f t="shared" si="2"/>
        <v>0</v>
      </c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</row>
    <row r="143" spans="1:34" ht="15.75" x14ac:dyDescent="0.25">
      <c r="A143" s="61" t="s">
        <v>624</v>
      </c>
      <c r="B143" s="55" t="s">
        <v>625</v>
      </c>
      <c r="C143" s="45">
        <f t="shared" si="2"/>
        <v>0</v>
      </c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</row>
    <row r="144" spans="1:34" ht="15.75" x14ac:dyDescent="0.25">
      <c r="A144" s="61" t="s">
        <v>85</v>
      </c>
      <c r="B144" s="56" t="s">
        <v>553</v>
      </c>
      <c r="C144" s="45">
        <f t="shared" si="2"/>
        <v>0</v>
      </c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</row>
    <row r="145" spans="1:34" ht="15.75" x14ac:dyDescent="0.25">
      <c r="A145" s="61" t="s">
        <v>86</v>
      </c>
      <c r="B145" s="55" t="s">
        <v>197</v>
      </c>
      <c r="C145" s="45">
        <f t="shared" si="2"/>
        <v>0</v>
      </c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24"/>
      <c r="AH145" s="24"/>
    </row>
    <row r="146" spans="1:34" ht="15.75" x14ac:dyDescent="0.25">
      <c r="A146" s="61" t="s">
        <v>87</v>
      </c>
      <c r="B146" s="55" t="s">
        <v>88</v>
      </c>
      <c r="C146" s="45">
        <f t="shared" si="2"/>
        <v>0</v>
      </c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</row>
    <row r="147" spans="1:34" ht="15.75" x14ac:dyDescent="0.25">
      <c r="A147" s="61" t="s">
        <v>493</v>
      </c>
      <c r="B147" s="66" t="s">
        <v>494</v>
      </c>
      <c r="C147" s="45">
        <f t="shared" si="2"/>
        <v>0</v>
      </c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</row>
    <row r="148" spans="1:34" ht="15.75" x14ac:dyDescent="0.25">
      <c r="A148" s="61" t="s">
        <v>89</v>
      </c>
      <c r="B148" s="55" t="s">
        <v>90</v>
      </c>
      <c r="C148" s="45">
        <f t="shared" si="2"/>
        <v>0</v>
      </c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</row>
    <row r="149" spans="1:34" ht="15.75" x14ac:dyDescent="0.25">
      <c r="A149" s="61" t="s">
        <v>432</v>
      </c>
      <c r="B149" s="55" t="s">
        <v>433</v>
      </c>
      <c r="C149" s="45">
        <f t="shared" si="2"/>
        <v>0</v>
      </c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</row>
    <row r="150" spans="1:34" ht="15.75" x14ac:dyDescent="0.25">
      <c r="A150" s="61" t="s">
        <v>91</v>
      </c>
      <c r="B150" s="55" t="s">
        <v>323</v>
      </c>
      <c r="C150" s="45">
        <f t="shared" si="2"/>
        <v>0</v>
      </c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</row>
    <row r="151" spans="1:34" ht="15.75" x14ac:dyDescent="0.25">
      <c r="A151" s="61" t="s">
        <v>632</v>
      </c>
      <c r="B151" s="55" t="s">
        <v>633</v>
      </c>
      <c r="C151" s="45">
        <f t="shared" si="2"/>
        <v>0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</row>
    <row r="152" spans="1:34" ht="15.75" x14ac:dyDescent="0.25">
      <c r="A152" s="61" t="s">
        <v>442</v>
      </c>
      <c r="B152" s="55" t="s">
        <v>443</v>
      </c>
      <c r="C152" s="45">
        <f t="shared" si="2"/>
        <v>0</v>
      </c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</row>
    <row r="153" spans="1:34" ht="15.75" x14ac:dyDescent="0.25">
      <c r="A153" s="61" t="s">
        <v>371</v>
      </c>
      <c r="B153" s="55" t="s">
        <v>372</v>
      </c>
      <c r="C153" s="45">
        <f t="shared" si="2"/>
        <v>0</v>
      </c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</row>
    <row r="154" spans="1:34" ht="15.75" x14ac:dyDescent="0.25">
      <c r="A154" s="61" t="s">
        <v>315</v>
      </c>
      <c r="B154" s="55" t="s">
        <v>316</v>
      </c>
      <c r="C154" s="45">
        <f t="shared" si="2"/>
        <v>1</v>
      </c>
      <c r="D154" s="49"/>
      <c r="E154" s="49"/>
      <c r="F154" s="49"/>
      <c r="G154" s="49"/>
      <c r="H154" s="49"/>
      <c r="I154" s="49">
        <v>1</v>
      </c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</row>
    <row r="155" spans="1:34" ht="15.75" x14ac:dyDescent="0.25">
      <c r="A155" s="61" t="s">
        <v>253</v>
      </c>
      <c r="B155" s="55" t="s">
        <v>254</v>
      </c>
      <c r="C155" s="45">
        <f t="shared" si="2"/>
        <v>0</v>
      </c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</row>
    <row r="156" spans="1:34" ht="15.75" x14ac:dyDescent="0.25">
      <c r="A156" s="61" t="s">
        <v>415</v>
      </c>
      <c r="B156" s="55" t="s">
        <v>416</v>
      </c>
      <c r="C156" s="45">
        <f t="shared" si="2"/>
        <v>0</v>
      </c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</row>
    <row r="157" spans="1:34" ht="15.75" x14ac:dyDescent="0.25">
      <c r="A157" s="61" t="s">
        <v>92</v>
      </c>
      <c r="B157" s="55" t="s">
        <v>635</v>
      </c>
      <c r="C157" s="45">
        <f t="shared" si="2"/>
        <v>0</v>
      </c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</row>
    <row r="158" spans="1:34" ht="15.75" x14ac:dyDescent="0.25">
      <c r="A158" s="61" t="s">
        <v>93</v>
      </c>
      <c r="B158" s="55" t="s">
        <v>370</v>
      </c>
      <c r="C158" s="45">
        <f t="shared" si="2"/>
        <v>0</v>
      </c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</row>
    <row r="159" spans="1:34" ht="15.75" x14ac:dyDescent="0.25">
      <c r="A159" s="61" t="s">
        <v>652</v>
      </c>
      <c r="B159" s="55" t="s">
        <v>653</v>
      </c>
      <c r="C159" s="45">
        <f t="shared" si="2"/>
        <v>0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</row>
    <row r="160" spans="1:34" ht="15.75" x14ac:dyDescent="0.25">
      <c r="A160" s="61" t="s">
        <v>320</v>
      </c>
      <c r="B160" s="55" t="s">
        <v>321</v>
      </c>
      <c r="C160" s="45">
        <f t="shared" si="2"/>
        <v>0</v>
      </c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</row>
    <row r="161" spans="1:34" ht="15.75" x14ac:dyDescent="0.25">
      <c r="A161" s="61" t="s">
        <v>276</v>
      </c>
      <c r="B161" s="55" t="s">
        <v>277</v>
      </c>
      <c r="C161" s="45">
        <f t="shared" si="2"/>
        <v>0</v>
      </c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</row>
    <row r="162" spans="1:34" ht="15.75" x14ac:dyDescent="0.25">
      <c r="A162" s="61" t="s">
        <v>280</v>
      </c>
      <c r="B162" s="66" t="s">
        <v>281</v>
      </c>
      <c r="C162" s="45">
        <f t="shared" si="2"/>
        <v>1</v>
      </c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>
        <v>1</v>
      </c>
      <c r="AD162" s="49"/>
      <c r="AE162" s="49"/>
      <c r="AF162" s="49"/>
      <c r="AG162" s="49"/>
      <c r="AH162" s="49"/>
    </row>
    <row r="163" spans="1:34" ht="15.75" x14ac:dyDescent="0.25">
      <c r="A163" s="61" t="s">
        <v>94</v>
      </c>
      <c r="B163" s="66" t="s">
        <v>359</v>
      </c>
      <c r="C163" s="45">
        <f t="shared" si="2"/>
        <v>0</v>
      </c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</row>
    <row r="164" spans="1:34" ht="15.75" x14ac:dyDescent="0.25">
      <c r="A164" s="61" t="s">
        <v>344</v>
      </c>
      <c r="B164" s="55" t="s">
        <v>345</v>
      </c>
      <c r="C164" s="45">
        <f t="shared" si="2"/>
        <v>0</v>
      </c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</row>
    <row r="165" spans="1:34" ht="15.75" x14ac:dyDescent="0.25">
      <c r="A165" s="61" t="s">
        <v>95</v>
      </c>
      <c r="B165" s="55" t="s">
        <v>96</v>
      </c>
      <c r="C165" s="45">
        <f t="shared" si="2"/>
        <v>0</v>
      </c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</row>
    <row r="166" spans="1:34" ht="15.75" x14ac:dyDescent="0.25">
      <c r="A166" s="61" t="s">
        <v>97</v>
      </c>
      <c r="B166" s="55" t="s">
        <v>386</v>
      </c>
      <c r="C166" s="45">
        <f t="shared" si="2"/>
        <v>0</v>
      </c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</row>
    <row r="167" spans="1:34" ht="15.75" x14ac:dyDescent="0.25">
      <c r="A167" s="61" t="s">
        <v>98</v>
      </c>
      <c r="B167" s="55" t="s">
        <v>352</v>
      </c>
      <c r="C167" s="45">
        <f t="shared" si="2"/>
        <v>0</v>
      </c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</row>
    <row r="168" spans="1:34" ht="15.75" x14ac:dyDescent="0.25">
      <c r="A168" s="61" t="s">
        <v>291</v>
      </c>
      <c r="B168" s="55" t="s">
        <v>292</v>
      </c>
      <c r="C168" s="45">
        <f t="shared" si="2"/>
        <v>0</v>
      </c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</row>
    <row r="169" spans="1:34" ht="15.75" x14ac:dyDescent="0.25">
      <c r="A169" s="61" t="s">
        <v>289</v>
      </c>
      <c r="B169" s="55" t="s">
        <v>290</v>
      </c>
      <c r="C169" s="45">
        <f t="shared" si="2"/>
        <v>0</v>
      </c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</row>
    <row r="170" spans="1:34" ht="15.75" x14ac:dyDescent="0.25">
      <c r="A170" s="61" t="s">
        <v>99</v>
      </c>
      <c r="B170" s="55" t="s">
        <v>346</v>
      </c>
      <c r="C170" s="45">
        <f t="shared" si="2"/>
        <v>0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</row>
    <row r="171" spans="1:34" ht="15.75" x14ac:dyDescent="0.25">
      <c r="A171" s="61" t="s">
        <v>100</v>
      </c>
      <c r="B171" s="55" t="s">
        <v>350</v>
      </c>
      <c r="C171" s="89">
        <f t="shared" si="2"/>
        <v>0</v>
      </c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</row>
    <row r="172" spans="1:34" ht="15.75" x14ac:dyDescent="0.25">
      <c r="A172" s="61" t="s">
        <v>101</v>
      </c>
      <c r="B172" s="55" t="s">
        <v>351</v>
      </c>
      <c r="C172" s="45">
        <f t="shared" si="2"/>
        <v>0</v>
      </c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</row>
    <row r="173" spans="1:34" ht="15.75" x14ac:dyDescent="0.25">
      <c r="A173" s="61" t="s">
        <v>215</v>
      </c>
      <c r="B173" s="55" t="s">
        <v>216</v>
      </c>
      <c r="C173" s="45">
        <f t="shared" si="2"/>
        <v>0</v>
      </c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</row>
    <row r="174" spans="1:34" ht="15.75" x14ac:dyDescent="0.25">
      <c r="A174" s="61" t="s">
        <v>217</v>
      </c>
      <c r="B174" s="55" t="s">
        <v>218</v>
      </c>
      <c r="C174" s="45">
        <f t="shared" si="2"/>
        <v>0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24"/>
      <c r="AH174" s="24"/>
    </row>
    <row r="175" spans="1:34" ht="15.75" x14ac:dyDescent="0.25">
      <c r="A175" s="61" t="s">
        <v>102</v>
      </c>
      <c r="B175" s="55" t="s">
        <v>318</v>
      </c>
      <c r="C175" s="45">
        <f t="shared" si="2"/>
        <v>0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</row>
    <row r="176" spans="1:34" ht="15.75" x14ac:dyDescent="0.25">
      <c r="A176" s="61" t="s">
        <v>103</v>
      </c>
      <c r="B176" s="55" t="s">
        <v>319</v>
      </c>
      <c r="C176" s="45">
        <f t="shared" si="2"/>
        <v>0</v>
      </c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</row>
    <row r="177" spans="1:34" ht="15.75" x14ac:dyDescent="0.25">
      <c r="A177" s="61" t="s">
        <v>104</v>
      </c>
      <c r="B177" s="55" t="s">
        <v>334</v>
      </c>
      <c r="C177" s="45">
        <f t="shared" si="2"/>
        <v>0</v>
      </c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</row>
    <row r="178" spans="1:34" ht="15.75" x14ac:dyDescent="0.25">
      <c r="A178" s="61" t="s">
        <v>105</v>
      </c>
      <c r="B178" s="55" t="s">
        <v>256</v>
      </c>
      <c r="C178" s="45">
        <f t="shared" si="2"/>
        <v>0</v>
      </c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</row>
    <row r="179" spans="1:34" ht="15.75" x14ac:dyDescent="0.25">
      <c r="A179" s="61" t="s">
        <v>106</v>
      </c>
      <c r="B179" s="55" t="s">
        <v>617</v>
      </c>
      <c r="C179" s="45">
        <f t="shared" si="2"/>
        <v>0</v>
      </c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</row>
    <row r="180" spans="1:34" ht="15.75" x14ac:dyDescent="0.25">
      <c r="A180" s="61" t="s">
        <v>107</v>
      </c>
      <c r="B180" s="55" t="s">
        <v>620</v>
      </c>
      <c r="C180" s="45">
        <f t="shared" si="2"/>
        <v>0</v>
      </c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</row>
    <row r="181" spans="1:34" ht="15.75" x14ac:dyDescent="0.25">
      <c r="A181" s="61" t="s">
        <v>672</v>
      </c>
      <c r="B181" s="55" t="s">
        <v>673</v>
      </c>
      <c r="C181" s="45">
        <f t="shared" si="2"/>
        <v>0</v>
      </c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</row>
    <row r="182" spans="1:34" ht="15.75" x14ac:dyDescent="0.25">
      <c r="A182" s="61" t="s">
        <v>674</v>
      </c>
      <c r="B182" s="55" t="s">
        <v>675</v>
      </c>
      <c r="C182" s="45">
        <f t="shared" si="2"/>
        <v>0</v>
      </c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</row>
    <row r="183" spans="1:34" ht="15.75" x14ac:dyDescent="0.25">
      <c r="A183" s="61" t="s">
        <v>676</v>
      </c>
      <c r="B183" s="55" t="s">
        <v>677</v>
      </c>
      <c r="C183" s="45">
        <f t="shared" si="2"/>
        <v>0</v>
      </c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</row>
    <row r="184" spans="1:34" ht="15.75" x14ac:dyDescent="0.25">
      <c r="A184" s="61" t="s">
        <v>678</v>
      </c>
      <c r="B184" s="55" t="s">
        <v>679</v>
      </c>
      <c r="C184" s="45">
        <f t="shared" si="2"/>
        <v>0</v>
      </c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</row>
    <row r="185" spans="1:34" ht="15.75" x14ac:dyDescent="0.25">
      <c r="A185" s="61" t="s">
        <v>234</v>
      </c>
      <c r="B185" s="66" t="s">
        <v>235</v>
      </c>
      <c r="C185" s="45">
        <f t="shared" si="2"/>
        <v>0</v>
      </c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24"/>
      <c r="AH185" s="24"/>
    </row>
    <row r="186" spans="1:34" ht="15.75" x14ac:dyDescent="0.25">
      <c r="A186" s="61" t="s">
        <v>108</v>
      </c>
      <c r="B186" s="55" t="s">
        <v>268</v>
      </c>
      <c r="C186" s="45">
        <f t="shared" si="2"/>
        <v>0</v>
      </c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</row>
    <row r="187" spans="1:34" ht="15.75" x14ac:dyDescent="0.25">
      <c r="A187" s="61" t="s">
        <v>269</v>
      </c>
      <c r="B187" s="66" t="s">
        <v>270</v>
      </c>
      <c r="C187" s="45">
        <f t="shared" si="2"/>
        <v>0</v>
      </c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</row>
    <row r="188" spans="1:34" ht="15.75" x14ac:dyDescent="0.25">
      <c r="A188" s="61" t="s">
        <v>109</v>
      </c>
      <c r="B188" s="55" t="s">
        <v>271</v>
      </c>
      <c r="C188" s="45">
        <f t="shared" si="2"/>
        <v>0</v>
      </c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</row>
    <row r="189" spans="1:34" ht="15.75" x14ac:dyDescent="0.25">
      <c r="A189" s="61" t="s">
        <v>110</v>
      </c>
      <c r="B189" s="66" t="s">
        <v>619</v>
      </c>
      <c r="C189" s="45">
        <f t="shared" si="2"/>
        <v>0</v>
      </c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</row>
    <row r="190" spans="1:34" ht="15.75" x14ac:dyDescent="0.25">
      <c r="A190" s="61" t="s">
        <v>111</v>
      </c>
      <c r="B190" s="66" t="s">
        <v>347</v>
      </c>
      <c r="C190" s="45">
        <f t="shared" si="2"/>
        <v>0</v>
      </c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</row>
    <row r="191" spans="1:34" ht="15.75" x14ac:dyDescent="0.25">
      <c r="A191" s="61" t="s">
        <v>457</v>
      </c>
      <c r="B191" s="66" t="s">
        <v>458</v>
      </c>
      <c r="C191" s="45">
        <f t="shared" si="2"/>
        <v>0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</row>
    <row r="192" spans="1:34" ht="15.75" x14ac:dyDescent="0.25">
      <c r="A192" s="61" t="s">
        <v>112</v>
      </c>
      <c r="B192" s="66" t="s">
        <v>300</v>
      </c>
      <c r="C192" s="45">
        <f t="shared" si="2"/>
        <v>0</v>
      </c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</row>
    <row r="193" spans="1:34" ht="15.75" x14ac:dyDescent="0.25">
      <c r="A193" s="61" t="s">
        <v>113</v>
      </c>
      <c r="B193" s="66" t="s">
        <v>330</v>
      </c>
      <c r="C193" s="45">
        <f t="shared" si="2"/>
        <v>4</v>
      </c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>
        <v>4</v>
      </c>
    </row>
    <row r="194" spans="1:34" ht="15.75" x14ac:dyDescent="0.25">
      <c r="A194" s="61" t="s">
        <v>114</v>
      </c>
      <c r="B194" s="55" t="s">
        <v>348</v>
      </c>
      <c r="C194" s="45">
        <f t="shared" ref="C194:C257" si="3">SUM(D194:AH194)</f>
        <v>0</v>
      </c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</row>
    <row r="195" spans="1:34" ht="15.75" x14ac:dyDescent="0.25">
      <c r="A195" s="61" t="s">
        <v>210</v>
      </c>
      <c r="B195" s="55" t="s">
        <v>211</v>
      </c>
      <c r="C195" s="45">
        <f t="shared" si="3"/>
        <v>0</v>
      </c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</row>
    <row r="196" spans="1:34" ht="15.75" x14ac:dyDescent="0.25">
      <c r="A196" s="61" t="s">
        <v>225</v>
      </c>
      <c r="B196" s="55" t="s">
        <v>226</v>
      </c>
      <c r="C196" s="45">
        <f t="shared" si="3"/>
        <v>0</v>
      </c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24"/>
      <c r="AH196" s="24"/>
    </row>
    <row r="197" spans="1:34" ht="15.75" x14ac:dyDescent="0.25">
      <c r="A197" s="61" t="s">
        <v>219</v>
      </c>
      <c r="B197" s="55" t="s">
        <v>220</v>
      </c>
      <c r="C197" s="45">
        <f t="shared" si="3"/>
        <v>3</v>
      </c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>
        <f>1+2</f>
        <v>3</v>
      </c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</row>
    <row r="198" spans="1:34" ht="15.75" x14ac:dyDescent="0.25">
      <c r="A198" s="61" t="s">
        <v>115</v>
      </c>
      <c r="B198" s="66" t="s">
        <v>550</v>
      </c>
      <c r="C198" s="45">
        <f t="shared" si="3"/>
        <v>1</v>
      </c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>
        <v>1</v>
      </c>
      <c r="AD198" s="49"/>
      <c r="AE198" s="49"/>
      <c r="AF198" s="49"/>
      <c r="AG198" s="49"/>
      <c r="AH198" s="49"/>
    </row>
    <row r="199" spans="1:34" ht="15.75" x14ac:dyDescent="0.25">
      <c r="A199" s="61" t="s">
        <v>189</v>
      </c>
      <c r="B199" s="56" t="s">
        <v>190</v>
      </c>
      <c r="C199" s="45">
        <f t="shared" si="3"/>
        <v>0</v>
      </c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</row>
    <row r="200" spans="1:34" s="1" customFormat="1" ht="15.75" x14ac:dyDescent="0.25">
      <c r="A200" s="61" t="s">
        <v>116</v>
      </c>
      <c r="B200" s="66" t="s">
        <v>360</v>
      </c>
      <c r="C200" s="45">
        <f t="shared" si="3"/>
        <v>0</v>
      </c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</row>
    <row r="201" spans="1:34" ht="15.75" x14ac:dyDescent="0.25">
      <c r="A201" s="61" t="s">
        <v>117</v>
      </c>
      <c r="B201" s="66" t="s">
        <v>361</v>
      </c>
      <c r="C201" s="45">
        <f t="shared" si="3"/>
        <v>0</v>
      </c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</row>
    <row r="202" spans="1:34" ht="15.75" x14ac:dyDescent="0.25">
      <c r="A202" s="61" t="s">
        <v>118</v>
      </c>
      <c r="B202" s="55" t="s">
        <v>643</v>
      </c>
      <c r="C202" s="45">
        <f t="shared" si="3"/>
        <v>0</v>
      </c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</row>
    <row r="203" spans="1:34" ht="15.75" x14ac:dyDescent="0.25">
      <c r="A203" s="61" t="s">
        <v>119</v>
      </c>
      <c r="B203" s="66" t="s">
        <v>388</v>
      </c>
      <c r="C203" s="45">
        <f t="shared" si="3"/>
        <v>0</v>
      </c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</row>
    <row r="204" spans="1:34" ht="15.75" x14ac:dyDescent="0.25">
      <c r="A204" s="61" t="s">
        <v>305</v>
      </c>
      <c r="B204" s="55" t="s">
        <v>306</v>
      </c>
      <c r="C204" s="45">
        <f t="shared" si="3"/>
        <v>0</v>
      </c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</row>
    <row r="205" spans="1:34" ht="15.75" x14ac:dyDescent="0.25">
      <c r="A205" s="61" t="s">
        <v>389</v>
      </c>
      <c r="B205" s="55" t="s">
        <v>390</v>
      </c>
      <c r="C205" s="45">
        <f t="shared" si="3"/>
        <v>1</v>
      </c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>
        <v>1</v>
      </c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</row>
    <row r="206" spans="1:34" ht="15.75" x14ac:dyDescent="0.25">
      <c r="A206" s="111" t="s">
        <v>120</v>
      </c>
      <c r="B206" s="55" t="s">
        <v>121</v>
      </c>
      <c r="C206" s="45">
        <f t="shared" si="3"/>
        <v>0</v>
      </c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</row>
    <row r="207" spans="1:34" ht="15.75" x14ac:dyDescent="0.25">
      <c r="A207" s="111" t="s">
        <v>122</v>
      </c>
      <c r="B207" s="55" t="s">
        <v>176</v>
      </c>
      <c r="C207" s="45">
        <f t="shared" si="3"/>
        <v>0</v>
      </c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</row>
    <row r="208" spans="1:34" ht="15.75" x14ac:dyDescent="0.25">
      <c r="A208" s="61" t="s">
        <v>459</v>
      </c>
      <c r="B208" s="55" t="s">
        <v>460</v>
      </c>
      <c r="C208" s="45">
        <f t="shared" si="3"/>
        <v>0</v>
      </c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</row>
    <row r="209" spans="1:34" ht="15.75" x14ac:dyDescent="0.25">
      <c r="A209" s="61" t="s">
        <v>123</v>
      </c>
      <c r="B209" s="55" t="s">
        <v>255</v>
      </c>
      <c r="C209" s="45">
        <f t="shared" si="3"/>
        <v>0</v>
      </c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</row>
    <row r="210" spans="1:34" ht="15.75" x14ac:dyDescent="0.25">
      <c r="A210" s="61" t="s">
        <v>430</v>
      </c>
      <c r="B210" s="55" t="s">
        <v>431</v>
      </c>
      <c r="C210" s="45">
        <f t="shared" si="3"/>
        <v>0</v>
      </c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</row>
    <row r="211" spans="1:34" ht="15.75" x14ac:dyDescent="0.25">
      <c r="A211" s="61" t="s">
        <v>124</v>
      </c>
      <c r="B211" s="55" t="s">
        <v>240</v>
      </c>
      <c r="C211" s="45">
        <f t="shared" si="3"/>
        <v>0</v>
      </c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</row>
    <row r="212" spans="1:34" ht="15.75" x14ac:dyDescent="0.25">
      <c r="A212" s="61" t="s">
        <v>125</v>
      </c>
      <c r="B212" s="55" t="s">
        <v>252</v>
      </c>
      <c r="C212" s="45">
        <f t="shared" si="3"/>
        <v>0</v>
      </c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</row>
    <row r="213" spans="1:34" ht="15.75" x14ac:dyDescent="0.25">
      <c r="A213" s="61" t="s">
        <v>126</v>
      </c>
      <c r="B213" s="55" t="s">
        <v>299</v>
      </c>
      <c r="C213" s="45">
        <f t="shared" si="3"/>
        <v>0</v>
      </c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</row>
    <row r="214" spans="1:34" ht="15.75" x14ac:dyDescent="0.25">
      <c r="A214" s="61" t="s">
        <v>332</v>
      </c>
      <c r="B214" s="55" t="s">
        <v>333</v>
      </c>
      <c r="C214" s="45">
        <f t="shared" si="3"/>
        <v>0</v>
      </c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</row>
    <row r="215" spans="1:34" ht="15.75" x14ac:dyDescent="0.25">
      <c r="A215" s="61" t="s">
        <v>127</v>
      </c>
      <c r="B215" s="55" t="s">
        <v>364</v>
      </c>
      <c r="C215" s="45">
        <f t="shared" si="3"/>
        <v>0</v>
      </c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</row>
    <row r="216" spans="1:34" ht="15.75" x14ac:dyDescent="0.25">
      <c r="A216" s="61" t="s">
        <v>128</v>
      </c>
      <c r="B216" s="66" t="s">
        <v>397</v>
      </c>
      <c r="C216" s="45">
        <f t="shared" si="3"/>
        <v>0</v>
      </c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</row>
    <row r="217" spans="1:34" ht="15.75" x14ac:dyDescent="0.25">
      <c r="A217" s="61" t="s">
        <v>129</v>
      </c>
      <c r="B217" s="66" t="s">
        <v>394</v>
      </c>
      <c r="C217" s="45">
        <f t="shared" si="3"/>
        <v>0</v>
      </c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</row>
    <row r="218" spans="1:34" ht="15.75" x14ac:dyDescent="0.25">
      <c r="A218" s="61" t="s">
        <v>130</v>
      </c>
      <c r="B218" s="66" t="s">
        <v>403</v>
      </c>
      <c r="C218" s="45">
        <f t="shared" si="3"/>
        <v>0</v>
      </c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</row>
    <row r="219" spans="1:34" ht="15.75" x14ac:dyDescent="0.25">
      <c r="A219" s="61" t="s">
        <v>528</v>
      </c>
      <c r="B219" s="55" t="s">
        <v>529</v>
      </c>
      <c r="C219" s="45">
        <f t="shared" si="3"/>
        <v>0</v>
      </c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</row>
    <row r="220" spans="1:34" ht="15.75" x14ac:dyDescent="0.25">
      <c r="A220" s="61" t="s">
        <v>131</v>
      </c>
      <c r="B220" s="55" t="s">
        <v>548</v>
      </c>
      <c r="C220" s="45">
        <f t="shared" si="3"/>
        <v>0</v>
      </c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</row>
    <row r="221" spans="1:34" ht="15.75" x14ac:dyDescent="0.25">
      <c r="A221" s="61" t="s">
        <v>602</v>
      </c>
      <c r="B221" s="55" t="s">
        <v>603</v>
      </c>
      <c r="C221" s="45">
        <f t="shared" si="3"/>
        <v>0</v>
      </c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</row>
    <row r="222" spans="1:34" ht="15.75" x14ac:dyDescent="0.25">
      <c r="A222" s="61" t="s">
        <v>132</v>
      </c>
      <c r="B222" s="55" t="s">
        <v>621</v>
      </c>
      <c r="C222" s="45">
        <f t="shared" si="3"/>
        <v>0</v>
      </c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</row>
    <row r="223" spans="1:34" ht="15.75" x14ac:dyDescent="0.25">
      <c r="A223" s="61" t="s">
        <v>133</v>
      </c>
      <c r="B223" s="55" t="s">
        <v>628</v>
      </c>
      <c r="C223" s="45">
        <f t="shared" si="3"/>
        <v>0</v>
      </c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</row>
    <row r="224" spans="1:34" ht="15.75" x14ac:dyDescent="0.25">
      <c r="A224" s="61" t="s">
        <v>438</v>
      </c>
      <c r="B224" s="55" t="s">
        <v>439</v>
      </c>
      <c r="C224" s="45">
        <f t="shared" si="3"/>
        <v>0</v>
      </c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</row>
    <row r="225" spans="1:34" ht="15.75" x14ac:dyDescent="0.25">
      <c r="A225" s="61" t="s">
        <v>212</v>
      </c>
      <c r="B225" s="55" t="s">
        <v>213</v>
      </c>
      <c r="C225" s="45">
        <f t="shared" si="3"/>
        <v>0</v>
      </c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24"/>
      <c r="AH225" s="24"/>
    </row>
    <row r="226" spans="1:34" ht="15.75" x14ac:dyDescent="0.25">
      <c r="A226" s="61" t="s">
        <v>461</v>
      </c>
      <c r="B226" s="66" t="s">
        <v>462</v>
      </c>
      <c r="C226" s="45">
        <f t="shared" si="3"/>
        <v>0</v>
      </c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</row>
    <row r="227" spans="1:34" ht="15.75" x14ac:dyDescent="0.25">
      <c r="A227" s="61" t="s">
        <v>568</v>
      </c>
      <c r="B227" s="66" t="s">
        <v>569</v>
      </c>
      <c r="C227" s="45">
        <f t="shared" si="3"/>
        <v>0</v>
      </c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</row>
    <row r="228" spans="1:34" ht="15.75" x14ac:dyDescent="0.25">
      <c r="A228" s="61" t="s">
        <v>134</v>
      </c>
      <c r="B228" s="66" t="s">
        <v>135</v>
      </c>
      <c r="C228" s="45">
        <f t="shared" si="3"/>
        <v>0</v>
      </c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</row>
    <row r="229" spans="1:34" ht="15.75" x14ac:dyDescent="0.25">
      <c r="A229" s="61" t="s">
        <v>221</v>
      </c>
      <c r="B229" s="55" t="s">
        <v>222</v>
      </c>
      <c r="C229" s="45">
        <f t="shared" si="3"/>
        <v>0</v>
      </c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</row>
    <row r="230" spans="1:34" ht="15.75" x14ac:dyDescent="0.25">
      <c r="A230" s="61" t="s">
        <v>136</v>
      </c>
      <c r="B230" s="55" t="s">
        <v>198</v>
      </c>
      <c r="C230" s="45">
        <f t="shared" si="3"/>
        <v>0</v>
      </c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</row>
    <row r="231" spans="1:34" ht="15.75" x14ac:dyDescent="0.25">
      <c r="A231" s="61" t="s">
        <v>478</v>
      </c>
      <c r="B231" s="55" t="s">
        <v>479</v>
      </c>
      <c r="C231" s="45">
        <f t="shared" si="3"/>
        <v>0</v>
      </c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</row>
    <row r="232" spans="1:34" ht="15.75" x14ac:dyDescent="0.25">
      <c r="A232" s="61" t="s">
        <v>480</v>
      </c>
      <c r="B232" s="55" t="s">
        <v>481</v>
      </c>
      <c r="C232" s="45">
        <f t="shared" si="3"/>
        <v>0</v>
      </c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</row>
    <row r="233" spans="1:34" ht="15.75" x14ac:dyDescent="0.25">
      <c r="A233" s="61" t="s">
        <v>491</v>
      </c>
      <c r="B233" s="66" t="s">
        <v>492</v>
      </c>
      <c r="C233" s="45">
        <f t="shared" si="3"/>
        <v>0</v>
      </c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</row>
    <row r="234" spans="1:34" ht="15.75" x14ac:dyDescent="0.25">
      <c r="A234" s="61" t="s">
        <v>231</v>
      </c>
      <c r="B234" s="55" t="s">
        <v>232</v>
      </c>
      <c r="C234" s="45">
        <f t="shared" si="3"/>
        <v>0</v>
      </c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</row>
    <row r="235" spans="1:34" ht="15.75" x14ac:dyDescent="0.25">
      <c r="A235" s="61" t="s">
        <v>229</v>
      </c>
      <c r="B235" s="55" t="s">
        <v>230</v>
      </c>
      <c r="C235" s="45">
        <f t="shared" si="3"/>
        <v>0</v>
      </c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24"/>
      <c r="AG235" s="24"/>
      <c r="AH235" s="24"/>
    </row>
    <row r="236" spans="1:34" ht="15.75" x14ac:dyDescent="0.25">
      <c r="A236" s="61" t="s">
        <v>682</v>
      </c>
      <c r="B236" s="55" t="s">
        <v>683</v>
      </c>
      <c r="C236" s="45">
        <f t="shared" si="3"/>
        <v>0</v>
      </c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</row>
    <row r="237" spans="1:34" ht="15.75" x14ac:dyDescent="0.25">
      <c r="A237" s="61" t="s">
        <v>274</v>
      </c>
      <c r="B237" s="66" t="s">
        <v>275</v>
      </c>
      <c r="C237" s="45">
        <f t="shared" si="3"/>
        <v>0</v>
      </c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</row>
    <row r="238" spans="1:34" ht="15.75" x14ac:dyDescent="0.25">
      <c r="A238" s="61" t="s">
        <v>137</v>
      </c>
      <c r="B238" s="66" t="s">
        <v>637</v>
      </c>
      <c r="C238" s="45">
        <f t="shared" si="3"/>
        <v>0</v>
      </c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</row>
    <row r="239" spans="1:34" ht="15.75" x14ac:dyDescent="0.25">
      <c r="A239" s="61" t="s">
        <v>524</v>
      </c>
      <c r="B239" s="66" t="s">
        <v>525</v>
      </c>
      <c r="C239" s="45">
        <f t="shared" si="3"/>
        <v>0</v>
      </c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</row>
    <row r="240" spans="1:34" ht="15.75" x14ac:dyDescent="0.25">
      <c r="A240" s="111" t="s">
        <v>138</v>
      </c>
      <c r="B240" s="66" t="s">
        <v>177</v>
      </c>
      <c r="C240" s="45">
        <f t="shared" si="3"/>
        <v>0</v>
      </c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</row>
    <row r="241" spans="1:34" ht="15.75" x14ac:dyDescent="0.25">
      <c r="A241" s="61" t="s">
        <v>622</v>
      </c>
      <c r="B241" s="66" t="s">
        <v>623</v>
      </c>
      <c r="C241" s="45">
        <f t="shared" si="3"/>
        <v>0</v>
      </c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</row>
    <row r="242" spans="1:34" ht="15.75" x14ac:dyDescent="0.25">
      <c r="A242" s="61" t="s">
        <v>401</v>
      </c>
      <c r="B242" s="66" t="s">
        <v>402</v>
      </c>
      <c r="C242" s="45">
        <f t="shared" si="3"/>
        <v>0</v>
      </c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</row>
    <row r="243" spans="1:34" ht="15.75" x14ac:dyDescent="0.25">
      <c r="A243" s="61" t="s">
        <v>663</v>
      </c>
      <c r="B243" s="66" t="s">
        <v>664</v>
      </c>
      <c r="C243" s="45">
        <f t="shared" si="3"/>
        <v>0</v>
      </c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</row>
    <row r="244" spans="1:34" ht="15.75" x14ac:dyDescent="0.25">
      <c r="A244" s="61" t="s">
        <v>139</v>
      </c>
      <c r="B244" s="66" t="s">
        <v>616</v>
      </c>
      <c r="C244" s="45">
        <f t="shared" si="3"/>
        <v>0</v>
      </c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</row>
    <row r="245" spans="1:34" ht="15.75" x14ac:dyDescent="0.25">
      <c r="A245" s="61" t="s">
        <v>302</v>
      </c>
      <c r="B245" s="66" t="s">
        <v>303</v>
      </c>
      <c r="C245" s="45">
        <f t="shared" si="3"/>
        <v>0</v>
      </c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50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</row>
    <row r="246" spans="1:34" ht="15.75" x14ac:dyDescent="0.25">
      <c r="A246" s="61" t="s">
        <v>282</v>
      </c>
      <c r="B246" s="66" t="s">
        <v>283</v>
      </c>
      <c r="C246" s="45">
        <f t="shared" si="3"/>
        <v>0</v>
      </c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</row>
    <row r="247" spans="1:34" ht="15.75" x14ac:dyDescent="0.25">
      <c r="A247" s="61" t="s">
        <v>179</v>
      </c>
      <c r="B247" s="66" t="s">
        <v>180</v>
      </c>
      <c r="C247" s="45">
        <f t="shared" si="3"/>
        <v>0</v>
      </c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</row>
    <row r="248" spans="1:34" ht="15.75" x14ac:dyDescent="0.25">
      <c r="A248" s="61" t="s">
        <v>140</v>
      </c>
      <c r="B248" s="66" t="s">
        <v>570</v>
      </c>
      <c r="C248" s="45">
        <f t="shared" si="3"/>
        <v>0</v>
      </c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</row>
    <row r="249" spans="1:34" ht="15.75" x14ac:dyDescent="0.25">
      <c r="A249" s="61" t="s">
        <v>278</v>
      </c>
      <c r="B249" s="66" t="s">
        <v>279</v>
      </c>
      <c r="C249" s="45">
        <f t="shared" si="3"/>
        <v>0</v>
      </c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</row>
    <row r="250" spans="1:34" ht="15.75" x14ac:dyDescent="0.25">
      <c r="A250" s="61" t="s">
        <v>223</v>
      </c>
      <c r="B250" s="55" t="s">
        <v>224</v>
      </c>
      <c r="C250" s="45">
        <f t="shared" si="3"/>
        <v>0</v>
      </c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</row>
    <row r="251" spans="1:34" ht="15.75" x14ac:dyDescent="0.25">
      <c r="A251" s="61" t="s">
        <v>141</v>
      </c>
      <c r="B251" s="55" t="s">
        <v>470</v>
      </c>
      <c r="C251" s="45">
        <f t="shared" si="3"/>
        <v>0</v>
      </c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</row>
    <row r="252" spans="1:34" ht="15.75" x14ac:dyDescent="0.25">
      <c r="A252" s="111" t="s">
        <v>142</v>
      </c>
      <c r="B252" s="55" t="s">
        <v>143</v>
      </c>
      <c r="C252" s="45">
        <f t="shared" si="3"/>
        <v>0</v>
      </c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24"/>
    </row>
    <row r="253" spans="1:34" ht="15.75" x14ac:dyDescent="0.25">
      <c r="A253" s="61" t="s">
        <v>503</v>
      </c>
      <c r="B253" s="55" t="s">
        <v>504</v>
      </c>
      <c r="C253" s="89">
        <f t="shared" si="3"/>
        <v>4</v>
      </c>
      <c r="D253" s="88"/>
      <c r="E253" s="88"/>
      <c r="F253" s="88"/>
      <c r="G253" s="88"/>
      <c r="H253" s="88"/>
      <c r="I253" s="88"/>
      <c r="J253" s="88">
        <f>2+2</f>
        <v>4</v>
      </c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</row>
    <row r="254" spans="1:34" ht="15.75" x14ac:dyDescent="0.25">
      <c r="A254" s="61" t="s">
        <v>144</v>
      </c>
      <c r="B254" s="55" t="s">
        <v>260</v>
      </c>
      <c r="C254" s="45">
        <f t="shared" si="3"/>
        <v>0</v>
      </c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</row>
    <row r="255" spans="1:34" ht="15.75" x14ac:dyDescent="0.25">
      <c r="A255" s="61" t="s">
        <v>205</v>
      </c>
      <c r="B255" s="66" t="s">
        <v>206</v>
      </c>
      <c r="C255" s="45">
        <f t="shared" si="3"/>
        <v>0</v>
      </c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24"/>
      <c r="AH255" s="24"/>
    </row>
    <row r="256" spans="1:34" ht="15.75" x14ac:dyDescent="0.25">
      <c r="A256" s="61" t="s">
        <v>201</v>
      </c>
      <c r="B256" s="66" t="s">
        <v>202</v>
      </c>
      <c r="C256" s="45">
        <f t="shared" si="3"/>
        <v>0</v>
      </c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</row>
    <row r="257" spans="1:34" ht="15.75" x14ac:dyDescent="0.25">
      <c r="A257" s="61" t="s">
        <v>203</v>
      </c>
      <c r="B257" s="66" t="s">
        <v>204</v>
      </c>
      <c r="C257" s="45">
        <f t="shared" si="3"/>
        <v>0</v>
      </c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</row>
    <row r="258" spans="1:34" ht="15.75" x14ac:dyDescent="0.25">
      <c r="A258" s="61" t="s">
        <v>199</v>
      </c>
      <c r="B258" s="66" t="s">
        <v>200</v>
      </c>
      <c r="C258" s="45">
        <f t="shared" ref="C258:C286" si="4">SUM(D258:AH258)</f>
        <v>0</v>
      </c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24"/>
    </row>
    <row r="259" spans="1:34" ht="15.75" x14ac:dyDescent="0.25">
      <c r="A259" s="61" t="s">
        <v>207</v>
      </c>
      <c r="B259" s="66" t="s">
        <v>208</v>
      </c>
      <c r="C259" s="45">
        <f t="shared" si="4"/>
        <v>0</v>
      </c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</row>
    <row r="260" spans="1:34" ht="15.75" x14ac:dyDescent="0.25">
      <c r="A260" s="61" t="s">
        <v>495</v>
      </c>
      <c r="B260" s="66" t="s">
        <v>496</v>
      </c>
      <c r="C260" s="45">
        <f t="shared" si="4"/>
        <v>0</v>
      </c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</row>
    <row r="261" spans="1:34" ht="15.75" x14ac:dyDescent="0.25">
      <c r="A261" s="61" t="s">
        <v>482</v>
      </c>
      <c r="B261" s="66" t="s">
        <v>483</v>
      </c>
      <c r="C261" s="45">
        <f t="shared" si="4"/>
        <v>0</v>
      </c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</row>
    <row r="262" spans="1:34" ht="15.75" x14ac:dyDescent="0.25">
      <c r="A262" s="61" t="s">
        <v>471</v>
      </c>
      <c r="B262" s="66" t="s">
        <v>472</v>
      </c>
      <c r="C262" s="45">
        <f t="shared" si="4"/>
        <v>0</v>
      </c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</row>
    <row r="263" spans="1:34" ht="15.75" x14ac:dyDescent="0.25">
      <c r="A263" s="61" t="s">
        <v>530</v>
      </c>
      <c r="B263" s="66" t="s">
        <v>531</v>
      </c>
      <c r="C263" s="45">
        <f t="shared" si="4"/>
        <v>0</v>
      </c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</row>
    <row r="264" spans="1:34" ht="15.75" x14ac:dyDescent="0.25">
      <c r="A264" s="61" t="s">
        <v>532</v>
      </c>
      <c r="B264" s="66" t="s">
        <v>533</v>
      </c>
      <c r="C264" s="45">
        <f t="shared" si="4"/>
        <v>0</v>
      </c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</row>
    <row r="265" spans="1:34" ht="15.75" x14ac:dyDescent="0.25">
      <c r="A265" s="61" t="s">
        <v>249</v>
      </c>
      <c r="B265" s="55" t="s">
        <v>250</v>
      </c>
      <c r="C265" s="45">
        <f t="shared" si="4"/>
        <v>0</v>
      </c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</row>
    <row r="266" spans="1:34" ht="15.75" x14ac:dyDescent="0.25">
      <c r="A266" s="61" t="s">
        <v>520</v>
      </c>
      <c r="B266" s="66" t="s">
        <v>521</v>
      </c>
      <c r="C266" s="45">
        <f t="shared" si="4"/>
        <v>0</v>
      </c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</row>
    <row r="267" spans="1:34" ht="15.75" x14ac:dyDescent="0.25">
      <c r="A267" s="61" t="s">
        <v>594</v>
      </c>
      <c r="B267" s="66" t="s">
        <v>595</v>
      </c>
      <c r="C267" s="45">
        <f t="shared" si="4"/>
        <v>0</v>
      </c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</row>
    <row r="268" spans="1:34" ht="15.75" x14ac:dyDescent="0.25">
      <c r="A268" s="61" t="s">
        <v>476</v>
      </c>
      <c r="B268" s="55" t="s">
        <v>477</v>
      </c>
      <c r="C268" s="45">
        <f t="shared" si="4"/>
        <v>0</v>
      </c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</row>
    <row r="269" spans="1:34" ht="15.75" x14ac:dyDescent="0.25">
      <c r="A269" s="61" t="s">
        <v>194</v>
      </c>
      <c r="B269" s="66" t="s">
        <v>195</v>
      </c>
      <c r="C269" s="45">
        <f t="shared" si="4"/>
        <v>0</v>
      </c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</row>
    <row r="270" spans="1:34" ht="15.75" x14ac:dyDescent="0.25">
      <c r="A270" s="61" t="s">
        <v>366</v>
      </c>
      <c r="B270" s="66" t="s">
        <v>367</v>
      </c>
      <c r="C270" s="45">
        <f t="shared" si="4"/>
        <v>0</v>
      </c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</row>
    <row r="271" spans="1:34" ht="15.75" x14ac:dyDescent="0.25">
      <c r="A271" s="61" t="s">
        <v>145</v>
      </c>
      <c r="B271" s="66" t="s">
        <v>638</v>
      </c>
      <c r="C271" s="45">
        <f t="shared" si="4"/>
        <v>0</v>
      </c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</row>
    <row r="272" spans="1:34" ht="15.75" x14ac:dyDescent="0.25">
      <c r="A272" s="61" t="s">
        <v>146</v>
      </c>
      <c r="B272" s="66" t="s">
        <v>639</v>
      </c>
      <c r="C272" s="45">
        <f t="shared" si="4"/>
        <v>0</v>
      </c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</row>
    <row r="273" spans="1:34" ht="15.75" x14ac:dyDescent="0.25">
      <c r="A273" s="61" t="s">
        <v>666</v>
      </c>
      <c r="B273" s="55" t="s">
        <v>667</v>
      </c>
      <c r="C273" s="45">
        <f t="shared" si="4"/>
        <v>0</v>
      </c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</row>
    <row r="274" spans="1:34" ht="15.75" x14ac:dyDescent="0.25">
      <c r="A274" s="61" t="s">
        <v>266</v>
      </c>
      <c r="B274" s="66" t="s">
        <v>267</v>
      </c>
      <c r="C274" s="45">
        <f t="shared" si="4"/>
        <v>2</v>
      </c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>
        <v>2</v>
      </c>
      <c r="AD274" s="49"/>
      <c r="AE274" s="49"/>
      <c r="AF274" s="49"/>
      <c r="AG274" s="49"/>
      <c r="AH274" s="49"/>
    </row>
    <row r="275" spans="1:34" ht="15.75" x14ac:dyDescent="0.25">
      <c r="A275" s="61" t="s">
        <v>147</v>
      </c>
      <c r="B275" s="66" t="s">
        <v>148</v>
      </c>
      <c r="C275" s="45">
        <f t="shared" si="4"/>
        <v>0</v>
      </c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</row>
    <row r="276" spans="1:34" ht="15.75" x14ac:dyDescent="0.25">
      <c r="A276" s="61" t="s">
        <v>296</v>
      </c>
      <c r="B276" s="66" t="s">
        <v>297</v>
      </c>
      <c r="C276" s="45">
        <f t="shared" si="4"/>
        <v>0</v>
      </c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</row>
    <row r="277" spans="1:34" ht="15.75" x14ac:dyDescent="0.25">
      <c r="A277" s="61" t="s">
        <v>149</v>
      </c>
      <c r="B277" s="56" t="s">
        <v>192</v>
      </c>
      <c r="C277" s="45">
        <f t="shared" si="4"/>
        <v>0</v>
      </c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</row>
    <row r="278" spans="1:34" ht="15.75" x14ac:dyDescent="0.25">
      <c r="A278" s="61" t="s">
        <v>647</v>
      </c>
      <c r="B278" s="55" t="s">
        <v>648</v>
      </c>
      <c r="C278" s="45">
        <f t="shared" si="4"/>
        <v>0</v>
      </c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</row>
    <row r="279" spans="1:34" ht="15.75" x14ac:dyDescent="0.25">
      <c r="A279" s="61" t="s">
        <v>150</v>
      </c>
      <c r="B279" s="55" t="s">
        <v>649</v>
      </c>
      <c r="C279" s="45">
        <f t="shared" si="4"/>
        <v>0</v>
      </c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</row>
    <row r="280" spans="1:34" ht="15.75" x14ac:dyDescent="0.25">
      <c r="A280" s="61" t="s">
        <v>151</v>
      </c>
      <c r="B280" s="55" t="s">
        <v>576</v>
      </c>
      <c r="C280" s="45">
        <f t="shared" si="4"/>
        <v>0</v>
      </c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</row>
    <row r="281" spans="1:34" ht="15.75" x14ac:dyDescent="0.25">
      <c r="A281" s="61" t="s">
        <v>152</v>
      </c>
      <c r="B281" s="55" t="s">
        <v>573</v>
      </c>
      <c r="C281" s="45">
        <f t="shared" si="4"/>
        <v>0</v>
      </c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</row>
    <row r="282" spans="1:34" ht="15.75" x14ac:dyDescent="0.25">
      <c r="A282" s="61" t="s">
        <v>566</v>
      </c>
      <c r="B282" s="55" t="s">
        <v>567</v>
      </c>
      <c r="C282" s="45">
        <f t="shared" si="4"/>
        <v>0</v>
      </c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</row>
    <row r="283" spans="1:34" ht="15.75" x14ac:dyDescent="0.25">
      <c r="A283" s="61" t="s">
        <v>604</v>
      </c>
      <c r="B283" s="55" t="s">
        <v>605</v>
      </c>
      <c r="C283" s="45">
        <f t="shared" si="4"/>
        <v>0</v>
      </c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</row>
    <row r="284" spans="1:34" ht="15.75" x14ac:dyDescent="0.25">
      <c r="A284" s="61" t="s">
        <v>0</v>
      </c>
      <c r="B284" s="55" t="s">
        <v>363</v>
      </c>
      <c r="C284" s="45">
        <f t="shared" si="4"/>
        <v>0</v>
      </c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</row>
    <row r="285" spans="1:34" ht="15.75" x14ac:dyDescent="0.25">
      <c r="A285" s="61" t="s">
        <v>287</v>
      </c>
      <c r="B285" s="66" t="s">
        <v>288</v>
      </c>
      <c r="C285" s="45">
        <f t="shared" si="4"/>
        <v>2</v>
      </c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>
        <v>1</v>
      </c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>
        <v>1</v>
      </c>
      <c r="AD285" s="49"/>
      <c r="AE285" s="49"/>
      <c r="AF285" s="49"/>
      <c r="AG285" s="49"/>
      <c r="AH285" s="49"/>
    </row>
    <row r="286" spans="1:34" ht="15.75" x14ac:dyDescent="0.25">
      <c r="A286" s="61" t="s">
        <v>654</v>
      </c>
      <c r="B286" s="55" t="s">
        <v>655</v>
      </c>
      <c r="C286" s="45">
        <f t="shared" si="4"/>
        <v>0</v>
      </c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</row>
    <row r="287" spans="1:34" ht="15.75" x14ac:dyDescent="0.25">
      <c r="A287" s="61" t="s">
        <v>243</v>
      </c>
      <c r="B287" s="55" t="s">
        <v>244</v>
      </c>
      <c r="C287" s="45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</row>
    <row r="288" spans="1:34" ht="15.75" x14ac:dyDescent="0.25">
      <c r="A288" s="61" t="s">
        <v>153</v>
      </c>
      <c r="B288" s="55" t="s">
        <v>615</v>
      </c>
      <c r="C288" s="45">
        <f t="shared" ref="C288:C319" si="5">SUM(D288:AH288)</f>
        <v>0</v>
      </c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</row>
    <row r="289" spans="1:34" ht="15.75" x14ac:dyDescent="0.25">
      <c r="A289" s="61" t="s">
        <v>417</v>
      </c>
      <c r="B289" s="55" t="s">
        <v>418</v>
      </c>
      <c r="C289" s="45">
        <f t="shared" si="5"/>
        <v>0</v>
      </c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</row>
    <row r="290" spans="1:34" ht="15.75" x14ac:dyDescent="0.25">
      <c r="A290" s="61" t="s">
        <v>384</v>
      </c>
      <c r="B290" s="55" t="s">
        <v>385</v>
      </c>
      <c r="C290" s="45">
        <f t="shared" si="5"/>
        <v>0</v>
      </c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</row>
    <row r="291" spans="1:34" ht="15.75" x14ac:dyDescent="0.25">
      <c r="A291" s="61" t="s">
        <v>392</v>
      </c>
      <c r="B291" s="55" t="s">
        <v>393</v>
      </c>
      <c r="C291" s="45">
        <f t="shared" si="5"/>
        <v>0</v>
      </c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</row>
    <row r="292" spans="1:34" ht="15.75" x14ac:dyDescent="0.25">
      <c r="A292" s="61" t="s">
        <v>154</v>
      </c>
      <c r="B292" s="66" t="s">
        <v>155</v>
      </c>
      <c r="C292" s="45">
        <f t="shared" si="5"/>
        <v>0</v>
      </c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</row>
    <row r="293" spans="1:34" ht="15.75" x14ac:dyDescent="0.25">
      <c r="A293" s="61" t="s">
        <v>419</v>
      </c>
      <c r="B293" s="55" t="s">
        <v>420</v>
      </c>
      <c r="C293" s="45">
        <f t="shared" si="5"/>
        <v>0</v>
      </c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</row>
    <row r="294" spans="1:34" ht="15.75" x14ac:dyDescent="0.25">
      <c r="A294" s="61" t="s">
        <v>421</v>
      </c>
      <c r="B294" s="55" t="s">
        <v>422</v>
      </c>
      <c r="C294" s="45">
        <f t="shared" si="5"/>
        <v>0</v>
      </c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</row>
    <row r="295" spans="1:34" ht="15.75" x14ac:dyDescent="0.25">
      <c r="A295" s="61" t="s">
        <v>156</v>
      </c>
      <c r="B295" s="55" t="s">
        <v>549</v>
      </c>
      <c r="C295" s="45">
        <f t="shared" si="5"/>
        <v>0</v>
      </c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</row>
    <row r="296" spans="1:34" ht="15.75" x14ac:dyDescent="0.25">
      <c r="A296" s="61" t="s">
        <v>157</v>
      </c>
      <c r="B296" s="55" t="s">
        <v>304</v>
      </c>
      <c r="C296" s="45">
        <f t="shared" si="5"/>
        <v>0</v>
      </c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</row>
    <row r="297" spans="1:34" ht="15.75" x14ac:dyDescent="0.25">
      <c r="A297" s="61" t="s">
        <v>166</v>
      </c>
      <c r="B297" s="55" t="s">
        <v>631</v>
      </c>
      <c r="C297" s="45">
        <f t="shared" si="5"/>
        <v>0</v>
      </c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</row>
    <row r="298" spans="1:34" ht="15.75" x14ac:dyDescent="0.25">
      <c r="A298" s="61" t="s">
        <v>241</v>
      </c>
      <c r="B298" s="55" t="s">
        <v>242</v>
      </c>
      <c r="C298" s="45">
        <f t="shared" si="5"/>
        <v>0</v>
      </c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</row>
    <row r="299" spans="1:34" ht="15.75" x14ac:dyDescent="0.25">
      <c r="A299" s="61" t="s">
        <v>158</v>
      </c>
      <c r="B299" s="55" t="s">
        <v>259</v>
      </c>
      <c r="C299" s="45">
        <f t="shared" si="5"/>
        <v>0</v>
      </c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</row>
    <row r="300" spans="1:34" s="1" customFormat="1" ht="15.75" x14ac:dyDescent="0.25">
      <c r="A300" s="61" t="s">
        <v>159</v>
      </c>
      <c r="B300" s="66" t="s">
        <v>565</v>
      </c>
      <c r="C300" s="45">
        <f t="shared" si="5"/>
        <v>0</v>
      </c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</row>
    <row r="301" spans="1:34" ht="15.75" x14ac:dyDescent="0.25">
      <c r="A301" s="61" t="s">
        <v>160</v>
      </c>
      <c r="B301" s="55" t="s">
        <v>161</v>
      </c>
      <c r="C301" s="45">
        <f t="shared" si="5"/>
        <v>0</v>
      </c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</row>
    <row r="302" spans="1:34" ht="15.75" x14ac:dyDescent="0.25">
      <c r="A302" s="61" t="s">
        <v>238</v>
      </c>
      <c r="B302" s="66" t="s">
        <v>239</v>
      </c>
      <c r="C302" s="45">
        <f t="shared" si="5"/>
        <v>0</v>
      </c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</row>
    <row r="303" spans="1:34" ht="15.75" x14ac:dyDescent="0.25">
      <c r="A303" s="61" t="s">
        <v>468</v>
      </c>
      <c r="B303" s="55" t="s">
        <v>469</v>
      </c>
      <c r="C303" s="45">
        <f t="shared" si="5"/>
        <v>0</v>
      </c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</row>
    <row r="304" spans="1:34" ht="15.75" x14ac:dyDescent="0.25">
      <c r="A304" s="61" t="s">
        <v>162</v>
      </c>
      <c r="B304" s="55" t="s">
        <v>353</v>
      </c>
      <c r="C304" s="45">
        <f t="shared" si="5"/>
        <v>0</v>
      </c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</row>
    <row r="305" spans="1:34" ht="15.75" x14ac:dyDescent="0.25">
      <c r="A305" s="61" t="s">
        <v>585</v>
      </c>
      <c r="B305" s="55" t="s">
        <v>586</v>
      </c>
      <c r="C305" s="45">
        <f t="shared" si="5"/>
        <v>0</v>
      </c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</row>
    <row r="306" spans="1:34" ht="15.75" x14ac:dyDescent="0.25">
      <c r="A306" s="61" t="s">
        <v>500</v>
      </c>
      <c r="B306" s="55" t="s">
        <v>501</v>
      </c>
      <c r="C306" s="45">
        <f t="shared" si="5"/>
        <v>0</v>
      </c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</row>
    <row r="307" spans="1:34" ht="15.75" x14ac:dyDescent="0.25">
      <c r="A307" s="61" t="s">
        <v>245</v>
      </c>
      <c r="B307" s="55" t="s">
        <v>246</v>
      </c>
      <c r="C307" s="45">
        <f t="shared" si="5"/>
        <v>0</v>
      </c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</row>
    <row r="308" spans="1:34" ht="15.75" x14ac:dyDescent="0.25">
      <c r="A308" s="61" t="s">
        <v>484</v>
      </c>
      <c r="B308" s="55" t="s">
        <v>485</v>
      </c>
      <c r="C308" s="45">
        <f t="shared" si="5"/>
        <v>0</v>
      </c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</row>
    <row r="309" spans="1:34" ht="15.75" x14ac:dyDescent="0.25">
      <c r="A309" s="61" t="s">
        <v>486</v>
      </c>
      <c r="B309" s="55" t="s">
        <v>487</v>
      </c>
      <c r="C309" s="45">
        <f t="shared" si="5"/>
        <v>0</v>
      </c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</row>
    <row r="310" spans="1:34" ht="15.75" x14ac:dyDescent="0.25">
      <c r="A310" s="61" t="s">
        <v>163</v>
      </c>
      <c r="B310" s="55" t="s">
        <v>196</v>
      </c>
      <c r="C310" s="45">
        <f t="shared" si="5"/>
        <v>0</v>
      </c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</row>
    <row r="311" spans="1:34" ht="15.75" x14ac:dyDescent="0.25">
      <c r="A311" s="61" t="s">
        <v>22</v>
      </c>
      <c r="B311" s="66" t="s">
        <v>178</v>
      </c>
      <c r="C311" s="45">
        <f t="shared" si="5"/>
        <v>0</v>
      </c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</row>
    <row r="312" spans="1:34" x14ac:dyDescent="0.25">
      <c r="A312" s="69" t="s">
        <v>168</v>
      </c>
      <c r="B312" s="70" t="s">
        <v>688</v>
      </c>
      <c r="C312" s="45">
        <f t="shared" si="5"/>
        <v>0</v>
      </c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</row>
    <row r="313" spans="1:34" ht="15.75" x14ac:dyDescent="0.25">
      <c r="A313" s="115" t="s">
        <v>880</v>
      </c>
      <c r="B313" s="54" t="s">
        <v>881</v>
      </c>
      <c r="C313" s="45">
        <f t="shared" si="5"/>
        <v>0</v>
      </c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</row>
    <row r="314" spans="1:34" ht="15.75" x14ac:dyDescent="0.25">
      <c r="A314" s="115" t="s">
        <v>882</v>
      </c>
      <c r="B314" s="54" t="s">
        <v>883</v>
      </c>
      <c r="C314" s="45">
        <f t="shared" si="5"/>
        <v>500</v>
      </c>
      <c r="D314" s="24"/>
      <c r="E314" s="24"/>
      <c r="F314" s="24"/>
      <c r="G314" s="24"/>
      <c r="H314" s="24"/>
      <c r="I314" s="24">
        <v>500</v>
      </c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</row>
    <row r="315" spans="1:34" ht="15.75" x14ac:dyDescent="0.25">
      <c r="A315" s="115" t="s">
        <v>884</v>
      </c>
      <c r="B315" s="54" t="s">
        <v>885</v>
      </c>
      <c r="C315" s="45">
        <f t="shared" si="5"/>
        <v>0</v>
      </c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</row>
    <row r="316" spans="1:34" ht="15.75" x14ac:dyDescent="0.25">
      <c r="A316" s="115" t="s">
        <v>886</v>
      </c>
      <c r="B316" s="54" t="s">
        <v>887</v>
      </c>
      <c r="C316" s="45">
        <f t="shared" si="5"/>
        <v>0</v>
      </c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</row>
    <row r="317" spans="1:34" ht="15.75" x14ac:dyDescent="0.25">
      <c r="A317" s="115" t="s">
        <v>888</v>
      </c>
      <c r="B317" s="54" t="s">
        <v>767</v>
      </c>
      <c r="C317" s="45">
        <f t="shared" si="5"/>
        <v>0</v>
      </c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</row>
    <row r="318" spans="1:34" ht="15.75" x14ac:dyDescent="0.25">
      <c r="A318" s="115" t="s">
        <v>889</v>
      </c>
      <c r="B318" s="54" t="s">
        <v>890</v>
      </c>
      <c r="C318" s="45">
        <f t="shared" si="5"/>
        <v>0</v>
      </c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</row>
    <row r="319" spans="1:34" ht="15.75" x14ac:dyDescent="0.25">
      <c r="A319" s="115" t="s">
        <v>891</v>
      </c>
      <c r="B319" s="54" t="s">
        <v>892</v>
      </c>
      <c r="C319" s="45">
        <f t="shared" si="5"/>
        <v>0</v>
      </c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</row>
    <row r="320" spans="1:34" ht="15.75" x14ac:dyDescent="0.25">
      <c r="A320" s="115" t="s">
        <v>893</v>
      </c>
      <c r="B320" s="54" t="s">
        <v>894</v>
      </c>
      <c r="C320" s="45">
        <f t="shared" ref="C320:C351" si="6">SUM(D320:AH320)</f>
        <v>0</v>
      </c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</row>
    <row r="321" spans="1:34" ht="15.75" x14ac:dyDescent="0.25">
      <c r="A321" s="115" t="s">
        <v>895</v>
      </c>
      <c r="B321" s="54" t="s">
        <v>896</v>
      </c>
      <c r="C321" s="45">
        <f t="shared" si="6"/>
        <v>0</v>
      </c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</row>
    <row r="322" spans="1:34" ht="15.75" x14ac:dyDescent="0.25">
      <c r="A322" s="115" t="s">
        <v>897</v>
      </c>
      <c r="B322" s="54" t="s">
        <v>898</v>
      </c>
      <c r="C322" s="45">
        <f t="shared" si="6"/>
        <v>0</v>
      </c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</row>
    <row r="323" spans="1:34" x14ac:dyDescent="0.25">
      <c r="A323" s="71" t="s">
        <v>169</v>
      </c>
      <c r="B323" s="70" t="s">
        <v>689</v>
      </c>
      <c r="C323" s="45">
        <f t="shared" si="6"/>
        <v>6</v>
      </c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>
        <v>6</v>
      </c>
    </row>
    <row r="324" spans="1:34" ht="15.75" x14ac:dyDescent="0.25">
      <c r="A324" s="115" t="s">
        <v>899</v>
      </c>
      <c r="B324" s="54" t="s">
        <v>900</v>
      </c>
      <c r="C324" s="45">
        <f t="shared" si="6"/>
        <v>0</v>
      </c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</row>
    <row r="325" spans="1:34" ht="15.75" x14ac:dyDescent="0.25">
      <c r="A325" s="115" t="s">
        <v>901</v>
      </c>
      <c r="B325" s="54" t="s">
        <v>902</v>
      </c>
      <c r="C325" s="45">
        <f t="shared" si="6"/>
        <v>0</v>
      </c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</row>
    <row r="326" spans="1:34" ht="15.75" x14ac:dyDescent="0.25">
      <c r="A326" s="115" t="s">
        <v>903</v>
      </c>
      <c r="B326" s="54" t="s">
        <v>904</v>
      </c>
      <c r="C326" s="45">
        <f t="shared" si="6"/>
        <v>0</v>
      </c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</row>
    <row r="327" spans="1:34" ht="15.75" x14ac:dyDescent="0.25">
      <c r="A327" s="115" t="s">
        <v>905</v>
      </c>
      <c r="B327" s="54" t="s">
        <v>906</v>
      </c>
      <c r="C327" s="45">
        <f t="shared" si="6"/>
        <v>0</v>
      </c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</row>
    <row r="328" spans="1:34" ht="15.75" x14ac:dyDescent="0.25">
      <c r="A328" s="115" t="s">
        <v>907</v>
      </c>
      <c r="B328" s="54" t="s">
        <v>908</v>
      </c>
      <c r="C328" s="45">
        <f t="shared" si="6"/>
        <v>0</v>
      </c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</row>
    <row r="329" spans="1:34" ht="15.75" x14ac:dyDescent="0.25">
      <c r="A329" s="115" t="s">
        <v>909</v>
      </c>
      <c r="B329" s="54" t="s">
        <v>910</v>
      </c>
      <c r="C329" s="45">
        <f t="shared" si="6"/>
        <v>2</v>
      </c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>
        <v>1</v>
      </c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>
        <v>1</v>
      </c>
      <c r="AD329" s="49"/>
      <c r="AE329" s="49"/>
      <c r="AF329" s="49"/>
      <c r="AG329" s="49"/>
      <c r="AH329" s="49"/>
    </row>
    <row r="330" spans="1:34" ht="15.75" x14ac:dyDescent="0.25">
      <c r="A330" s="115" t="s">
        <v>911</v>
      </c>
      <c r="B330" s="54" t="s">
        <v>912</v>
      </c>
      <c r="C330" s="45">
        <f t="shared" si="6"/>
        <v>0</v>
      </c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</row>
    <row r="331" spans="1:34" ht="15.75" x14ac:dyDescent="0.25">
      <c r="A331" s="115" t="s">
        <v>913</v>
      </c>
      <c r="B331" s="54" t="s">
        <v>914</v>
      </c>
      <c r="C331" s="45">
        <f t="shared" si="6"/>
        <v>0</v>
      </c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</row>
    <row r="332" spans="1:34" ht="15.75" x14ac:dyDescent="0.25">
      <c r="A332" s="115" t="s">
        <v>915</v>
      </c>
      <c r="B332" s="54" t="s">
        <v>916</v>
      </c>
      <c r="C332" s="45">
        <f t="shared" si="6"/>
        <v>0</v>
      </c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</row>
    <row r="333" spans="1:34" ht="15.75" x14ac:dyDescent="0.25">
      <c r="A333" s="115" t="s">
        <v>917</v>
      </c>
      <c r="B333" s="54" t="s">
        <v>918</v>
      </c>
      <c r="C333" s="45">
        <f t="shared" si="6"/>
        <v>0</v>
      </c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</row>
    <row r="334" spans="1:34" x14ac:dyDescent="0.25">
      <c r="A334" s="69" t="s">
        <v>170</v>
      </c>
      <c r="B334" s="72" t="s">
        <v>690</v>
      </c>
      <c r="C334" s="45">
        <f t="shared" si="6"/>
        <v>5</v>
      </c>
      <c r="D334" s="49"/>
      <c r="E334" s="49"/>
      <c r="F334" s="49"/>
      <c r="G334" s="49"/>
      <c r="H334" s="49"/>
      <c r="I334" s="49">
        <v>5</v>
      </c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</row>
    <row r="335" spans="1:34" ht="15.75" x14ac:dyDescent="0.25">
      <c r="A335" s="115" t="s">
        <v>919</v>
      </c>
      <c r="B335" s="54" t="s">
        <v>920</v>
      </c>
      <c r="C335" s="45">
        <f t="shared" si="6"/>
        <v>0</v>
      </c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</row>
    <row r="336" spans="1:34" ht="15.75" x14ac:dyDescent="0.25">
      <c r="A336" s="115" t="s">
        <v>921</v>
      </c>
      <c r="B336" s="54" t="s">
        <v>922</v>
      </c>
      <c r="C336" s="45">
        <f t="shared" si="6"/>
        <v>0</v>
      </c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</row>
    <row r="337" spans="1:34" ht="15.75" x14ac:dyDescent="0.25">
      <c r="A337" s="115" t="s">
        <v>923</v>
      </c>
      <c r="B337" s="54" t="s">
        <v>924</v>
      </c>
      <c r="C337" s="45">
        <f t="shared" si="6"/>
        <v>0</v>
      </c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</row>
    <row r="338" spans="1:34" ht="15.75" x14ac:dyDescent="0.25">
      <c r="A338" s="115" t="s">
        <v>925</v>
      </c>
      <c r="B338" s="54" t="s">
        <v>926</v>
      </c>
      <c r="C338" s="45">
        <f t="shared" si="6"/>
        <v>3</v>
      </c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>
        <f>1+1+1</f>
        <v>3</v>
      </c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</row>
    <row r="339" spans="1:34" ht="15.75" x14ac:dyDescent="0.25">
      <c r="A339" s="115" t="s">
        <v>927</v>
      </c>
      <c r="B339" s="54" t="s">
        <v>928</v>
      </c>
      <c r="C339" s="45">
        <f t="shared" si="6"/>
        <v>1</v>
      </c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>
        <v>1</v>
      </c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</row>
    <row r="340" spans="1:34" ht="15.75" x14ac:dyDescent="0.25">
      <c r="A340" s="115" t="s">
        <v>929</v>
      </c>
      <c r="B340" s="54" t="s">
        <v>930</v>
      </c>
      <c r="C340" s="45">
        <f t="shared" si="6"/>
        <v>0</v>
      </c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</row>
    <row r="341" spans="1:34" ht="15.75" x14ac:dyDescent="0.25">
      <c r="A341" s="115" t="s">
        <v>931</v>
      </c>
      <c r="B341" s="54" t="s">
        <v>932</v>
      </c>
      <c r="C341" s="45">
        <f t="shared" si="6"/>
        <v>0</v>
      </c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</row>
    <row r="342" spans="1:34" ht="15.75" x14ac:dyDescent="0.25">
      <c r="A342" s="115" t="s">
        <v>933</v>
      </c>
      <c r="B342" s="54" t="s">
        <v>934</v>
      </c>
      <c r="C342" s="45">
        <f t="shared" si="6"/>
        <v>8</v>
      </c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>
        <v>7</v>
      </c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>
        <v>1</v>
      </c>
      <c r="AE342" s="49"/>
      <c r="AF342" s="49"/>
      <c r="AG342" s="49"/>
      <c r="AH342" s="49"/>
    </row>
    <row r="343" spans="1:34" ht="15.75" x14ac:dyDescent="0.25">
      <c r="A343" s="115" t="s">
        <v>935</v>
      </c>
      <c r="B343" s="54" t="s">
        <v>936</v>
      </c>
      <c r="C343" s="45">
        <f t="shared" si="6"/>
        <v>0</v>
      </c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</row>
    <row r="344" spans="1:34" ht="15.75" x14ac:dyDescent="0.25">
      <c r="A344" s="115" t="s">
        <v>937</v>
      </c>
      <c r="B344" s="54" t="s">
        <v>938</v>
      </c>
      <c r="C344" s="45">
        <f t="shared" si="6"/>
        <v>0</v>
      </c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</row>
    <row r="345" spans="1:34" x14ac:dyDescent="0.25">
      <c r="A345" s="69" t="s">
        <v>691</v>
      </c>
      <c r="B345" s="72" t="s">
        <v>692</v>
      </c>
      <c r="C345" s="45">
        <f t="shared" si="6"/>
        <v>11</v>
      </c>
      <c r="D345" s="49"/>
      <c r="E345" s="49"/>
      <c r="F345" s="49"/>
      <c r="G345" s="49"/>
      <c r="H345" s="49">
        <v>1</v>
      </c>
      <c r="I345" s="49"/>
      <c r="J345" s="49"/>
      <c r="K345" s="49"/>
      <c r="L345" s="49"/>
      <c r="M345" s="49"/>
      <c r="N345" s="49">
        <f>1+2+1+2+3</f>
        <v>9</v>
      </c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>
        <v>1</v>
      </c>
      <c r="AD345" s="49"/>
      <c r="AE345" s="49"/>
      <c r="AF345" s="49"/>
      <c r="AG345" s="49"/>
      <c r="AH345" s="49"/>
    </row>
    <row r="346" spans="1:34" ht="31.5" x14ac:dyDescent="0.25">
      <c r="A346" s="127" t="s">
        <v>940</v>
      </c>
      <c r="B346" s="97" t="s">
        <v>959</v>
      </c>
      <c r="C346" s="45">
        <f t="shared" si="6"/>
        <v>0</v>
      </c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</row>
    <row r="347" spans="1:34" ht="31.5" x14ac:dyDescent="0.25">
      <c r="A347" s="127" t="s">
        <v>941</v>
      </c>
      <c r="B347" s="97" t="s">
        <v>960</v>
      </c>
      <c r="C347" s="45">
        <f t="shared" si="6"/>
        <v>0</v>
      </c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</row>
    <row r="348" spans="1:34" ht="31.5" x14ac:dyDescent="0.25">
      <c r="A348" s="127" t="s">
        <v>942</v>
      </c>
      <c r="B348" s="97" t="s">
        <v>961</v>
      </c>
      <c r="C348" s="45">
        <f t="shared" si="6"/>
        <v>0</v>
      </c>
      <c r="D348" s="49"/>
      <c r="E348" s="49"/>
      <c r="F348" s="49"/>
      <c r="G348" s="49"/>
      <c r="H348" s="49"/>
      <c r="I348" s="51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</row>
    <row r="349" spans="1:34" ht="31.5" x14ac:dyDescent="0.25">
      <c r="A349" s="127" t="s">
        <v>943</v>
      </c>
      <c r="B349" s="97" t="s">
        <v>962</v>
      </c>
      <c r="C349" s="45">
        <f t="shared" si="6"/>
        <v>0</v>
      </c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</row>
    <row r="350" spans="1:34" ht="31.5" x14ac:dyDescent="0.25">
      <c r="A350" s="127" t="s">
        <v>944</v>
      </c>
      <c r="B350" s="97" t="s">
        <v>963</v>
      </c>
      <c r="C350" s="45">
        <f t="shared" si="6"/>
        <v>0</v>
      </c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</row>
    <row r="351" spans="1:34" ht="31.5" x14ac:dyDescent="0.25">
      <c r="A351" s="127" t="s">
        <v>945</v>
      </c>
      <c r="B351" s="97" t="s">
        <v>964</v>
      </c>
      <c r="C351" s="45">
        <f t="shared" si="6"/>
        <v>0</v>
      </c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</row>
    <row r="352" spans="1:34" ht="31.5" x14ac:dyDescent="0.25">
      <c r="A352" s="133" t="s">
        <v>946</v>
      </c>
      <c r="B352" s="96" t="s">
        <v>965</v>
      </c>
      <c r="C352" s="45">
        <f t="shared" ref="C352:C383" si="7">SUM(D352:AH352)</f>
        <v>0</v>
      </c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</row>
    <row r="353" spans="1:34" ht="15.75" x14ac:dyDescent="0.25">
      <c r="A353" s="133" t="s">
        <v>947</v>
      </c>
      <c r="B353" s="136" t="s">
        <v>966</v>
      </c>
      <c r="C353" s="45">
        <f t="shared" si="7"/>
        <v>0</v>
      </c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</row>
    <row r="354" spans="1:34" ht="15.75" x14ac:dyDescent="0.25">
      <c r="A354" s="133" t="s">
        <v>948</v>
      </c>
      <c r="B354" s="134" t="s">
        <v>967</v>
      </c>
      <c r="C354" s="45">
        <f t="shared" si="7"/>
        <v>0</v>
      </c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</row>
    <row r="355" spans="1:34" ht="15.75" x14ac:dyDescent="0.25">
      <c r="A355" s="133" t="s">
        <v>949</v>
      </c>
      <c r="B355" s="134" t="s">
        <v>968</v>
      </c>
      <c r="C355" s="45">
        <f t="shared" si="7"/>
        <v>0</v>
      </c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</row>
    <row r="356" spans="1:34" x14ac:dyDescent="0.25">
      <c r="A356" s="120" t="s">
        <v>693</v>
      </c>
      <c r="B356" s="123" t="s">
        <v>694</v>
      </c>
      <c r="C356" s="45">
        <f t="shared" si="7"/>
        <v>0</v>
      </c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</row>
    <row r="357" spans="1:34" ht="15.75" x14ac:dyDescent="0.25">
      <c r="A357" s="133" t="s">
        <v>950</v>
      </c>
      <c r="B357" s="134" t="s">
        <v>969</v>
      </c>
      <c r="C357" s="45">
        <f t="shared" si="7"/>
        <v>0</v>
      </c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</row>
    <row r="358" spans="1:34" ht="15.75" x14ac:dyDescent="0.25">
      <c r="A358" s="133" t="s">
        <v>951</v>
      </c>
      <c r="B358" s="134" t="s">
        <v>970</v>
      </c>
      <c r="C358" s="45">
        <f t="shared" si="7"/>
        <v>0</v>
      </c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</row>
    <row r="359" spans="1:34" ht="15.75" x14ac:dyDescent="0.25">
      <c r="A359" s="133" t="s">
        <v>952</v>
      </c>
      <c r="B359" s="134" t="s">
        <v>971</v>
      </c>
      <c r="C359" s="45">
        <f t="shared" si="7"/>
        <v>0</v>
      </c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</row>
    <row r="360" spans="1:34" ht="15.75" x14ac:dyDescent="0.25">
      <c r="A360" s="133" t="s">
        <v>953</v>
      </c>
      <c r="B360" s="136" t="s">
        <v>972</v>
      </c>
      <c r="C360" s="45">
        <f t="shared" si="7"/>
        <v>0</v>
      </c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</row>
    <row r="361" spans="1:34" ht="15.75" x14ac:dyDescent="0.25">
      <c r="A361" s="133" t="s">
        <v>954</v>
      </c>
      <c r="B361" s="136" t="s">
        <v>973</v>
      </c>
      <c r="C361" s="45">
        <f t="shared" si="7"/>
        <v>0</v>
      </c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</row>
    <row r="362" spans="1:34" x14ac:dyDescent="0.25">
      <c r="A362" s="149" t="s">
        <v>955</v>
      </c>
      <c r="B362" s="150" t="s">
        <v>974</v>
      </c>
      <c r="C362" s="45">
        <f t="shared" si="7"/>
        <v>0</v>
      </c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</row>
    <row r="363" spans="1:34" x14ac:dyDescent="0.25">
      <c r="A363" s="149" t="s">
        <v>956</v>
      </c>
      <c r="B363" s="150" t="s">
        <v>975</v>
      </c>
      <c r="C363" s="45">
        <f t="shared" si="7"/>
        <v>0</v>
      </c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</row>
    <row r="364" spans="1:34" x14ac:dyDescent="0.25">
      <c r="A364" s="149" t="s">
        <v>957</v>
      </c>
      <c r="B364" s="150" t="s">
        <v>976</v>
      </c>
      <c r="C364" s="45">
        <f t="shared" si="7"/>
        <v>0</v>
      </c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</row>
    <row r="365" spans="1:34" ht="15.75" x14ac:dyDescent="0.25">
      <c r="A365" s="133" t="s">
        <v>958</v>
      </c>
      <c r="B365" s="150" t="s">
        <v>977</v>
      </c>
      <c r="C365" s="45">
        <f t="shared" si="7"/>
        <v>0</v>
      </c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</row>
    <row r="366" spans="1:34" ht="15.75" x14ac:dyDescent="0.25">
      <c r="A366" s="133" t="s">
        <v>983</v>
      </c>
      <c r="B366" s="134" t="s">
        <v>984</v>
      </c>
      <c r="C366" s="45">
        <f t="shared" si="7"/>
        <v>0</v>
      </c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</row>
    <row r="367" spans="1:34" x14ac:dyDescent="0.25">
      <c r="A367" s="100" t="s">
        <v>695</v>
      </c>
      <c r="B367" s="123" t="s">
        <v>696</v>
      </c>
      <c r="C367" s="45">
        <f t="shared" si="7"/>
        <v>0</v>
      </c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</row>
    <row r="368" spans="1:34" ht="15.75" x14ac:dyDescent="0.25">
      <c r="A368" s="133" t="s">
        <v>985</v>
      </c>
      <c r="B368" s="134" t="s">
        <v>986</v>
      </c>
      <c r="C368" s="45">
        <f t="shared" si="7"/>
        <v>0</v>
      </c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</row>
    <row r="369" spans="1:34" ht="15.75" x14ac:dyDescent="0.25">
      <c r="A369" s="133" t="s">
        <v>987</v>
      </c>
      <c r="B369" s="136" t="s">
        <v>988</v>
      </c>
      <c r="C369" s="45">
        <f t="shared" si="7"/>
        <v>0</v>
      </c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</row>
    <row r="370" spans="1:34" ht="15.75" x14ac:dyDescent="0.25">
      <c r="A370" s="133" t="s">
        <v>989</v>
      </c>
      <c r="B370" s="134" t="s">
        <v>990</v>
      </c>
      <c r="C370" s="45">
        <f t="shared" si="7"/>
        <v>0</v>
      </c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</row>
    <row r="371" spans="1:34" ht="15.75" x14ac:dyDescent="0.25">
      <c r="A371" s="133" t="s">
        <v>991</v>
      </c>
      <c r="B371" s="134" t="s">
        <v>992</v>
      </c>
      <c r="C371" s="45">
        <f t="shared" si="7"/>
        <v>0</v>
      </c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</row>
    <row r="372" spans="1:34" ht="15.75" x14ac:dyDescent="0.25">
      <c r="A372" s="133" t="s">
        <v>993</v>
      </c>
      <c r="B372" s="134" t="s">
        <v>1003</v>
      </c>
      <c r="C372" s="45">
        <f t="shared" si="7"/>
        <v>0</v>
      </c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</row>
    <row r="373" spans="1:34" ht="15.75" x14ac:dyDescent="0.25">
      <c r="A373" s="155" t="s">
        <v>994</v>
      </c>
      <c r="B373" s="96" t="s">
        <v>1004</v>
      </c>
      <c r="C373" s="45">
        <f t="shared" si="7"/>
        <v>0</v>
      </c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</row>
    <row r="374" spans="1:34" ht="15.75" x14ac:dyDescent="0.25">
      <c r="A374" s="133" t="s">
        <v>995</v>
      </c>
      <c r="B374" s="134" t="s">
        <v>1005</v>
      </c>
      <c r="C374" s="45">
        <f t="shared" si="7"/>
        <v>0</v>
      </c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</row>
    <row r="375" spans="1:34" ht="15.75" x14ac:dyDescent="0.25">
      <c r="A375" s="133" t="s">
        <v>996</v>
      </c>
      <c r="B375" s="134" t="s">
        <v>1006</v>
      </c>
      <c r="C375" s="45">
        <f t="shared" si="7"/>
        <v>0</v>
      </c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</row>
    <row r="376" spans="1:34" ht="15.75" x14ac:dyDescent="0.25">
      <c r="A376" s="109" t="s">
        <v>997</v>
      </c>
      <c r="B376" s="58" t="s">
        <v>1007</v>
      </c>
      <c r="C376" s="45">
        <f t="shared" si="7"/>
        <v>0</v>
      </c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</row>
    <row r="377" spans="1:34" ht="15.75" x14ac:dyDescent="0.25">
      <c r="A377" s="133" t="s">
        <v>998</v>
      </c>
      <c r="B377" s="134" t="s">
        <v>1008</v>
      </c>
      <c r="C377" s="45">
        <f t="shared" si="7"/>
        <v>0</v>
      </c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</row>
    <row r="378" spans="1:34" x14ac:dyDescent="0.25">
      <c r="A378" s="100" t="s">
        <v>697</v>
      </c>
      <c r="B378" s="123" t="s">
        <v>698</v>
      </c>
      <c r="C378" s="45">
        <f t="shared" si="7"/>
        <v>0</v>
      </c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</row>
    <row r="379" spans="1:34" ht="15.75" x14ac:dyDescent="0.25">
      <c r="A379" s="133" t="s">
        <v>999</v>
      </c>
      <c r="B379" s="134" t="s">
        <v>1009</v>
      </c>
      <c r="C379" s="45">
        <f t="shared" si="7"/>
        <v>0</v>
      </c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</row>
    <row r="380" spans="1:34" ht="15.75" x14ac:dyDescent="0.25">
      <c r="A380" s="133" t="s">
        <v>1000</v>
      </c>
      <c r="B380" s="134" t="s">
        <v>1010</v>
      </c>
      <c r="C380" s="45">
        <f t="shared" si="7"/>
        <v>0</v>
      </c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</row>
    <row r="381" spans="1:34" ht="15.75" x14ac:dyDescent="0.25">
      <c r="A381" s="133" t="s">
        <v>1001</v>
      </c>
      <c r="B381" s="134" t="s">
        <v>1011</v>
      </c>
      <c r="C381" s="45">
        <f t="shared" si="7"/>
        <v>0</v>
      </c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</row>
    <row r="382" spans="1:34" ht="15.75" x14ac:dyDescent="0.25">
      <c r="A382" s="94" t="s">
        <v>1002</v>
      </c>
      <c r="B382" s="121" t="s">
        <v>815</v>
      </c>
      <c r="C382" s="45">
        <f t="shared" si="7"/>
        <v>0</v>
      </c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</row>
    <row r="383" spans="1:34" x14ac:dyDescent="0.25">
      <c r="A383" s="120" t="s">
        <v>699</v>
      </c>
      <c r="B383" s="123" t="s">
        <v>700</v>
      </c>
      <c r="C383" s="45">
        <f t="shared" si="7"/>
        <v>12</v>
      </c>
      <c r="D383" s="49"/>
      <c r="E383" s="49"/>
      <c r="F383" s="49"/>
      <c r="G383" s="49"/>
      <c r="H383" s="49">
        <v>2</v>
      </c>
      <c r="I383" s="49"/>
      <c r="J383" s="49"/>
      <c r="K383" s="49"/>
      <c r="L383" s="49"/>
      <c r="M383" s="49"/>
      <c r="N383" s="49">
        <v>2</v>
      </c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>
        <v>2</v>
      </c>
      <c r="AD383" s="49"/>
      <c r="AE383" s="49"/>
      <c r="AF383" s="49"/>
      <c r="AG383" s="49"/>
      <c r="AH383" s="49">
        <v>6</v>
      </c>
    </row>
    <row r="384" spans="1:34" x14ac:dyDescent="0.25">
      <c r="A384" s="100" t="s">
        <v>701</v>
      </c>
      <c r="B384" s="123" t="s">
        <v>702</v>
      </c>
      <c r="C384" s="45">
        <f t="shared" ref="C384:C415" si="8">SUM(D384:AH384)</f>
        <v>0</v>
      </c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</row>
    <row r="385" spans="1:34" x14ac:dyDescent="0.25">
      <c r="A385" s="100" t="s">
        <v>703</v>
      </c>
      <c r="B385" s="123" t="s">
        <v>704</v>
      </c>
      <c r="C385" s="45">
        <f t="shared" si="8"/>
        <v>0</v>
      </c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</row>
    <row r="386" spans="1:34" ht="15.75" x14ac:dyDescent="0.25">
      <c r="A386" s="101" t="s">
        <v>23</v>
      </c>
      <c r="B386" s="105" t="s">
        <v>181</v>
      </c>
      <c r="C386" s="45">
        <f t="shared" si="8"/>
        <v>0</v>
      </c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</row>
    <row r="387" spans="1:34" x14ac:dyDescent="0.25">
      <c r="A387" s="120" t="s">
        <v>705</v>
      </c>
      <c r="B387" s="135" t="s">
        <v>706</v>
      </c>
      <c r="C387" s="45">
        <f t="shared" si="8"/>
        <v>0</v>
      </c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</row>
    <row r="388" spans="1:34" x14ac:dyDescent="0.25">
      <c r="A388" s="100" t="s">
        <v>707</v>
      </c>
      <c r="B388" s="123" t="s">
        <v>708</v>
      </c>
      <c r="C388" s="45">
        <f t="shared" si="8"/>
        <v>0</v>
      </c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</row>
    <row r="389" spans="1:34" x14ac:dyDescent="0.25">
      <c r="A389" s="100" t="s">
        <v>709</v>
      </c>
      <c r="B389" s="123" t="s">
        <v>710</v>
      </c>
      <c r="C389" s="45">
        <f t="shared" si="8"/>
        <v>0</v>
      </c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</row>
    <row r="390" spans="1:34" x14ac:dyDescent="0.25">
      <c r="A390" s="120" t="s">
        <v>711</v>
      </c>
      <c r="B390" s="123" t="s">
        <v>712</v>
      </c>
      <c r="C390" s="45">
        <f t="shared" si="8"/>
        <v>0</v>
      </c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</row>
    <row r="391" spans="1:34" x14ac:dyDescent="0.25">
      <c r="A391" s="100" t="s">
        <v>713</v>
      </c>
      <c r="B391" s="123" t="s">
        <v>714</v>
      </c>
      <c r="C391" s="45">
        <f t="shared" si="8"/>
        <v>0</v>
      </c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</row>
    <row r="392" spans="1:34" x14ac:dyDescent="0.25">
      <c r="A392" s="100" t="s">
        <v>715</v>
      </c>
      <c r="B392" s="123" t="s">
        <v>716</v>
      </c>
      <c r="C392" s="45">
        <f t="shared" si="8"/>
        <v>20</v>
      </c>
      <c r="D392" s="49"/>
      <c r="E392" s="49"/>
      <c r="F392" s="49"/>
      <c r="G392" s="49"/>
      <c r="H392" s="49"/>
      <c r="I392" s="49"/>
      <c r="J392" s="49">
        <v>20</v>
      </c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</row>
    <row r="393" spans="1:34" ht="15.75" x14ac:dyDescent="0.25">
      <c r="A393" s="119" t="s">
        <v>721</v>
      </c>
      <c r="B393" s="105" t="s">
        <v>739</v>
      </c>
      <c r="C393" s="45">
        <f t="shared" si="8"/>
        <v>0</v>
      </c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</row>
    <row r="394" spans="1:34" ht="15.75" x14ac:dyDescent="0.25">
      <c r="A394" s="119" t="s">
        <v>722</v>
      </c>
      <c r="B394" s="105" t="s">
        <v>740</v>
      </c>
      <c r="C394" s="45">
        <f t="shared" si="8"/>
        <v>0</v>
      </c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</row>
    <row r="395" spans="1:34" ht="15.75" x14ac:dyDescent="0.25">
      <c r="A395" s="119" t="s">
        <v>723</v>
      </c>
      <c r="B395" s="105" t="s">
        <v>741</v>
      </c>
      <c r="C395" s="45">
        <f t="shared" si="8"/>
        <v>0</v>
      </c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</row>
    <row r="396" spans="1:34" ht="15.75" x14ac:dyDescent="0.25">
      <c r="A396" s="119" t="s">
        <v>724</v>
      </c>
      <c r="B396" s="105" t="s">
        <v>742</v>
      </c>
      <c r="C396" s="45">
        <f t="shared" si="8"/>
        <v>0</v>
      </c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</row>
    <row r="397" spans="1:34" ht="15.75" x14ac:dyDescent="0.25">
      <c r="A397" s="101" t="s">
        <v>25</v>
      </c>
      <c r="B397" s="105" t="s">
        <v>251</v>
      </c>
      <c r="C397" s="45">
        <f t="shared" si="8"/>
        <v>0</v>
      </c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</row>
    <row r="398" spans="1:34" ht="15.75" x14ac:dyDescent="0.25">
      <c r="A398" s="119" t="s">
        <v>725</v>
      </c>
      <c r="B398" s="105" t="s">
        <v>744</v>
      </c>
      <c r="C398" s="45">
        <f t="shared" si="8"/>
        <v>0</v>
      </c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</row>
    <row r="399" spans="1:34" ht="15.75" x14ac:dyDescent="0.25">
      <c r="A399" s="119" t="s">
        <v>726</v>
      </c>
      <c r="B399" s="122" t="s">
        <v>745</v>
      </c>
      <c r="C399" s="45">
        <f t="shared" si="8"/>
        <v>0</v>
      </c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</row>
    <row r="400" spans="1:34" ht="15.75" x14ac:dyDescent="0.25">
      <c r="A400" s="119" t="s">
        <v>727</v>
      </c>
      <c r="B400" s="105" t="s">
        <v>746</v>
      </c>
      <c r="C400" s="45">
        <f t="shared" si="8"/>
        <v>0</v>
      </c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</row>
    <row r="401" spans="1:34" ht="15.75" x14ac:dyDescent="0.25">
      <c r="A401" s="119" t="s">
        <v>728</v>
      </c>
      <c r="B401" s="122" t="s">
        <v>747</v>
      </c>
      <c r="C401" s="45">
        <f t="shared" si="8"/>
        <v>0</v>
      </c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</row>
    <row r="402" spans="1:34" ht="15.75" x14ac:dyDescent="0.25">
      <c r="A402" s="119" t="s">
        <v>729</v>
      </c>
      <c r="B402" s="122" t="s">
        <v>748</v>
      </c>
      <c r="C402" s="45">
        <f t="shared" si="8"/>
        <v>0</v>
      </c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</row>
    <row r="403" spans="1:34" ht="15.75" x14ac:dyDescent="0.25">
      <c r="A403" s="119" t="s">
        <v>730</v>
      </c>
      <c r="B403" s="122" t="s">
        <v>750</v>
      </c>
      <c r="C403" s="45">
        <f t="shared" si="8"/>
        <v>0</v>
      </c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</row>
    <row r="404" spans="1:34" ht="15.75" x14ac:dyDescent="0.25">
      <c r="A404" s="119" t="s">
        <v>731</v>
      </c>
      <c r="B404" s="105" t="s">
        <v>752</v>
      </c>
      <c r="C404" s="45">
        <f t="shared" si="8"/>
        <v>0</v>
      </c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</row>
    <row r="405" spans="1:34" ht="15.75" x14ac:dyDescent="0.25">
      <c r="A405" s="119" t="s">
        <v>732</v>
      </c>
      <c r="B405" s="105" t="s">
        <v>754</v>
      </c>
      <c r="C405" s="45">
        <f t="shared" si="8"/>
        <v>0</v>
      </c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</row>
    <row r="406" spans="1:34" ht="15.75" x14ac:dyDescent="0.25">
      <c r="A406" s="119" t="s">
        <v>733</v>
      </c>
      <c r="B406" s="122" t="s">
        <v>755</v>
      </c>
      <c r="C406" s="45">
        <f t="shared" si="8"/>
        <v>0</v>
      </c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</row>
    <row r="407" spans="1:34" ht="15.75" x14ac:dyDescent="0.25">
      <c r="A407" s="119" t="s">
        <v>734</v>
      </c>
      <c r="B407" s="105" t="s">
        <v>756</v>
      </c>
      <c r="C407" s="45">
        <f t="shared" si="8"/>
        <v>0</v>
      </c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</row>
    <row r="408" spans="1:34" ht="15.75" x14ac:dyDescent="0.25">
      <c r="A408" s="101" t="s">
        <v>29</v>
      </c>
      <c r="B408" s="105" t="s">
        <v>272</v>
      </c>
      <c r="C408" s="45">
        <f t="shared" si="8"/>
        <v>0</v>
      </c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</row>
    <row r="409" spans="1:34" ht="15.75" x14ac:dyDescent="0.25">
      <c r="A409" s="119" t="s">
        <v>735</v>
      </c>
      <c r="B409" s="122" t="s">
        <v>757</v>
      </c>
      <c r="C409" s="45">
        <f t="shared" si="8"/>
        <v>0</v>
      </c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</row>
    <row r="410" spans="1:34" ht="15.75" x14ac:dyDescent="0.25">
      <c r="A410" s="119" t="s">
        <v>736</v>
      </c>
      <c r="B410" s="105" t="s">
        <v>758</v>
      </c>
      <c r="C410" s="45">
        <f t="shared" si="8"/>
        <v>0</v>
      </c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</row>
    <row r="411" spans="1:34" ht="15.75" x14ac:dyDescent="0.25">
      <c r="A411" s="119" t="s">
        <v>737</v>
      </c>
      <c r="B411" s="105" t="s">
        <v>759</v>
      </c>
      <c r="C411" s="45">
        <f t="shared" si="8"/>
        <v>0</v>
      </c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</row>
    <row r="412" spans="1:34" ht="15.75" x14ac:dyDescent="0.25">
      <c r="A412" s="119" t="s">
        <v>738</v>
      </c>
      <c r="B412" s="122" t="s">
        <v>760</v>
      </c>
      <c r="C412" s="45">
        <f t="shared" si="8"/>
        <v>0</v>
      </c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</row>
    <row r="413" spans="1:34" ht="15.75" x14ac:dyDescent="0.25">
      <c r="A413" s="95" t="s">
        <v>765</v>
      </c>
      <c r="B413" s="96" t="s">
        <v>770</v>
      </c>
      <c r="C413" s="45">
        <f t="shared" si="8"/>
        <v>0</v>
      </c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</row>
    <row r="414" spans="1:34" ht="15.75" x14ac:dyDescent="0.25">
      <c r="A414" s="95" t="s">
        <v>766</v>
      </c>
      <c r="B414" s="96" t="s">
        <v>767</v>
      </c>
      <c r="C414" s="45">
        <f t="shared" si="8"/>
        <v>0</v>
      </c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</row>
    <row r="415" spans="1:34" ht="15.75" x14ac:dyDescent="0.25">
      <c r="A415" s="95" t="s">
        <v>768</v>
      </c>
      <c r="B415" s="98" t="s">
        <v>769</v>
      </c>
      <c r="C415" s="45">
        <f t="shared" si="8"/>
        <v>0</v>
      </c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</row>
    <row r="416" spans="1:34" ht="15.75" x14ac:dyDescent="0.25">
      <c r="A416" s="95" t="s">
        <v>772</v>
      </c>
      <c r="B416" s="98" t="s">
        <v>771</v>
      </c>
      <c r="C416" s="45">
        <f t="shared" ref="C416:C447" si="9">SUM(D416:AH416)</f>
        <v>0</v>
      </c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</row>
    <row r="417" spans="1:34" ht="15.75" x14ac:dyDescent="0.25">
      <c r="A417" s="95" t="s">
        <v>774</v>
      </c>
      <c r="B417" s="96" t="s">
        <v>773</v>
      </c>
      <c r="C417" s="45">
        <f t="shared" si="9"/>
        <v>0</v>
      </c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</row>
    <row r="418" spans="1:34" ht="15.75" x14ac:dyDescent="0.25">
      <c r="A418" s="95" t="s">
        <v>775</v>
      </c>
      <c r="B418" s="96" t="s">
        <v>776</v>
      </c>
      <c r="C418" s="45">
        <f t="shared" si="9"/>
        <v>0</v>
      </c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</row>
    <row r="419" spans="1:34" ht="15.75" x14ac:dyDescent="0.25">
      <c r="A419" s="101" t="s">
        <v>30</v>
      </c>
      <c r="B419" s="105" t="s">
        <v>473</v>
      </c>
      <c r="C419" s="45">
        <f t="shared" si="9"/>
        <v>0</v>
      </c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</row>
    <row r="420" spans="1:34" ht="15.75" x14ac:dyDescent="0.25">
      <c r="A420" s="95" t="s">
        <v>777</v>
      </c>
      <c r="B420" s="96" t="s">
        <v>778</v>
      </c>
      <c r="C420" s="45">
        <f t="shared" si="9"/>
        <v>0</v>
      </c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</row>
    <row r="421" spans="1:34" ht="31.5" x14ac:dyDescent="0.25">
      <c r="A421" s="95" t="s">
        <v>779</v>
      </c>
      <c r="B421" s="96" t="s">
        <v>780</v>
      </c>
      <c r="C421" s="45">
        <f t="shared" si="9"/>
        <v>0</v>
      </c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</row>
    <row r="422" spans="1:34" ht="31.5" x14ac:dyDescent="0.25">
      <c r="A422" s="95" t="s">
        <v>781</v>
      </c>
      <c r="B422" s="96" t="s">
        <v>782</v>
      </c>
      <c r="C422" s="45">
        <f t="shared" si="9"/>
        <v>0</v>
      </c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</row>
    <row r="423" spans="1:34" ht="31.5" x14ac:dyDescent="0.25">
      <c r="A423" s="95" t="s">
        <v>783</v>
      </c>
      <c r="B423" s="96" t="s">
        <v>784</v>
      </c>
      <c r="C423" s="45">
        <f t="shared" si="9"/>
        <v>0</v>
      </c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</row>
    <row r="424" spans="1:34" ht="15.75" x14ac:dyDescent="0.25">
      <c r="A424" s="95" t="s">
        <v>785</v>
      </c>
      <c r="B424" s="96" t="s">
        <v>794</v>
      </c>
      <c r="C424" s="45">
        <f t="shared" si="9"/>
        <v>0</v>
      </c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</row>
    <row r="425" spans="1:34" ht="15.75" x14ac:dyDescent="0.25">
      <c r="A425" s="95" t="s">
        <v>786</v>
      </c>
      <c r="B425" s="96" t="s">
        <v>795</v>
      </c>
      <c r="C425" s="45">
        <f t="shared" si="9"/>
        <v>0</v>
      </c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</row>
    <row r="426" spans="1:34" ht="31.5" x14ac:dyDescent="0.25">
      <c r="A426" s="95" t="s">
        <v>787</v>
      </c>
      <c r="B426" s="96" t="s">
        <v>796</v>
      </c>
      <c r="C426" s="45">
        <f t="shared" si="9"/>
        <v>0</v>
      </c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</row>
    <row r="427" spans="1:34" ht="15.75" x14ac:dyDescent="0.25">
      <c r="A427" s="95" t="s">
        <v>788</v>
      </c>
      <c r="B427" s="96" t="s">
        <v>797</v>
      </c>
      <c r="C427" s="45">
        <f t="shared" si="9"/>
        <v>0</v>
      </c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</row>
    <row r="428" spans="1:34" ht="15.75" x14ac:dyDescent="0.25">
      <c r="A428" s="95" t="s">
        <v>789</v>
      </c>
      <c r="B428" s="96" t="s">
        <v>798</v>
      </c>
      <c r="C428" s="45">
        <f t="shared" si="9"/>
        <v>0</v>
      </c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</row>
    <row r="429" spans="1:34" ht="15.75" x14ac:dyDescent="0.25">
      <c r="A429" s="95" t="s">
        <v>790</v>
      </c>
      <c r="B429" s="96" t="s">
        <v>799</v>
      </c>
      <c r="C429" s="45">
        <f t="shared" si="9"/>
        <v>0</v>
      </c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</row>
    <row r="430" spans="1:34" ht="15.75" x14ac:dyDescent="0.25">
      <c r="A430" s="101" t="s">
        <v>31</v>
      </c>
      <c r="B430" s="104" t="s">
        <v>545</v>
      </c>
      <c r="C430" s="45">
        <f t="shared" si="9"/>
        <v>6</v>
      </c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>
        <v>4</v>
      </c>
      <c r="AE430" s="49">
        <v>2</v>
      </c>
      <c r="AF430" s="49"/>
      <c r="AG430" s="49"/>
      <c r="AH430" s="49"/>
    </row>
    <row r="431" spans="1:34" ht="15.75" x14ac:dyDescent="0.25">
      <c r="A431" s="95" t="s">
        <v>791</v>
      </c>
      <c r="B431" s="96" t="s">
        <v>800</v>
      </c>
      <c r="C431" s="45">
        <f t="shared" si="9"/>
        <v>0</v>
      </c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</row>
    <row r="432" spans="1:34" ht="15.75" x14ac:dyDescent="0.25">
      <c r="A432" s="95" t="s">
        <v>792</v>
      </c>
      <c r="B432" s="96" t="s">
        <v>803</v>
      </c>
      <c r="C432" s="45">
        <f t="shared" si="9"/>
        <v>0</v>
      </c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</row>
    <row r="433" spans="1:34" ht="15.75" x14ac:dyDescent="0.25">
      <c r="A433" s="95" t="s">
        <v>793</v>
      </c>
      <c r="B433" s="96" t="s">
        <v>805</v>
      </c>
      <c r="C433" s="45">
        <f t="shared" si="9"/>
        <v>0</v>
      </c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</row>
    <row r="434" spans="1:34" ht="15.75" x14ac:dyDescent="0.25">
      <c r="A434" s="110" t="s">
        <v>806</v>
      </c>
      <c r="B434" s="98" t="s">
        <v>807</v>
      </c>
      <c r="C434" s="45">
        <f t="shared" si="9"/>
        <v>0</v>
      </c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</row>
    <row r="435" spans="1:34" ht="15.75" x14ac:dyDescent="0.25">
      <c r="A435" s="110" t="s">
        <v>808</v>
      </c>
      <c r="B435" s="98" t="s">
        <v>809</v>
      </c>
      <c r="C435" s="45">
        <f t="shared" si="9"/>
        <v>0</v>
      </c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</row>
    <row r="436" spans="1:34" ht="15.75" x14ac:dyDescent="0.25">
      <c r="A436" s="110" t="s">
        <v>810</v>
      </c>
      <c r="B436" s="98" t="s">
        <v>811</v>
      </c>
      <c r="C436" s="45">
        <f t="shared" si="9"/>
        <v>0</v>
      </c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</row>
    <row r="437" spans="1:34" ht="15.75" x14ac:dyDescent="0.25">
      <c r="A437" s="110" t="s">
        <v>812</v>
      </c>
      <c r="B437" s="98" t="s">
        <v>813</v>
      </c>
      <c r="C437" s="45">
        <f t="shared" si="9"/>
        <v>0</v>
      </c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</row>
    <row r="438" spans="1:34" ht="31.5" x14ac:dyDescent="0.25">
      <c r="A438" s="115" t="s">
        <v>814</v>
      </c>
      <c r="B438" s="54" t="s">
        <v>496</v>
      </c>
      <c r="C438" s="45">
        <f t="shared" si="9"/>
        <v>0</v>
      </c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</row>
    <row r="439" spans="1:34" ht="15.75" x14ac:dyDescent="0.25">
      <c r="A439" s="112" t="s">
        <v>816</v>
      </c>
      <c r="B439" s="156" t="s">
        <v>817</v>
      </c>
      <c r="C439" s="45">
        <f t="shared" si="9"/>
        <v>13</v>
      </c>
      <c r="D439" s="49"/>
      <c r="E439" s="49"/>
      <c r="F439" s="49"/>
      <c r="G439" s="49"/>
      <c r="H439" s="49">
        <v>2</v>
      </c>
      <c r="I439" s="49"/>
      <c r="J439" s="49"/>
      <c r="K439" s="49"/>
      <c r="L439" s="49"/>
      <c r="M439" s="49"/>
      <c r="N439" s="49">
        <v>3</v>
      </c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>
        <v>2</v>
      </c>
      <c r="AD439" s="49"/>
      <c r="AE439" s="49"/>
      <c r="AF439" s="49"/>
      <c r="AG439" s="49"/>
      <c r="AH439" s="49">
        <v>6</v>
      </c>
    </row>
    <row r="440" spans="1:34" ht="15.75" x14ac:dyDescent="0.25">
      <c r="A440" s="115" t="s">
        <v>818</v>
      </c>
      <c r="B440" s="54" t="s">
        <v>819</v>
      </c>
      <c r="C440" s="45">
        <f t="shared" si="9"/>
        <v>0</v>
      </c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</row>
    <row r="441" spans="1:34" ht="15.75" x14ac:dyDescent="0.25">
      <c r="A441" s="61" t="s">
        <v>32</v>
      </c>
      <c r="B441" s="55" t="s">
        <v>636</v>
      </c>
      <c r="C441" s="45">
        <f t="shared" si="9"/>
        <v>0</v>
      </c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</row>
    <row r="442" spans="1:34" ht="15.75" x14ac:dyDescent="0.25">
      <c r="A442" s="115" t="s">
        <v>820</v>
      </c>
      <c r="B442" s="54" t="s">
        <v>821</v>
      </c>
      <c r="C442" s="45">
        <f t="shared" si="9"/>
        <v>0</v>
      </c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</row>
    <row r="443" spans="1:34" ht="15.75" x14ac:dyDescent="0.25">
      <c r="A443" s="115" t="s">
        <v>822</v>
      </c>
      <c r="B443" s="54" t="s">
        <v>823</v>
      </c>
      <c r="C443" s="45">
        <f t="shared" si="9"/>
        <v>0</v>
      </c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</row>
    <row r="444" spans="1:34" ht="15.75" x14ac:dyDescent="0.25">
      <c r="A444" s="115" t="s">
        <v>824</v>
      </c>
      <c r="B444" s="54" t="s">
        <v>825</v>
      </c>
      <c r="C444" s="45">
        <f t="shared" si="9"/>
        <v>0</v>
      </c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</row>
    <row r="445" spans="1:34" ht="15.75" x14ac:dyDescent="0.25">
      <c r="A445" s="115" t="s">
        <v>826</v>
      </c>
      <c r="B445" s="54" t="s">
        <v>827</v>
      </c>
      <c r="C445" s="45">
        <f t="shared" si="9"/>
        <v>6</v>
      </c>
      <c r="D445" s="49"/>
      <c r="E445" s="49"/>
      <c r="F445" s="49"/>
      <c r="G445" s="49"/>
      <c r="H445" s="49">
        <v>1</v>
      </c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>
        <v>5</v>
      </c>
      <c r="AD445" s="49"/>
      <c r="AE445" s="49"/>
      <c r="AF445" s="49"/>
      <c r="AG445" s="49"/>
      <c r="AH445" s="49"/>
    </row>
    <row r="446" spans="1:34" ht="15.75" x14ac:dyDescent="0.25">
      <c r="A446" s="115" t="s">
        <v>828</v>
      </c>
      <c r="B446" s="54" t="s">
        <v>829</v>
      </c>
      <c r="C446" s="45">
        <f t="shared" si="9"/>
        <v>0</v>
      </c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</row>
    <row r="447" spans="1:34" ht="15.75" x14ac:dyDescent="0.25">
      <c r="A447" s="115" t="s">
        <v>830</v>
      </c>
      <c r="B447" s="54" t="s">
        <v>831</v>
      </c>
      <c r="C447" s="45">
        <f t="shared" si="9"/>
        <v>0</v>
      </c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</row>
    <row r="448" spans="1:34" ht="15.75" x14ac:dyDescent="0.25">
      <c r="A448" s="115" t="s">
        <v>832</v>
      </c>
      <c r="B448" s="54" t="s">
        <v>833</v>
      </c>
      <c r="C448" s="45">
        <f t="shared" ref="C448:C473" si="10">SUM(D448:AH448)</f>
        <v>0</v>
      </c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</row>
    <row r="449" spans="1:34" ht="15.75" x14ac:dyDescent="0.25">
      <c r="A449" s="115" t="s">
        <v>834</v>
      </c>
      <c r="B449" s="54" t="s">
        <v>835</v>
      </c>
      <c r="C449" s="45">
        <f t="shared" si="10"/>
        <v>0</v>
      </c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</row>
    <row r="450" spans="1:34" ht="15.75" x14ac:dyDescent="0.25">
      <c r="A450" s="115" t="s">
        <v>836</v>
      </c>
      <c r="B450" s="54" t="s">
        <v>837</v>
      </c>
      <c r="C450" s="45">
        <f t="shared" si="10"/>
        <v>0</v>
      </c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</row>
    <row r="451" spans="1:34" ht="15.75" x14ac:dyDescent="0.25">
      <c r="A451" s="115" t="s">
        <v>838</v>
      </c>
      <c r="B451" s="54" t="s">
        <v>839</v>
      </c>
      <c r="C451" s="45">
        <f t="shared" si="10"/>
        <v>0</v>
      </c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</row>
    <row r="452" spans="1:34" ht="15.75" x14ac:dyDescent="0.25">
      <c r="A452" s="67" t="s">
        <v>165</v>
      </c>
      <c r="B452" s="68" t="s">
        <v>686</v>
      </c>
      <c r="C452" s="45">
        <f t="shared" si="10"/>
        <v>0</v>
      </c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</row>
    <row r="453" spans="1:34" ht="15.75" x14ac:dyDescent="0.25">
      <c r="A453" s="115" t="s">
        <v>840</v>
      </c>
      <c r="B453" s="54" t="s">
        <v>841</v>
      </c>
      <c r="C453" s="45">
        <f t="shared" si="10"/>
        <v>0</v>
      </c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</row>
    <row r="454" spans="1:34" ht="15.75" x14ac:dyDescent="0.25">
      <c r="A454" s="115" t="s">
        <v>842</v>
      </c>
      <c r="B454" s="54" t="s">
        <v>843</v>
      </c>
      <c r="C454" s="45">
        <f t="shared" si="10"/>
        <v>0</v>
      </c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</row>
    <row r="455" spans="1:34" ht="15.75" x14ac:dyDescent="0.25">
      <c r="A455" s="115" t="s">
        <v>844</v>
      </c>
      <c r="B455" s="54" t="s">
        <v>845</v>
      </c>
      <c r="C455" s="45">
        <f t="shared" si="10"/>
        <v>0</v>
      </c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</row>
    <row r="456" spans="1:34" ht="15.75" x14ac:dyDescent="0.25">
      <c r="A456" s="115" t="s">
        <v>846</v>
      </c>
      <c r="B456" s="54" t="s">
        <v>847</v>
      </c>
      <c r="C456" s="45">
        <f t="shared" si="10"/>
        <v>4</v>
      </c>
      <c r="D456" s="49"/>
      <c r="E456" s="49"/>
      <c r="F456" s="49"/>
      <c r="G456" s="49">
        <v>4</v>
      </c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</row>
    <row r="457" spans="1:34" ht="15.75" x14ac:dyDescent="0.25">
      <c r="A457" s="110" t="s">
        <v>848</v>
      </c>
      <c r="B457" s="145" t="s">
        <v>849</v>
      </c>
      <c r="C457" s="45">
        <f t="shared" si="10"/>
        <v>0</v>
      </c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</row>
    <row r="458" spans="1:34" ht="15.75" x14ac:dyDescent="0.25">
      <c r="A458" s="115" t="s">
        <v>850</v>
      </c>
      <c r="B458" s="54" t="s">
        <v>851</v>
      </c>
      <c r="C458" s="45">
        <f t="shared" si="10"/>
        <v>0</v>
      </c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</row>
    <row r="459" spans="1:34" ht="15.75" x14ac:dyDescent="0.25">
      <c r="A459" s="115" t="s">
        <v>852</v>
      </c>
      <c r="B459" s="54" t="s">
        <v>853</v>
      </c>
      <c r="C459" s="45">
        <f t="shared" si="10"/>
        <v>0</v>
      </c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</row>
    <row r="460" spans="1:34" ht="15.75" x14ac:dyDescent="0.25">
      <c r="A460" s="115" t="s">
        <v>854</v>
      </c>
      <c r="B460" s="54" t="s">
        <v>855</v>
      </c>
      <c r="C460" s="45">
        <f t="shared" si="10"/>
        <v>0</v>
      </c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</row>
    <row r="461" spans="1:34" ht="15.75" x14ac:dyDescent="0.25">
      <c r="A461" s="115" t="s">
        <v>856</v>
      </c>
      <c r="B461" s="54" t="s">
        <v>857</v>
      </c>
      <c r="C461" s="45">
        <f t="shared" si="10"/>
        <v>0</v>
      </c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</row>
    <row r="462" spans="1:34" ht="15.75" x14ac:dyDescent="0.25">
      <c r="A462" s="115" t="s">
        <v>858</v>
      </c>
      <c r="B462" s="54" t="s">
        <v>859</v>
      </c>
      <c r="C462" s="45">
        <f t="shared" si="10"/>
        <v>0</v>
      </c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</row>
    <row r="463" spans="1:34" ht="15.75" x14ac:dyDescent="0.25">
      <c r="A463" s="69" t="s">
        <v>167</v>
      </c>
      <c r="B463" s="68" t="s">
        <v>687</v>
      </c>
      <c r="C463" s="45">
        <f t="shared" si="10"/>
        <v>0</v>
      </c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</row>
    <row r="464" spans="1:34" ht="15.75" x14ac:dyDescent="0.25">
      <c r="A464" s="115" t="s">
        <v>860</v>
      </c>
      <c r="B464" s="54" t="s">
        <v>861</v>
      </c>
      <c r="C464" s="45">
        <f t="shared" si="10"/>
        <v>0</v>
      </c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</row>
    <row r="465" spans="1:34" ht="15.75" x14ac:dyDescent="0.25">
      <c r="A465" s="115" t="s">
        <v>862</v>
      </c>
      <c r="B465" s="54" t="s">
        <v>863</v>
      </c>
      <c r="C465" s="45">
        <f t="shared" si="10"/>
        <v>0</v>
      </c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</row>
    <row r="466" spans="1:34" ht="15.75" x14ac:dyDescent="0.25">
      <c r="A466" s="115" t="s">
        <v>864</v>
      </c>
      <c r="B466" s="54" t="s">
        <v>865</v>
      </c>
      <c r="C466" s="45">
        <f t="shared" si="10"/>
        <v>0</v>
      </c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</row>
    <row r="467" spans="1:34" ht="15.75" x14ac:dyDescent="0.25">
      <c r="A467" s="115" t="s">
        <v>866</v>
      </c>
      <c r="B467" s="54" t="s">
        <v>867</v>
      </c>
      <c r="C467" s="45">
        <f t="shared" si="10"/>
        <v>0</v>
      </c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</row>
    <row r="468" spans="1:34" ht="15.75" x14ac:dyDescent="0.25">
      <c r="A468" s="115" t="s">
        <v>868</v>
      </c>
      <c r="B468" s="54" t="s">
        <v>869</v>
      </c>
      <c r="C468" s="45">
        <f t="shared" si="10"/>
        <v>4</v>
      </c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>
        <f>1+1</f>
        <v>2</v>
      </c>
      <c r="O468" s="49"/>
      <c r="P468" s="49"/>
      <c r="Q468" s="49">
        <v>1</v>
      </c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>
        <v>1</v>
      </c>
      <c r="AF468" s="49"/>
      <c r="AG468" s="49"/>
      <c r="AH468" s="49"/>
    </row>
    <row r="469" spans="1:34" ht="15.75" x14ac:dyDescent="0.25">
      <c r="A469" s="115" t="s">
        <v>870</v>
      </c>
      <c r="B469" s="54" t="s">
        <v>871</v>
      </c>
      <c r="C469" s="45">
        <f t="shared" si="10"/>
        <v>0</v>
      </c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</row>
    <row r="470" spans="1:34" ht="15.75" x14ac:dyDescent="0.25">
      <c r="A470" s="115" t="s">
        <v>872</v>
      </c>
      <c r="B470" s="54" t="s">
        <v>873</v>
      </c>
      <c r="C470" s="45">
        <f t="shared" si="10"/>
        <v>0</v>
      </c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</row>
    <row r="471" spans="1:34" ht="15.75" x14ac:dyDescent="0.25">
      <c r="A471" s="115" t="s">
        <v>874</v>
      </c>
      <c r="B471" s="54" t="s">
        <v>875</v>
      </c>
      <c r="C471" s="45">
        <f t="shared" si="10"/>
        <v>0</v>
      </c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</row>
    <row r="472" spans="1:34" ht="15.75" x14ac:dyDescent="0.25">
      <c r="A472" s="115" t="s">
        <v>876</v>
      </c>
      <c r="B472" s="54" t="s">
        <v>877</v>
      </c>
      <c r="C472" s="45">
        <f t="shared" si="10"/>
        <v>0</v>
      </c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</row>
    <row r="473" spans="1:34" ht="15.75" x14ac:dyDescent="0.25">
      <c r="A473" s="115" t="s">
        <v>878</v>
      </c>
      <c r="B473" s="54" t="s">
        <v>879</v>
      </c>
      <c r="C473" s="45">
        <f t="shared" si="10"/>
        <v>2</v>
      </c>
      <c r="D473" s="49"/>
      <c r="E473" s="49"/>
      <c r="F473" s="49"/>
      <c r="G473" s="49"/>
      <c r="H473" s="49"/>
      <c r="I473" s="49">
        <v>2</v>
      </c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</row>
    <row r="474" spans="1:34" ht="15.75" x14ac:dyDescent="0.25">
      <c r="A474" s="57"/>
      <c r="B474" s="55"/>
      <c r="C474" s="45">
        <f t="shared" ref="C474:C513" si="11">SUM(D474:AH474)</f>
        <v>0</v>
      </c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</row>
    <row r="475" spans="1:34" ht="15.75" x14ac:dyDescent="0.25">
      <c r="A475" s="57"/>
      <c r="B475" s="56"/>
      <c r="C475" s="45">
        <f t="shared" si="11"/>
        <v>0</v>
      </c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</row>
    <row r="476" spans="1:34" ht="15.75" x14ac:dyDescent="0.25">
      <c r="A476" s="57"/>
      <c r="B476" s="56"/>
      <c r="C476" s="45">
        <f t="shared" si="11"/>
        <v>0</v>
      </c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</row>
    <row r="477" spans="1:34" ht="15.75" x14ac:dyDescent="0.25">
      <c r="A477" s="57"/>
      <c r="B477" s="56"/>
      <c r="C477" s="45">
        <f t="shared" si="11"/>
        <v>0</v>
      </c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</row>
    <row r="478" spans="1:34" ht="15.75" x14ac:dyDescent="0.25">
      <c r="A478" s="57"/>
      <c r="B478" s="55"/>
      <c r="C478" s="45">
        <f t="shared" si="11"/>
        <v>0</v>
      </c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</row>
    <row r="479" spans="1:34" ht="15.75" x14ac:dyDescent="0.25">
      <c r="A479" s="57"/>
      <c r="B479" s="55"/>
      <c r="C479" s="45">
        <f t="shared" si="11"/>
        <v>0</v>
      </c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</row>
    <row r="480" spans="1:34" ht="15.75" x14ac:dyDescent="0.25">
      <c r="A480" s="57"/>
      <c r="B480" s="55"/>
      <c r="C480" s="45">
        <f t="shared" si="11"/>
        <v>0</v>
      </c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</row>
    <row r="481" spans="1:34" ht="15.75" x14ac:dyDescent="0.25">
      <c r="A481" s="57"/>
      <c r="B481" s="55"/>
      <c r="C481" s="45">
        <f t="shared" si="11"/>
        <v>0</v>
      </c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</row>
    <row r="482" spans="1:34" x14ac:dyDescent="0.25">
      <c r="A482" s="60"/>
      <c r="B482" s="24"/>
      <c r="C482" s="45">
        <f t="shared" si="11"/>
        <v>0</v>
      </c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</row>
    <row r="483" spans="1:34" x14ac:dyDescent="0.25">
      <c r="A483" s="60"/>
      <c r="B483" s="24"/>
      <c r="C483" s="45">
        <f t="shared" si="11"/>
        <v>0</v>
      </c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</row>
    <row r="484" spans="1:34" x14ac:dyDescent="0.25">
      <c r="A484" s="60"/>
      <c r="B484" s="24"/>
      <c r="C484" s="45">
        <f t="shared" si="11"/>
        <v>0</v>
      </c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</row>
    <row r="485" spans="1:34" ht="15.75" x14ac:dyDescent="0.25">
      <c r="A485" s="57"/>
      <c r="B485" s="55"/>
      <c r="C485" s="45">
        <f t="shared" si="11"/>
        <v>0</v>
      </c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</row>
    <row r="486" spans="1:34" ht="15.75" x14ac:dyDescent="0.25">
      <c r="A486" s="57"/>
      <c r="B486" s="55"/>
      <c r="C486" s="45">
        <f t="shared" si="11"/>
        <v>0</v>
      </c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</row>
    <row r="487" spans="1:34" x14ac:dyDescent="0.25">
      <c r="A487" s="60"/>
      <c r="B487" s="24"/>
      <c r="C487" s="45">
        <f t="shared" si="11"/>
        <v>0</v>
      </c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</row>
    <row r="488" spans="1:34" x14ac:dyDescent="0.25">
      <c r="A488" s="60"/>
      <c r="B488" s="24"/>
      <c r="C488" s="45">
        <f t="shared" si="11"/>
        <v>0</v>
      </c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</row>
    <row r="489" spans="1:34" x14ac:dyDescent="0.25">
      <c r="A489" s="60"/>
      <c r="B489" s="24"/>
      <c r="C489" s="45">
        <f t="shared" si="11"/>
        <v>0</v>
      </c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</row>
    <row r="490" spans="1:34" x14ac:dyDescent="0.25">
      <c r="A490" s="60"/>
      <c r="B490" s="24"/>
      <c r="C490" s="45">
        <f t="shared" si="11"/>
        <v>0</v>
      </c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</row>
    <row r="491" spans="1:34" x14ac:dyDescent="0.25">
      <c r="A491" s="60"/>
      <c r="B491" s="24"/>
      <c r="C491" s="45">
        <f t="shared" si="11"/>
        <v>0</v>
      </c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</row>
    <row r="492" spans="1:34" x14ac:dyDescent="0.25">
      <c r="A492" s="60"/>
      <c r="B492" s="24"/>
      <c r="C492" s="45">
        <f t="shared" si="11"/>
        <v>0</v>
      </c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</row>
    <row r="493" spans="1:34" x14ac:dyDescent="0.25">
      <c r="A493" s="24"/>
      <c r="B493" s="24"/>
      <c r="C493" s="45">
        <f t="shared" si="11"/>
        <v>0</v>
      </c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</row>
    <row r="494" spans="1:34" x14ac:dyDescent="0.25">
      <c r="A494" s="24"/>
      <c r="B494" s="24"/>
      <c r="C494" s="45">
        <f t="shared" si="11"/>
        <v>0</v>
      </c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</row>
    <row r="495" spans="1:34" x14ac:dyDescent="0.25">
      <c r="A495" s="24"/>
      <c r="B495" s="24"/>
      <c r="C495" s="45">
        <f t="shared" si="11"/>
        <v>0</v>
      </c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</row>
    <row r="496" spans="1:34" x14ac:dyDescent="0.25">
      <c r="A496" s="24"/>
      <c r="B496" s="24"/>
      <c r="C496" s="45">
        <f t="shared" si="11"/>
        <v>0</v>
      </c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</row>
    <row r="497" spans="1:34" x14ac:dyDescent="0.25">
      <c r="A497" s="24"/>
      <c r="B497" s="24"/>
      <c r="C497" s="45">
        <f t="shared" si="11"/>
        <v>0</v>
      </c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</row>
    <row r="498" spans="1:34" x14ac:dyDescent="0.25">
      <c r="A498" s="24"/>
      <c r="B498" s="24"/>
      <c r="C498" s="45">
        <f t="shared" si="11"/>
        <v>0</v>
      </c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</row>
    <row r="499" spans="1:34" x14ac:dyDescent="0.25">
      <c r="A499" s="24"/>
      <c r="B499" s="24"/>
      <c r="C499" s="45">
        <f t="shared" si="11"/>
        <v>0</v>
      </c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</row>
    <row r="500" spans="1:34" x14ac:dyDescent="0.25">
      <c r="A500" s="24"/>
      <c r="B500" s="24"/>
      <c r="C500" s="45">
        <f t="shared" si="11"/>
        <v>0</v>
      </c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</row>
    <row r="501" spans="1:34" x14ac:dyDescent="0.25">
      <c r="A501" s="24"/>
      <c r="B501" s="24"/>
      <c r="C501" s="45">
        <f t="shared" si="11"/>
        <v>0</v>
      </c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</row>
    <row r="502" spans="1:34" x14ac:dyDescent="0.25">
      <c r="A502" s="24"/>
      <c r="B502" s="24"/>
      <c r="C502" s="45">
        <f t="shared" si="11"/>
        <v>0</v>
      </c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</row>
    <row r="503" spans="1:34" x14ac:dyDescent="0.25">
      <c r="A503" s="24"/>
      <c r="B503" s="24"/>
      <c r="C503" s="45">
        <f t="shared" si="11"/>
        <v>0</v>
      </c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</row>
    <row r="504" spans="1:34" x14ac:dyDescent="0.25">
      <c r="A504" s="24"/>
      <c r="B504" s="24"/>
      <c r="C504" s="45">
        <f t="shared" si="11"/>
        <v>0</v>
      </c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</row>
    <row r="505" spans="1:34" x14ac:dyDescent="0.25">
      <c r="A505" s="24"/>
      <c r="B505" s="24"/>
      <c r="C505" s="45">
        <f t="shared" si="11"/>
        <v>0</v>
      </c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</row>
    <row r="506" spans="1:34" x14ac:dyDescent="0.25">
      <c r="A506" s="24"/>
      <c r="B506" s="24"/>
      <c r="C506" s="45">
        <f t="shared" si="11"/>
        <v>0</v>
      </c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</row>
    <row r="507" spans="1:34" x14ac:dyDescent="0.25">
      <c r="A507" s="24"/>
      <c r="B507" s="24"/>
      <c r="C507" s="45">
        <f t="shared" si="11"/>
        <v>0</v>
      </c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</row>
    <row r="508" spans="1:34" x14ac:dyDescent="0.25">
      <c r="A508" s="24"/>
      <c r="B508" s="24"/>
      <c r="C508" s="45">
        <f t="shared" si="11"/>
        <v>0</v>
      </c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</row>
    <row r="509" spans="1:34" x14ac:dyDescent="0.25">
      <c r="A509" s="24"/>
      <c r="B509" s="24"/>
      <c r="C509" s="45">
        <f t="shared" si="11"/>
        <v>0</v>
      </c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</row>
    <row r="510" spans="1:34" x14ac:dyDescent="0.25">
      <c r="A510" s="24"/>
      <c r="B510" s="24"/>
      <c r="C510" s="45">
        <f t="shared" si="11"/>
        <v>0</v>
      </c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</row>
    <row r="511" spans="1:34" x14ac:dyDescent="0.25">
      <c r="A511" s="24"/>
      <c r="B511" s="24"/>
      <c r="C511" s="45">
        <f t="shared" si="11"/>
        <v>0</v>
      </c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</row>
    <row r="512" spans="1:34" x14ac:dyDescent="0.25">
      <c r="A512" s="24"/>
      <c r="B512" s="24"/>
      <c r="C512" s="45">
        <f t="shared" si="11"/>
        <v>0</v>
      </c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</row>
    <row r="513" spans="1:34" x14ac:dyDescent="0.25">
      <c r="A513" s="24"/>
      <c r="B513" s="24"/>
      <c r="C513" s="45">
        <f t="shared" si="11"/>
        <v>0</v>
      </c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</row>
    <row r="514" spans="1:34" x14ac:dyDescent="0.25">
      <c r="A514" s="24"/>
      <c r="B514" s="24"/>
      <c r="C514" s="45">
        <f t="shared" ref="C514:C577" si="12">SUM(D514:AH514)</f>
        <v>0</v>
      </c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</row>
    <row r="515" spans="1:34" x14ac:dyDescent="0.25">
      <c r="A515" s="24"/>
      <c r="B515" s="24"/>
      <c r="C515" s="45">
        <f t="shared" si="12"/>
        <v>0</v>
      </c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</row>
    <row r="516" spans="1:34" x14ac:dyDescent="0.25">
      <c r="A516" s="24"/>
      <c r="B516" s="24"/>
      <c r="C516" s="45">
        <f t="shared" si="12"/>
        <v>0</v>
      </c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</row>
    <row r="517" spans="1:34" x14ac:dyDescent="0.25">
      <c r="A517" s="24"/>
      <c r="B517" s="24"/>
      <c r="C517" s="45">
        <f t="shared" si="12"/>
        <v>0</v>
      </c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</row>
    <row r="518" spans="1:34" x14ac:dyDescent="0.25">
      <c r="A518" s="24"/>
      <c r="B518" s="24"/>
      <c r="C518" s="45">
        <f t="shared" si="12"/>
        <v>0</v>
      </c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</row>
    <row r="519" spans="1:34" x14ac:dyDescent="0.25">
      <c r="A519" s="24"/>
      <c r="B519" s="24"/>
      <c r="C519" s="45">
        <f t="shared" si="12"/>
        <v>0</v>
      </c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</row>
    <row r="520" spans="1:34" x14ac:dyDescent="0.25">
      <c r="A520" s="24"/>
      <c r="B520" s="24"/>
      <c r="C520" s="45">
        <f t="shared" si="12"/>
        <v>0</v>
      </c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</row>
    <row r="521" spans="1:34" x14ac:dyDescent="0.25">
      <c r="A521" s="24"/>
      <c r="B521" s="24"/>
      <c r="C521" s="45">
        <f t="shared" si="12"/>
        <v>0</v>
      </c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</row>
    <row r="522" spans="1:34" x14ac:dyDescent="0.25">
      <c r="A522" s="24"/>
      <c r="B522" s="24"/>
      <c r="C522" s="45">
        <f t="shared" si="12"/>
        <v>0</v>
      </c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</row>
    <row r="523" spans="1:34" x14ac:dyDescent="0.25">
      <c r="A523" s="24"/>
      <c r="B523" s="24"/>
      <c r="C523" s="45">
        <f t="shared" si="12"/>
        <v>0</v>
      </c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</row>
    <row r="524" spans="1:34" x14ac:dyDescent="0.25">
      <c r="A524" s="24"/>
      <c r="B524" s="24"/>
      <c r="C524" s="45">
        <f t="shared" si="12"/>
        <v>0</v>
      </c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</row>
    <row r="525" spans="1:34" x14ac:dyDescent="0.25">
      <c r="A525" s="24"/>
      <c r="B525" s="24"/>
      <c r="C525" s="45">
        <f t="shared" si="12"/>
        <v>0</v>
      </c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</row>
    <row r="526" spans="1:34" x14ac:dyDescent="0.25">
      <c r="A526" s="24"/>
      <c r="B526" s="24"/>
      <c r="C526" s="45">
        <f t="shared" si="12"/>
        <v>0</v>
      </c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</row>
    <row r="527" spans="1:34" x14ac:dyDescent="0.25">
      <c r="A527" s="24"/>
      <c r="B527" s="24"/>
      <c r="C527" s="45">
        <f t="shared" si="12"/>
        <v>0</v>
      </c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</row>
    <row r="528" spans="1:34" x14ac:dyDescent="0.25">
      <c r="A528" s="24"/>
      <c r="B528" s="24"/>
      <c r="C528" s="45">
        <f t="shared" si="12"/>
        <v>0</v>
      </c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</row>
    <row r="529" spans="1:34" x14ac:dyDescent="0.25">
      <c r="A529" s="24"/>
      <c r="B529" s="24"/>
      <c r="C529" s="45">
        <f t="shared" si="12"/>
        <v>0</v>
      </c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</row>
    <row r="530" spans="1:34" x14ac:dyDescent="0.25">
      <c r="A530" s="24"/>
      <c r="B530" s="24"/>
      <c r="C530" s="45">
        <f t="shared" si="12"/>
        <v>0</v>
      </c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</row>
    <row r="531" spans="1:34" x14ac:dyDescent="0.25">
      <c r="A531" s="24"/>
      <c r="B531" s="24"/>
      <c r="C531" s="45">
        <f t="shared" si="12"/>
        <v>0</v>
      </c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</row>
    <row r="532" spans="1:34" x14ac:dyDescent="0.25">
      <c r="A532" s="24"/>
      <c r="B532" s="24"/>
      <c r="C532" s="45">
        <f t="shared" si="12"/>
        <v>0</v>
      </c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</row>
    <row r="533" spans="1:34" x14ac:dyDescent="0.25">
      <c r="A533" s="24"/>
      <c r="B533" s="24"/>
      <c r="C533" s="45">
        <f t="shared" si="12"/>
        <v>0</v>
      </c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</row>
    <row r="534" spans="1:34" x14ac:dyDescent="0.25">
      <c r="A534" s="24"/>
      <c r="B534" s="24"/>
      <c r="C534" s="45">
        <f t="shared" si="12"/>
        <v>0</v>
      </c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</row>
    <row r="535" spans="1:34" x14ac:dyDescent="0.25">
      <c r="A535" s="24"/>
      <c r="B535" s="24"/>
      <c r="C535" s="45">
        <f t="shared" si="12"/>
        <v>0</v>
      </c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</row>
    <row r="536" spans="1:34" x14ac:dyDescent="0.25">
      <c r="A536" s="24"/>
      <c r="B536" s="24"/>
      <c r="C536" s="45">
        <f t="shared" si="12"/>
        <v>0</v>
      </c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</row>
    <row r="537" spans="1:34" x14ac:dyDescent="0.25">
      <c r="A537" s="24"/>
      <c r="B537" s="24"/>
      <c r="C537" s="45">
        <f t="shared" si="12"/>
        <v>0</v>
      </c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</row>
    <row r="538" spans="1:34" x14ac:dyDescent="0.25">
      <c r="A538" s="24"/>
      <c r="B538" s="24"/>
      <c r="C538" s="45">
        <f t="shared" si="12"/>
        <v>0</v>
      </c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</row>
    <row r="539" spans="1:34" x14ac:dyDescent="0.25">
      <c r="A539" s="24"/>
      <c r="B539" s="24"/>
      <c r="C539" s="45">
        <f t="shared" si="12"/>
        <v>0</v>
      </c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</row>
    <row r="540" spans="1:34" x14ac:dyDescent="0.25">
      <c r="A540" s="24"/>
      <c r="B540" s="24"/>
      <c r="C540" s="45">
        <f t="shared" si="12"/>
        <v>0</v>
      </c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</row>
    <row r="541" spans="1:34" x14ac:dyDescent="0.25">
      <c r="A541" s="24"/>
      <c r="B541" s="24"/>
      <c r="C541" s="45">
        <f t="shared" si="12"/>
        <v>0</v>
      </c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</row>
    <row r="542" spans="1:34" x14ac:dyDescent="0.25">
      <c r="A542" s="24"/>
      <c r="B542" s="24"/>
      <c r="C542" s="45">
        <f t="shared" si="12"/>
        <v>0</v>
      </c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</row>
    <row r="543" spans="1:34" x14ac:dyDescent="0.25">
      <c r="A543" s="24"/>
      <c r="B543" s="24"/>
      <c r="C543" s="45">
        <f t="shared" si="12"/>
        <v>0</v>
      </c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</row>
    <row r="544" spans="1:34" x14ac:dyDescent="0.25">
      <c r="A544" s="24"/>
      <c r="B544" s="24"/>
      <c r="C544" s="45">
        <f t="shared" si="12"/>
        <v>0</v>
      </c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</row>
    <row r="545" spans="1:34" x14ac:dyDescent="0.25">
      <c r="A545" s="24"/>
      <c r="B545" s="24"/>
      <c r="C545" s="45">
        <f t="shared" si="12"/>
        <v>0</v>
      </c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</row>
    <row r="546" spans="1:34" x14ac:dyDescent="0.25">
      <c r="A546" s="24"/>
      <c r="B546" s="24"/>
      <c r="C546" s="45">
        <f t="shared" si="12"/>
        <v>0</v>
      </c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</row>
    <row r="547" spans="1:34" x14ac:dyDescent="0.25">
      <c r="A547" s="24"/>
      <c r="B547" s="24"/>
      <c r="C547" s="45">
        <f t="shared" si="12"/>
        <v>0</v>
      </c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</row>
    <row r="548" spans="1:34" x14ac:dyDescent="0.25">
      <c r="A548" s="24"/>
      <c r="B548" s="24"/>
      <c r="C548" s="45">
        <f t="shared" si="12"/>
        <v>0</v>
      </c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</row>
    <row r="549" spans="1:34" x14ac:dyDescent="0.25">
      <c r="A549" s="24"/>
      <c r="B549" s="24"/>
      <c r="C549" s="45">
        <f t="shared" si="12"/>
        <v>0</v>
      </c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</row>
    <row r="550" spans="1:34" x14ac:dyDescent="0.25">
      <c r="A550" s="24"/>
      <c r="B550" s="24"/>
      <c r="C550" s="45">
        <f t="shared" si="12"/>
        <v>0</v>
      </c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</row>
    <row r="551" spans="1:34" x14ac:dyDescent="0.25">
      <c r="A551" s="24"/>
      <c r="B551" s="24"/>
      <c r="C551" s="45">
        <f t="shared" si="12"/>
        <v>0</v>
      </c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</row>
    <row r="552" spans="1:34" x14ac:dyDescent="0.25">
      <c r="A552" s="24"/>
      <c r="B552" s="24"/>
      <c r="C552" s="45">
        <f t="shared" si="12"/>
        <v>0</v>
      </c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</row>
    <row r="553" spans="1:34" x14ac:dyDescent="0.25">
      <c r="A553" s="24"/>
      <c r="B553" s="24"/>
      <c r="C553" s="45">
        <f t="shared" si="12"/>
        <v>0</v>
      </c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</row>
    <row r="554" spans="1:34" x14ac:dyDescent="0.25">
      <c r="A554" s="24"/>
      <c r="B554" s="24"/>
      <c r="C554" s="45">
        <f t="shared" si="12"/>
        <v>0</v>
      </c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</row>
    <row r="555" spans="1:34" x14ac:dyDescent="0.25">
      <c r="A555" s="24"/>
      <c r="B555" s="24"/>
      <c r="C555" s="45">
        <f t="shared" si="12"/>
        <v>0</v>
      </c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</row>
    <row r="556" spans="1:34" x14ac:dyDescent="0.25">
      <c r="A556" s="24"/>
      <c r="B556" s="24"/>
      <c r="C556" s="45">
        <f t="shared" si="12"/>
        <v>0</v>
      </c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</row>
    <row r="557" spans="1:34" x14ac:dyDescent="0.25">
      <c r="A557" s="24"/>
      <c r="B557" s="24"/>
      <c r="C557" s="45">
        <f t="shared" si="12"/>
        <v>0</v>
      </c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</row>
    <row r="558" spans="1:34" x14ac:dyDescent="0.25">
      <c r="A558" s="24"/>
      <c r="B558" s="24"/>
      <c r="C558" s="45">
        <f t="shared" si="12"/>
        <v>0</v>
      </c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</row>
    <row r="559" spans="1:34" x14ac:dyDescent="0.25">
      <c r="A559" s="24"/>
      <c r="B559" s="24"/>
      <c r="C559" s="45">
        <f t="shared" si="12"/>
        <v>0</v>
      </c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</row>
    <row r="560" spans="1:34" x14ac:dyDescent="0.25">
      <c r="A560" s="24"/>
      <c r="B560" s="24"/>
      <c r="C560" s="45">
        <f t="shared" si="12"/>
        <v>0</v>
      </c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</row>
    <row r="561" spans="1:34" x14ac:dyDescent="0.25">
      <c r="A561" s="24"/>
      <c r="B561" s="24"/>
      <c r="C561" s="45">
        <f t="shared" si="12"/>
        <v>0</v>
      </c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</row>
    <row r="562" spans="1:34" x14ac:dyDescent="0.25">
      <c r="A562" s="24"/>
      <c r="B562" s="24"/>
      <c r="C562" s="45">
        <f t="shared" si="12"/>
        <v>0</v>
      </c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</row>
    <row r="563" spans="1:34" x14ac:dyDescent="0.25">
      <c r="A563" s="24"/>
      <c r="B563" s="24"/>
      <c r="C563" s="45">
        <f t="shared" si="12"/>
        <v>0</v>
      </c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</row>
    <row r="564" spans="1:34" x14ac:dyDescent="0.25">
      <c r="A564" s="24"/>
      <c r="B564" s="24"/>
      <c r="C564" s="45">
        <f t="shared" si="12"/>
        <v>0</v>
      </c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</row>
    <row r="565" spans="1:34" x14ac:dyDescent="0.25">
      <c r="A565" s="24"/>
      <c r="B565" s="24"/>
      <c r="C565" s="45">
        <f t="shared" si="12"/>
        <v>0</v>
      </c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</row>
    <row r="566" spans="1:34" x14ac:dyDescent="0.25">
      <c r="A566" s="24"/>
      <c r="B566" s="24"/>
      <c r="C566" s="45">
        <f t="shared" si="12"/>
        <v>0</v>
      </c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</row>
    <row r="567" spans="1:34" x14ac:dyDescent="0.25">
      <c r="A567" s="24"/>
      <c r="B567" s="24"/>
      <c r="C567" s="45">
        <f t="shared" si="12"/>
        <v>0</v>
      </c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</row>
    <row r="568" spans="1:34" x14ac:dyDescent="0.25">
      <c r="A568" s="24"/>
      <c r="B568" s="24"/>
      <c r="C568" s="45">
        <f t="shared" si="12"/>
        <v>0</v>
      </c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</row>
    <row r="569" spans="1:34" x14ac:dyDescent="0.25">
      <c r="A569" s="24"/>
      <c r="B569" s="24"/>
      <c r="C569" s="45">
        <f t="shared" si="12"/>
        <v>0</v>
      </c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</row>
    <row r="570" spans="1:34" x14ac:dyDescent="0.25">
      <c r="A570" s="24"/>
      <c r="B570" s="24"/>
      <c r="C570" s="45">
        <f t="shared" si="12"/>
        <v>0</v>
      </c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</row>
    <row r="571" spans="1:34" x14ac:dyDescent="0.25">
      <c r="A571" s="24"/>
      <c r="B571" s="24"/>
      <c r="C571" s="45">
        <f t="shared" si="12"/>
        <v>0</v>
      </c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</row>
    <row r="572" spans="1:34" x14ac:dyDescent="0.25">
      <c r="A572" s="24"/>
      <c r="B572" s="24"/>
      <c r="C572" s="45">
        <f t="shared" si="12"/>
        <v>0</v>
      </c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</row>
    <row r="573" spans="1:34" x14ac:dyDescent="0.25">
      <c r="A573" s="24"/>
      <c r="B573" s="24"/>
      <c r="C573" s="45">
        <f t="shared" si="12"/>
        <v>0</v>
      </c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</row>
    <row r="574" spans="1:34" x14ac:dyDescent="0.25">
      <c r="A574" s="24"/>
      <c r="B574" s="24"/>
      <c r="C574" s="45">
        <f t="shared" si="12"/>
        <v>0</v>
      </c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</row>
    <row r="575" spans="1:34" x14ac:dyDescent="0.25">
      <c r="A575" s="24"/>
      <c r="B575" s="24"/>
      <c r="C575" s="45">
        <f t="shared" si="12"/>
        <v>0</v>
      </c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</row>
    <row r="576" spans="1:34" x14ac:dyDescent="0.25">
      <c r="A576" s="24"/>
      <c r="B576" s="24"/>
      <c r="C576" s="45">
        <f t="shared" si="12"/>
        <v>0</v>
      </c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</row>
    <row r="577" spans="1:34" x14ac:dyDescent="0.25">
      <c r="A577" s="24"/>
      <c r="B577" s="24"/>
      <c r="C577" s="45">
        <f t="shared" si="12"/>
        <v>0</v>
      </c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</row>
    <row r="578" spans="1:34" x14ac:dyDescent="0.25">
      <c r="A578" s="24"/>
      <c r="B578" s="24"/>
      <c r="C578" s="45">
        <f t="shared" ref="C578:C607" si="13">SUM(D578:AH578)</f>
        <v>0</v>
      </c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</row>
    <row r="579" spans="1:34" x14ac:dyDescent="0.25">
      <c r="A579" s="24"/>
      <c r="B579" s="24"/>
      <c r="C579" s="45">
        <f t="shared" si="13"/>
        <v>0</v>
      </c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</row>
    <row r="580" spans="1:34" x14ac:dyDescent="0.25">
      <c r="A580" s="24"/>
      <c r="B580" s="24"/>
      <c r="C580" s="45">
        <f t="shared" si="13"/>
        <v>0</v>
      </c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</row>
    <row r="581" spans="1:34" x14ac:dyDescent="0.25">
      <c r="A581" s="24"/>
      <c r="B581" s="24"/>
      <c r="C581" s="45">
        <f t="shared" si="13"/>
        <v>0</v>
      </c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</row>
    <row r="582" spans="1:34" x14ac:dyDescent="0.25">
      <c r="A582" s="24"/>
      <c r="B582" s="24"/>
      <c r="C582" s="45">
        <f t="shared" si="13"/>
        <v>0</v>
      </c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</row>
    <row r="583" spans="1:34" x14ac:dyDescent="0.25">
      <c r="A583" s="24"/>
      <c r="B583" s="24"/>
      <c r="C583" s="45">
        <f t="shared" si="13"/>
        <v>0</v>
      </c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</row>
    <row r="584" spans="1:34" x14ac:dyDescent="0.25">
      <c r="A584" s="24"/>
      <c r="B584" s="24"/>
      <c r="C584" s="45">
        <f t="shared" si="13"/>
        <v>0</v>
      </c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</row>
    <row r="585" spans="1:34" x14ac:dyDescent="0.25">
      <c r="A585" s="24"/>
      <c r="B585" s="24"/>
      <c r="C585" s="45">
        <f t="shared" si="13"/>
        <v>0</v>
      </c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</row>
    <row r="586" spans="1:34" x14ac:dyDescent="0.25">
      <c r="A586" s="24"/>
      <c r="B586" s="24"/>
      <c r="C586" s="45">
        <f t="shared" si="13"/>
        <v>0</v>
      </c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</row>
    <row r="587" spans="1:34" x14ac:dyDescent="0.25">
      <c r="A587" s="24"/>
      <c r="B587" s="24"/>
      <c r="C587" s="45">
        <f t="shared" si="13"/>
        <v>0</v>
      </c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</row>
    <row r="588" spans="1:34" x14ac:dyDescent="0.25">
      <c r="A588" s="24"/>
      <c r="B588" s="24"/>
      <c r="C588" s="45">
        <f t="shared" si="13"/>
        <v>0</v>
      </c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</row>
    <row r="589" spans="1:34" x14ac:dyDescent="0.25">
      <c r="A589" s="24"/>
      <c r="B589" s="24"/>
      <c r="C589" s="45">
        <f t="shared" si="13"/>
        <v>0</v>
      </c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</row>
    <row r="590" spans="1:34" x14ac:dyDescent="0.25">
      <c r="A590" s="24"/>
      <c r="B590" s="24"/>
      <c r="C590" s="45">
        <f t="shared" si="13"/>
        <v>0</v>
      </c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</row>
    <row r="591" spans="1:34" x14ac:dyDescent="0.25">
      <c r="A591" s="24"/>
      <c r="B591" s="24"/>
      <c r="C591" s="45">
        <f t="shared" si="13"/>
        <v>0</v>
      </c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</row>
    <row r="592" spans="1:34" x14ac:dyDescent="0.25">
      <c r="A592" s="24"/>
      <c r="B592" s="24"/>
      <c r="C592" s="45">
        <f t="shared" si="13"/>
        <v>0</v>
      </c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</row>
    <row r="593" spans="1:34" x14ac:dyDescent="0.25">
      <c r="A593" s="24"/>
      <c r="B593" s="24"/>
      <c r="C593" s="45">
        <f t="shared" si="13"/>
        <v>0</v>
      </c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</row>
    <row r="594" spans="1:34" x14ac:dyDescent="0.25">
      <c r="A594" s="24"/>
      <c r="B594" s="24"/>
      <c r="C594" s="45">
        <f t="shared" si="13"/>
        <v>0</v>
      </c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</row>
    <row r="595" spans="1:34" x14ac:dyDescent="0.25">
      <c r="A595" s="24"/>
      <c r="B595" s="24"/>
      <c r="C595" s="45">
        <f t="shared" si="13"/>
        <v>0</v>
      </c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</row>
    <row r="596" spans="1:34" x14ac:dyDescent="0.25">
      <c r="A596" s="24"/>
      <c r="B596" s="24"/>
      <c r="C596" s="45">
        <f t="shared" si="13"/>
        <v>0</v>
      </c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</row>
    <row r="597" spans="1:34" x14ac:dyDescent="0.25">
      <c r="A597" s="24"/>
      <c r="B597" s="24"/>
      <c r="C597" s="45">
        <f t="shared" si="13"/>
        <v>0</v>
      </c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</row>
    <row r="598" spans="1:34" x14ac:dyDescent="0.25">
      <c r="A598" s="24"/>
      <c r="B598" s="24"/>
      <c r="C598" s="45">
        <f t="shared" si="13"/>
        <v>0</v>
      </c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</row>
    <row r="599" spans="1:34" x14ac:dyDescent="0.25">
      <c r="A599" s="24"/>
      <c r="B599" s="24"/>
      <c r="C599" s="45">
        <f t="shared" si="13"/>
        <v>0</v>
      </c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</row>
    <row r="600" spans="1:34" x14ac:dyDescent="0.25">
      <c r="A600" s="24"/>
      <c r="B600" s="24"/>
      <c r="C600" s="45">
        <f t="shared" si="13"/>
        <v>0</v>
      </c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</row>
    <row r="601" spans="1:34" x14ac:dyDescent="0.25">
      <c r="A601" s="24"/>
      <c r="B601" s="24"/>
      <c r="C601" s="45">
        <f t="shared" si="13"/>
        <v>0</v>
      </c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</row>
    <row r="602" spans="1:34" x14ac:dyDescent="0.25">
      <c r="A602" s="24"/>
      <c r="B602" s="24"/>
      <c r="C602" s="45">
        <f t="shared" si="13"/>
        <v>0</v>
      </c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</row>
    <row r="603" spans="1:34" x14ac:dyDescent="0.25">
      <c r="A603" s="24"/>
      <c r="B603" s="24"/>
      <c r="C603" s="45">
        <f t="shared" si="13"/>
        <v>0</v>
      </c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</row>
    <row r="604" spans="1:34" x14ac:dyDescent="0.25">
      <c r="A604" s="24"/>
      <c r="B604" s="24"/>
      <c r="C604" s="45">
        <f t="shared" si="13"/>
        <v>0</v>
      </c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</row>
    <row r="605" spans="1:34" x14ac:dyDescent="0.25">
      <c r="A605" s="24"/>
      <c r="B605" s="24"/>
      <c r="C605" s="45">
        <f t="shared" si="13"/>
        <v>0</v>
      </c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</row>
    <row r="606" spans="1:34" x14ac:dyDescent="0.25">
      <c r="A606" s="24"/>
      <c r="B606" s="24"/>
      <c r="C606" s="45">
        <f t="shared" si="13"/>
        <v>0</v>
      </c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</row>
    <row r="607" spans="1:34" x14ac:dyDescent="0.25">
      <c r="A607" s="24"/>
      <c r="B607" s="24"/>
      <c r="C607" s="45">
        <f t="shared" si="13"/>
        <v>0</v>
      </c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</row>
    <row r="608" spans="1:34" x14ac:dyDescent="0.25">
      <c r="C608" s="45">
        <f t="shared" ref="C608" si="14">SUM(D608:AH608)</f>
        <v>0</v>
      </c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</row>
  </sheetData>
  <autoFilter ref="A1:AH608"/>
  <sortState ref="A2:AH473">
    <sortCondition ref="A2:A473"/>
  </sortState>
  <conditionalFormatting sqref="A474:A483">
    <cfRule type="duplicateValues" dxfId="654" priority="157"/>
  </conditionalFormatting>
  <conditionalFormatting sqref="A484:A492">
    <cfRule type="duplicateValues" dxfId="653" priority="138"/>
  </conditionalFormatting>
  <conditionalFormatting sqref="A316:A317">
    <cfRule type="duplicateValues" dxfId="652" priority="47"/>
  </conditionalFormatting>
  <conditionalFormatting sqref="A318:A323">
    <cfRule type="duplicateValues" dxfId="651" priority="45"/>
  </conditionalFormatting>
  <conditionalFormatting sqref="A324">
    <cfRule type="duplicateValues" dxfId="650" priority="43"/>
  </conditionalFormatting>
  <conditionalFormatting sqref="A325:A327">
    <cfRule type="duplicateValues" dxfId="649" priority="41"/>
  </conditionalFormatting>
  <conditionalFormatting sqref="A328">
    <cfRule type="duplicateValues" dxfId="648" priority="39"/>
  </conditionalFormatting>
  <conditionalFormatting sqref="A329:A333">
    <cfRule type="duplicateValues" dxfId="647" priority="37"/>
  </conditionalFormatting>
  <conditionalFormatting sqref="A218">
    <cfRule type="duplicateValues" dxfId="646" priority="48"/>
  </conditionalFormatting>
  <conditionalFormatting sqref="A219:A315 A2:A217">
    <cfRule type="duplicateValues" dxfId="645" priority="49"/>
  </conditionalFormatting>
  <conditionalFormatting sqref="A219:A315">
    <cfRule type="duplicateValues" dxfId="644" priority="50"/>
  </conditionalFormatting>
  <conditionalFormatting sqref="A316:A317">
    <cfRule type="duplicateValues" dxfId="643" priority="46"/>
  </conditionalFormatting>
  <conditionalFormatting sqref="A318:A323">
    <cfRule type="duplicateValues" dxfId="642" priority="44"/>
  </conditionalFormatting>
  <conditionalFormatting sqref="A324">
    <cfRule type="duplicateValues" dxfId="641" priority="42"/>
  </conditionalFormatting>
  <conditionalFormatting sqref="A325:A327">
    <cfRule type="duplicateValues" dxfId="640" priority="40"/>
  </conditionalFormatting>
  <conditionalFormatting sqref="A328">
    <cfRule type="duplicateValues" dxfId="639" priority="38"/>
  </conditionalFormatting>
  <conditionalFormatting sqref="A354">
    <cfRule type="duplicateValues" dxfId="638" priority="35"/>
  </conditionalFormatting>
  <conditionalFormatting sqref="A354">
    <cfRule type="duplicateValues" dxfId="637" priority="36"/>
  </conditionalFormatting>
  <conditionalFormatting sqref="A355">
    <cfRule type="duplicateValues" dxfId="636" priority="33"/>
  </conditionalFormatting>
  <conditionalFormatting sqref="A355">
    <cfRule type="duplicateValues" dxfId="635" priority="34"/>
  </conditionalFormatting>
  <conditionalFormatting sqref="A371">
    <cfRule type="duplicateValues" dxfId="634" priority="32"/>
  </conditionalFormatting>
  <conditionalFormatting sqref="A372">
    <cfRule type="duplicateValues" dxfId="633" priority="31"/>
  </conditionalFormatting>
  <conditionalFormatting sqref="A373">
    <cfRule type="duplicateValues" dxfId="632" priority="30"/>
  </conditionalFormatting>
  <conditionalFormatting sqref="A374">
    <cfRule type="duplicateValues" dxfId="631" priority="29"/>
  </conditionalFormatting>
  <conditionalFormatting sqref="A375">
    <cfRule type="duplicateValues" dxfId="630" priority="28"/>
  </conditionalFormatting>
  <conditionalFormatting sqref="A376:A377">
    <cfRule type="duplicateValues" dxfId="629" priority="27"/>
  </conditionalFormatting>
  <conditionalFormatting sqref="A378">
    <cfRule type="duplicateValues" dxfId="628" priority="25"/>
  </conditionalFormatting>
  <conditionalFormatting sqref="A378">
    <cfRule type="duplicateValues" dxfId="627" priority="26"/>
  </conditionalFormatting>
  <conditionalFormatting sqref="A379">
    <cfRule type="duplicateValues" dxfId="626" priority="23"/>
  </conditionalFormatting>
  <conditionalFormatting sqref="A379">
    <cfRule type="duplicateValues" dxfId="625" priority="24"/>
  </conditionalFormatting>
  <conditionalFormatting sqref="A380">
    <cfRule type="duplicateValues" dxfId="624" priority="22"/>
  </conditionalFormatting>
  <conditionalFormatting sqref="A383:A411 A413:A414 A416:A417 A419:A420 A422:A423 A425:A426 A428:A437">
    <cfRule type="duplicateValues" dxfId="623" priority="21"/>
  </conditionalFormatting>
  <conditionalFormatting sqref="A381">
    <cfRule type="duplicateValues" dxfId="622" priority="19"/>
  </conditionalFormatting>
  <conditionalFormatting sqref="A381">
    <cfRule type="duplicateValues" dxfId="621" priority="20"/>
  </conditionalFormatting>
  <conditionalFormatting sqref="A382">
    <cfRule type="duplicateValues" dxfId="620" priority="17"/>
  </conditionalFormatting>
  <conditionalFormatting sqref="A382">
    <cfRule type="duplicateValues" dxfId="619" priority="18"/>
  </conditionalFormatting>
  <conditionalFormatting sqref="A412 A415 A418 A421 A424 A427">
    <cfRule type="duplicateValues" dxfId="618" priority="15"/>
  </conditionalFormatting>
  <conditionalFormatting sqref="A412">
    <cfRule type="duplicateValues" dxfId="617" priority="16"/>
  </conditionalFormatting>
  <conditionalFormatting sqref="A380">
    <cfRule type="duplicateValues" dxfId="616" priority="51"/>
  </conditionalFormatting>
  <conditionalFormatting sqref="A383:A411">
    <cfRule type="duplicateValues" dxfId="615" priority="52"/>
  </conditionalFormatting>
  <conditionalFormatting sqref="A329:A353 A356:A370">
    <cfRule type="duplicateValues" dxfId="614" priority="53"/>
  </conditionalFormatting>
  <conditionalFormatting sqref="A334:A353 A356:A370">
    <cfRule type="duplicateValues" dxfId="613" priority="54"/>
  </conditionalFormatting>
  <conditionalFormatting sqref="A334:A353 A356:A370">
    <cfRule type="duplicateValues" dxfId="612" priority="55"/>
  </conditionalFormatting>
  <conditionalFormatting sqref="A376:A377">
    <cfRule type="duplicateValues" dxfId="611" priority="56"/>
  </conditionalFormatting>
  <conditionalFormatting sqref="A439 A442 A445 A448 A451">
    <cfRule type="duplicateValues" dxfId="610" priority="14"/>
  </conditionalFormatting>
  <conditionalFormatting sqref="A440:A441 A443:A444 A446:A447 A449:A450 A452">
    <cfRule type="duplicateValues" dxfId="609" priority="13"/>
  </conditionalFormatting>
  <conditionalFormatting sqref="A457">
    <cfRule type="duplicateValues" dxfId="608" priority="12"/>
  </conditionalFormatting>
  <conditionalFormatting sqref="A453">
    <cfRule type="duplicateValues" dxfId="607" priority="11"/>
  </conditionalFormatting>
  <conditionalFormatting sqref="A454">
    <cfRule type="duplicateValues" dxfId="606" priority="10"/>
  </conditionalFormatting>
  <conditionalFormatting sqref="A455">
    <cfRule type="duplicateValues" dxfId="605" priority="9"/>
  </conditionalFormatting>
  <conditionalFormatting sqref="A456">
    <cfRule type="duplicateValues" dxfId="604" priority="8"/>
  </conditionalFormatting>
  <conditionalFormatting sqref="A458">
    <cfRule type="duplicateValues" dxfId="603" priority="7"/>
  </conditionalFormatting>
  <conditionalFormatting sqref="A459">
    <cfRule type="duplicateValues" dxfId="602" priority="6"/>
  </conditionalFormatting>
  <conditionalFormatting sqref="A460:A461">
    <cfRule type="duplicateValues" dxfId="601" priority="5"/>
  </conditionalFormatting>
  <conditionalFormatting sqref="A462 A465 A468 A471">
    <cfRule type="duplicateValues" dxfId="600" priority="4"/>
  </conditionalFormatting>
  <conditionalFormatting sqref="A463 A466 A469 A472">
    <cfRule type="duplicateValues" dxfId="599" priority="3"/>
  </conditionalFormatting>
  <conditionalFormatting sqref="A464 A467 A470 A473">
    <cfRule type="duplicateValues" dxfId="598" priority="2"/>
  </conditionalFormatting>
  <conditionalFormatting sqref="A438">
    <cfRule type="duplicateValues" dxfId="597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608"/>
  <sheetViews>
    <sheetView topLeftCell="A449" zoomScale="82" zoomScaleNormal="82" workbookViewId="0">
      <selection activeCell="I481" sqref="I481"/>
    </sheetView>
  </sheetViews>
  <sheetFormatPr baseColWidth="10" defaultRowHeight="15" x14ac:dyDescent="0.25"/>
  <cols>
    <col min="1" max="1" width="13" customWidth="1"/>
    <col min="2" max="2" width="55.42578125" customWidth="1"/>
    <col min="3" max="3" width="11.42578125" style="2"/>
  </cols>
  <sheetData>
    <row r="1" spans="1:34" ht="47.25" x14ac:dyDescent="0.25">
      <c r="A1" s="23" t="s">
        <v>3</v>
      </c>
      <c r="B1" s="23" t="s">
        <v>4</v>
      </c>
      <c r="C1" s="26" t="s">
        <v>11</v>
      </c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5">
        <v>27</v>
      </c>
      <c r="AE1" s="25">
        <v>28</v>
      </c>
      <c r="AF1" s="25">
        <v>29</v>
      </c>
      <c r="AG1" s="25">
        <v>30</v>
      </c>
      <c r="AH1" s="27">
        <v>31</v>
      </c>
    </row>
    <row r="2" spans="1:34" ht="15.75" x14ac:dyDescent="0.25">
      <c r="A2" s="61">
        <v>2980</v>
      </c>
      <c r="B2" s="55" t="s">
        <v>284</v>
      </c>
      <c r="C2" s="45">
        <f t="shared" ref="C2:C65" si="0">SUM(D2:AH2)</f>
        <v>0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1:34" ht="15.75" x14ac:dyDescent="0.25">
      <c r="A3" s="61" t="s">
        <v>34</v>
      </c>
      <c r="B3" s="55" t="s">
        <v>499</v>
      </c>
      <c r="C3" s="45">
        <f t="shared" si="0"/>
        <v>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1:34" ht="15.75" x14ac:dyDescent="0.25">
      <c r="A4" s="61" t="s">
        <v>656</v>
      </c>
      <c r="B4" s="55" t="s">
        <v>657</v>
      </c>
      <c r="C4" s="45">
        <f t="shared" si="0"/>
        <v>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ht="15.75" x14ac:dyDescent="0.25">
      <c r="A5" s="61" t="s">
        <v>660</v>
      </c>
      <c r="B5" s="55" t="s">
        <v>661</v>
      </c>
      <c r="C5" s="45">
        <f t="shared" si="0"/>
        <v>0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ht="15.75" x14ac:dyDescent="0.25">
      <c r="A6" s="61" t="s">
        <v>658</v>
      </c>
      <c r="B6" s="55" t="s">
        <v>659</v>
      </c>
      <c r="C6" s="45">
        <f t="shared" si="0"/>
        <v>0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ht="15.75" x14ac:dyDescent="0.25">
      <c r="A7" s="61" t="s">
        <v>670</v>
      </c>
      <c r="B7" s="55" t="s">
        <v>671</v>
      </c>
      <c r="C7" s="45">
        <f t="shared" si="0"/>
        <v>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ht="15.75" x14ac:dyDescent="0.25">
      <c r="A8" s="61" t="s">
        <v>668</v>
      </c>
      <c r="B8" s="55" t="s">
        <v>669</v>
      </c>
      <c r="C8" s="45">
        <f t="shared" si="0"/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ht="15.75" x14ac:dyDescent="0.25">
      <c r="A9" s="61" t="s">
        <v>612</v>
      </c>
      <c r="B9" s="55" t="s">
        <v>613</v>
      </c>
      <c r="C9" s="45">
        <f t="shared" si="0"/>
        <v>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4" ht="15.75" x14ac:dyDescent="0.25">
      <c r="A10" s="61" t="s">
        <v>610</v>
      </c>
      <c r="B10" s="55" t="s">
        <v>611</v>
      </c>
      <c r="C10" s="45">
        <f t="shared" si="0"/>
        <v>0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</row>
    <row r="11" spans="1:34" ht="15.75" x14ac:dyDescent="0.25">
      <c r="A11" s="61" t="s">
        <v>629</v>
      </c>
      <c r="B11" s="66" t="s">
        <v>630</v>
      </c>
      <c r="C11" s="45">
        <f t="shared" si="0"/>
        <v>2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>
        <f>1+1</f>
        <v>2</v>
      </c>
      <c r="AA11" s="49"/>
      <c r="AB11" s="49"/>
      <c r="AC11" s="49"/>
      <c r="AD11" s="49"/>
      <c r="AE11" s="49"/>
      <c r="AF11" s="49"/>
      <c r="AG11" s="49"/>
      <c r="AH11" s="49"/>
    </row>
    <row r="12" spans="1:34" ht="15.75" x14ac:dyDescent="0.25">
      <c r="A12" s="61" t="s">
        <v>543</v>
      </c>
      <c r="B12" s="66" t="s">
        <v>544</v>
      </c>
      <c r="C12" s="45">
        <f t="shared" si="0"/>
        <v>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ht="15.75" x14ac:dyDescent="0.25">
      <c r="A13" s="61" t="s">
        <v>35</v>
      </c>
      <c r="B13" s="66" t="s">
        <v>554</v>
      </c>
      <c r="C13" s="45">
        <f t="shared" si="0"/>
        <v>6</v>
      </c>
      <c r="D13" s="24">
        <v>1</v>
      </c>
      <c r="E13" s="24"/>
      <c r="F13" s="24"/>
      <c r="G13" s="24">
        <v>1</v>
      </c>
      <c r="H13" s="24"/>
      <c r="I13" s="24"/>
      <c r="J13" s="24"/>
      <c r="K13" s="24">
        <v>1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>
        <f>1+1+1</f>
        <v>3</v>
      </c>
      <c r="AA13" s="24"/>
      <c r="AB13" s="24"/>
      <c r="AC13" s="24"/>
      <c r="AD13" s="24"/>
      <c r="AE13" s="24"/>
      <c r="AF13" s="24"/>
      <c r="AG13" s="24"/>
      <c r="AH13" s="24"/>
    </row>
    <row r="14" spans="1:34" ht="15.75" x14ac:dyDescent="0.25">
      <c r="A14" s="61" t="s">
        <v>36</v>
      </c>
      <c r="B14" s="66" t="s">
        <v>546</v>
      </c>
      <c r="C14" s="45">
        <f t="shared" si="0"/>
        <v>16</v>
      </c>
      <c r="D14" s="49"/>
      <c r="E14" s="49"/>
      <c r="F14" s="49"/>
      <c r="G14" s="49">
        <v>1</v>
      </c>
      <c r="H14" s="49"/>
      <c r="I14" s="49"/>
      <c r="J14" s="49"/>
      <c r="K14" s="49">
        <f>3+2</f>
        <v>5</v>
      </c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>
        <f>2+2+2+2+2</f>
        <v>10</v>
      </c>
      <c r="AA14" s="49"/>
      <c r="AB14" s="49"/>
      <c r="AC14" s="49"/>
      <c r="AD14" s="49"/>
      <c r="AE14" s="49"/>
      <c r="AF14" s="49"/>
      <c r="AG14" s="49"/>
      <c r="AH14" s="49"/>
    </row>
    <row r="15" spans="1:34" ht="15.75" x14ac:dyDescent="0.25">
      <c r="A15" s="61" t="s">
        <v>355</v>
      </c>
      <c r="B15" s="66" t="s">
        <v>356</v>
      </c>
      <c r="C15" s="45">
        <f t="shared" si="0"/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ht="15.75" x14ac:dyDescent="0.25">
      <c r="A16" s="61" t="s">
        <v>285</v>
      </c>
      <c r="B16" s="55" t="s">
        <v>286</v>
      </c>
      <c r="C16" s="45">
        <f t="shared" si="0"/>
        <v>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</row>
    <row r="17" spans="1:34" ht="15.75" x14ac:dyDescent="0.25">
      <c r="A17" s="61" t="s">
        <v>336</v>
      </c>
      <c r="B17" s="55" t="s">
        <v>337</v>
      </c>
      <c r="C17" s="45">
        <f t="shared" si="0"/>
        <v>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</row>
    <row r="18" spans="1:34" ht="15.75" x14ac:dyDescent="0.25">
      <c r="A18" s="61" t="s">
        <v>563</v>
      </c>
      <c r="B18" s="55" t="s">
        <v>564</v>
      </c>
      <c r="C18" s="45">
        <f t="shared" si="0"/>
        <v>2</v>
      </c>
      <c r="D18" s="49"/>
      <c r="E18" s="49"/>
      <c r="F18" s="49"/>
      <c r="G18" s="49"/>
      <c r="H18" s="49"/>
      <c r="I18" s="49"/>
      <c r="J18" s="49"/>
      <c r="K18" s="49"/>
      <c r="L18" s="49"/>
      <c r="M18" s="49">
        <f>1+1</f>
        <v>2</v>
      </c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</row>
    <row r="19" spans="1:34" ht="15.75" x14ac:dyDescent="0.25">
      <c r="A19" s="61" t="s">
        <v>357</v>
      </c>
      <c r="B19" s="55" t="s">
        <v>358</v>
      </c>
      <c r="C19" s="45">
        <f t="shared" si="0"/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ht="15.75" x14ac:dyDescent="0.25">
      <c r="A20" s="61" t="s">
        <v>368</v>
      </c>
      <c r="B20" s="55" t="s">
        <v>369</v>
      </c>
      <c r="C20" s="45">
        <f t="shared" si="0"/>
        <v>3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>
        <v>3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</row>
    <row r="21" spans="1:34" ht="15.75" x14ac:dyDescent="0.25">
      <c r="A21" s="61" t="s">
        <v>373</v>
      </c>
      <c r="B21" s="55" t="s">
        <v>374</v>
      </c>
      <c r="C21" s="45">
        <f t="shared" si="0"/>
        <v>4</v>
      </c>
      <c r="D21" s="49"/>
      <c r="E21" s="49"/>
      <c r="F21" s="49"/>
      <c r="G21" s="49"/>
      <c r="H21" s="49"/>
      <c r="I21" s="49"/>
      <c r="J21" s="49"/>
      <c r="K21" s="49"/>
      <c r="L21" s="49"/>
      <c r="M21" s="49">
        <f>1+1</f>
        <v>2</v>
      </c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>
        <f>1+1</f>
        <v>2</v>
      </c>
      <c r="AA21" s="49"/>
      <c r="AB21" s="49"/>
      <c r="AC21" s="49"/>
      <c r="AD21" s="49"/>
      <c r="AE21" s="49"/>
      <c r="AF21" s="49"/>
      <c r="AG21" s="49"/>
      <c r="AH21" s="49"/>
    </row>
    <row r="22" spans="1:34" ht="15.75" x14ac:dyDescent="0.25">
      <c r="A22" s="61" t="s">
        <v>408</v>
      </c>
      <c r="B22" s="55" t="s">
        <v>409</v>
      </c>
      <c r="C22" s="45">
        <f t="shared" si="0"/>
        <v>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ht="15.75" x14ac:dyDescent="0.25">
      <c r="A23" s="61" t="s">
        <v>444</v>
      </c>
      <c r="B23" s="55" t="s">
        <v>445</v>
      </c>
      <c r="C23" s="45">
        <f t="shared" si="0"/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</row>
    <row r="24" spans="1:34" ht="15.75" x14ac:dyDescent="0.25">
      <c r="A24" s="61" t="s">
        <v>446</v>
      </c>
      <c r="B24" s="55" t="s">
        <v>447</v>
      </c>
      <c r="C24" s="45">
        <f t="shared" si="0"/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</row>
    <row r="25" spans="1:34" ht="15.75" x14ac:dyDescent="0.25">
      <c r="A25" s="61" t="s">
        <v>448</v>
      </c>
      <c r="B25" s="55" t="s">
        <v>449</v>
      </c>
      <c r="C25" s="45">
        <f t="shared" si="0"/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</row>
    <row r="26" spans="1:34" ht="15.75" x14ac:dyDescent="0.25">
      <c r="A26" s="61" t="s">
        <v>450</v>
      </c>
      <c r="B26" s="55" t="s">
        <v>451</v>
      </c>
      <c r="C26" s="45">
        <f t="shared" si="0"/>
        <v>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</row>
    <row r="27" spans="1:34" ht="15.75" x14ac:dyDescent="0.25">
      <c r="A27" s="61" t="s">
        <v>455</v>
      </c>
      <c r="B27" s="55" t="s">
        <v>456</v>
      </c>
      <c r="C27" s="45">
        <f t="shared" si="0"/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</row>
    <row r="28" spans="1:34" ht="15.75" x14ac:dyDescent="0.25">
      <c r="A28" s="61" t="s">
        <v>513</v>
      </c>
      <c r="B28" s="55" t="s">
        <v>514</v>
      </c>
      <c r="C28" s="45">
        <f t="shared" si="0"/>
        <v>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</row>
    <row r="29" spans="1:34" ht="15.75" x14ac:dyDescent="0.25">
      <c r="A29" s="61" t="s">
        <v>518</v>
      </c>
      <c r="B29" s="55" t="s">
        <v>519</v>
      </c>
      <c r="C29" s="45">
        <f t="shared" si="0"/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</row>
    <row r="30" spans="1:34" ht="15.75" x14ac:dyDescent="0.25">
      <c r="A30" s="61" t="s">
        <v>516</v>
      </c>
      <c r="B30" s="55" t="s">
        <v>517</v>
      </c>
      <c r="C30" s="45">
        <f t="shared" si="0"/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</row>
    <row r="31" spans="1:34" ht="15.75" x14ac:dyDescent="0.25">
      <c r="A31" s="61" t="s">
        <v>526</v>
      </c>
      <c r="B31" s="55" t="s">
        <v>527</v>
      </c>
      <c r="C31" s="45">
        <f t="shared" si="0"/>
        <v>3</v>
      </c>
      <c r="D31" s="49"/>
      <c r="E31" s="49"/>
      <c r="F31" s="49">
        <v>1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>
        <v>1</v>
      </c>
      <c r="T31" s="49"/>
      <c r="U31" s="49"/>
      <c r="V31" s="49"/>
      <c r="W31" s="49"/>
      <c r="X31" s="49"/>
      <c r="Y31" s="49"/>
      <c r="Z31" s="49">
        <v>1</v>
      </c>
      <c r="AA31" s="49"/>
      <c r="AB31" s="49"/>
      <c r="AC31" s="49"/>
      <c r="AD31" s="49"/>
      <c r="AE31" s="49"/>
      <c r="AF31" s="49"/>
      <c r="AG31" s="49"/>
      <c r="AH31" s="49"/>
    </row>
    <row r="32" spans="1:34" ht="15.75" x14ac:dyDescent="0.25">
      <c r="A32" s="61" t="s">
        <v>534</v>
      </c>
      <c r="B32" s="55" t="s">
        <v>535</v>
      </c>
      <c r="C32" s="45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</row>
    <row r="33" spans="1:34" ht="15.75" x14ac:dyDescent="0.25">
      <c r="A33" s="61" t="s">
        <v>536</v>
      </c>
      <c r="B33" s="55" t="s">
        <v>537</v>
      </c>
      <c r="C33" s="45">
        <f t="shared" si="0"/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</row>
    <row r="34" spans="1:34" ht="15.75" x14ac:dyDescent="0.25">
      <c r="A34" s="61" t="s">
        <v>538</v>
      </c>
      <c r="B34" s="55" t="s">
        <v>539</v>
      </c>
      <c r="C34" s="45">
        <f t="shared" si="0"/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</row>
    <row r="35" spans="1:34" ht="15.75" x14ac:dyDescent="0.25">
      <c r="A35" s="61" t="s">
        <v>557</v>
      </c>
      <c r="B35" s="55" t="s">
        <v>558</v>
      </c>
      <c r="C35" s="45">
        <f t="shared" si="0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</row>
    <row r="36" spans="1:34" ht="15.75" x14ac:dyDescent="0.25">
      <c r="A36" s="61" t="s">
        <v>37</v>
      </c>
      <c r="B36" s="55" t="s">
        <v>587</v>
      </c>
      <c r="C36" s="45">
        <f t="shared" si="0"/>
        <v>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</row>
    <row r="37" spans="1:34" ht="15.75" x14ac:dyDescent="0.25">
      <c r="A37" s="61" t="s">
        <v>592</v>
      </c>
      <c r="B37" s="55" t="s">
        <v>593</v>
      </c>
      <c r="C37" s="45">
        <f t="shared" si="0"/>
        <v>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</row>
    <row r="38" spans="1:34" ht="15.75" x14ac:dyDescent="0.25">
      <c r="A38" s="61" t="s">
        <v>590</v>
      </c>
      <c r="B38" s="55" t="s">
        <v>591</v>
      </c>
      <c r="C38" s="45">
        <f t="shared" si="0"/>
        <v>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spans="1:34" ht="15.75" x14ac:dyDescent="0.25">
      <c r="A39" s="61" t="s">
        <v>598</v>
      </c>
      <c r="B39" s="55" t="s">
        <v>599</v>
      </c>
      <c r="C39" s="45">
        <f t="shared" si="0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</row>
    <row r="40" spans="1:34" ht="15.75" x14ac:dyDescent="0.25">
      <c r="A40" s="61" t="s">
        <v>600</v>
      </c>
      <c r="B40" s="55" t="s">
        <v>601</v>
      </c>
      <c r="C40" s="45">
        <f t="shared" si="0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</row>
    <row r="41" spans="1:34" ht="15.75" x14ac:dyDescent="0.25">
      <c r="A41" s="61" t="s">
        <v>596</v>
      </c>
      <c r="B41" s="55" t="s">
        <v>597</v>
      </c>
      <c r="C41" s="45">
        <f t="shared" si="0"/>
        <v>1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>
        <v>1</v>
      </c>
      <c r="AA41" s="24"/>
      <c r="AB41" s="24"/>
      <c r="AC41" s="24"/>
      <c r="AD41" s="24"/>
      <c r="AE41" s="24"/>
      <c r="AF41" s="24"/>
      <c r="AG41" s="24"/>
      <c r="AH41" s="24"/>
    </row>
    <row r="42" spans="1:34" ht="15.75" x14ac:dyDescent="0.25">
      <c r="A42" s="61" t="s">
        <v>38</v>
      </c>
      <c r="B42" s="55" t="s">
        <v>614</v>
      </c>
      <c r="C42" s="45">
        <f t="shared" si="0"/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</row>
    <row r="43" spans="1:34" ht="15.75" x14ac:dyDescent="0.25">
      <c r="A43" s="61" t="s">
        <v>39</v>
      </c>
      <c r="B43" s="55" t="s">
        <v>662</v>
      </c>
      <c r="C43" s="45">
        <f t="shared" si="0"/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1:34" ht="30" x14ac:dyDescent="0.25">
      <c r="A44" s="140" t="s">
        <v>978</v>
      </c>
      <c r="B44" s="142" t="s">
        <v>979</v>
      </c>
      <c r="C44" s="45">
        <f t="shared" si="0"/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34" ht="30" x14ac:dyDescent="0.25">
      <c r="A45" s="140" t="s">
        <v>980</v>
      </c>
      <c r="B45" s="141" t="s">
        <v>981</v>
      </c>
      <c r="C45" s="45">
        <f t="shared" si="0"/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</row>
    <row r="46" spans="1:34" ht="15.75" x14ac:dyDescent="0.25">
      <c r="A46" s="61" t="s">
        <v>40</v>
      </c>
      <c r="B46" s="55" t="s">
        <v>331</v>
      </c>
      <c r="C46" s="45">
        <f t="shared" si="0"/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</row>
    <row r="47" spans="1:34" ht="15.75" x14ac:dyDescent="0.25">
      <c r="A47" s="61" t="s">
        <v>41</v>
      </c>
      <c r="B47" s="55" t="s">
        <v>387</v>
      </c>
      <c r="C47" s="45">
        <f t="shared" si="0"/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15.75" x14ac:dyDescent="0.25">
      <c r="A48" s="61" t="s">
        <v>313</v>
      </c>
      <c r="B48" s="55" t="s">
        <v>314</v>
      </c>
      <c r="C48" s="45">
        <f t="shared" si="0"/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ht="15.75" x14ac:dyDescent="0.25">
      <c r="A49" s="61" t="s">
        <v>310</v>
      </c>
      <c r="B49" s="55" t="s">
        <v>311</v>
      </c>
      <c r="C49" s="45">
        <f t="shared" si="0"/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15.75" x14ac:dyDescent="0.25">
      <c r="A50" s="61" t="s">
        <v>308</v>
      </c>
      <c r="B50" s="55" t="s">
        <v>309</v>
      </c>
      <c r="C50" s="45">
        <f t="shared" si="0"/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</row>
    <row r="51" spans="1:34" ht="15.75" x14ac:dyDescent="0.25">
      <c r="A51" s="61" t="s">
        <v>559</v>
      </c>
      <c r="B51" s="55" t="s">
        <v>560</v>
      </c>
      <c r="C51" s="45">
        <f t="shared" si="0"/>
        <v>100</v>
      </c>
      <c r="D51" s="49"/>
      <c r="E51" s="49"/>
      <c r="F51" s="49"/>
      <c r="G51" s="49"/>
      <c r="H51" s="49"/>
      <c r="I51" s="49"/>
      <c r="J51" s="49"/>
      <c r="K51" s="49"/>
      <c r="L51" s="49"/>
      <c r="M51" s="49">
        <v>100</v>
      </c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</row>
    <row r="52" spans="1:34" ht="15.75" x14ac:dyDescent="0.25">
      <c r="A52" s="61" t="s">
        <v>428</v>
      </c>
      <c r="B52" s="55" t="s">
        <v>429</v>
      </c>
      <c r="C52" s="45">
        <f t="shared" si="0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</row>
    <row r="53" spans="1:34" ht="15.75" x14ac:dyDescent="0.25">
      <c r="A53" s="61" t="s">
        <v>324</v>
      </c>
      <c r="B53" s="55" t="s">
        <v>325</v>
      </c>
      <c r="C53" s="45">
        <f t="shared" si="0"/>
        <v>2000</v>
      </c>
      <c r="D53" s="49"/>
      <c r="E53" s="49"/>
      <c r="F53" s="49"/>
      <c r="G53" s="49"/>
      <c r="H53" s="49"/>
      <c r="I53" s="49"/>
      <c r="J53" s="49"/>
      <c r="K53" s="49">
        <v>2000</v>
      </c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</row>
    <row r="54" spans="1:34" ht="15.75" x14ac:dyDescent="0.25">
      <c r="A54" s="61" t="s">
        <v>293</v>
      </c>
      <c r="B54" s="55" t="s">
        <v>294</v>
      </c>
      <c r="C54" s="45">
        <f t="shared" si="0"/>
        <v>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</row>
    <row r="55" spans="1:34" ht="15.75" x14ac:dyDescent="0.25">
      <c r="A55" s="61" t="s">
        <v>555</v>
      </c>
      <c r="B55" s="55" t="s">
        <v>556</v>
      </c>
      <c r="C55" s="45">
        <f t="shared" si="0"/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24"/>
      <c r="AG55" s="24"/>
      <c r="AH55" s="24"/>
    </row>
    <row r="56" spans="1:34" ht="15.75" x14ac:dyDescent="0.25">
      <c r="A56" s="61" t="s">
        <v>42</v>
      </c>
      <c r="B56" s="55" t="s">
        <v>209</v>
      </c>
      <c r="C56" s="45">
        <f t="shared" si="0"/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</row>
    <row r="57" spans="1:34" ht="15.75" x14ac:dyDescent="0.25">
      <c r="A57" s="61" t="s">
        <v>261</v>
      </c>
      <c r="B57" s="55" t="s">
        <v>262</v>
      </c>
      <c r="C57" s="45">
        <f t="shared" si="0"/>
        <v>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</row>
    <row r="58" spans="1:34" ht="15.75" x14ac:dyDescent="0.25">
      <c r="A58" s="61" t="s">
        <v>263</v>
      </c>
      <c r="B58" s="66" t="s">
        <v>264</v>
      </c>
      <c r="C58" s="45">
        <f t="shared" si="0"/>
        <v>9</v>
      </c>
      <c r="D58" s="49"/>
      <c r="E58" s="49"/>
      <c r="F58" s="49"/>
      <c r="G58" s="49">
        <v>2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>
        <v>1</v>
      </c>
      <c r="Y58" s="49">
        <v>1</v>
      </c>
      <c r="Z58" s="49">
        <f>2+3</f>
        <v>5</v>
      </c>
      <c r="AA58" s="49"/>
      <c r="AB58" s="49"/>
      <c r="AC58" s="49"/>
      <c r="AD58" s="49"/>
      <c r="AE58" s="49"/>
      <c r="AF58" s="49"/>
      <c r="AG58" s="49"/>
      <c r="AH58" s="49"/>
    </row>
    <row r="59" spans="1:34" ht="15.75" x14ac:dyDescent="0.25">
      <c r="A59" s="61" t="s">
        <v>509</v>
      </c>
      <c r="B59" s="55" t="s">
        <v>510</v>
      </c>
      <c r="C59" s="45">
        <f t="shared" si="0"/>
        <v>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</row>
    <row r="60" spans="1:34" ht="15.75" x14ac:dyDescent="0.25">
      <c r="A60" s="61" t="s">
        <v>43</v>
      </c>
      <c r="B60" s="55" t="s">
        <v>609</v>
      </c>
      <c r="C60" s="45">
        <f t="shared" si="0"/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4" ht="15.75" x14ac:dyDescent="0.25">
      <c r="A61" s="61" t="s">
        <v>183</v>
      </c>
      <c r="B61" s="55" t="s">
        <v>184</v>
      </c>
      <c r="C61" s="45">
        <f t="shared" si="0"/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4" ht="15.75" x14ac:dyDescent="0.25">
      <c r="A62" s="61" t="s">
        <v>507</v>
      </c>
      <c r="B62" s="66" t="s">
        <v>508</v>
      </c>
      <c r="C62" s="45">
        <f t="shared" si="0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</row>
    <row r="63" spans="1:34" ht="15.75" x14ac:dyDescent="0.25">
      <c r="A63" s="61" t="s">
        <v>44</v>
      </c>
      <c r="B63" s="55" t="s">
        <v>257</v>
      </c>
      <c r="C63" s="45">
        <f t="shared" si="0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</row>
    <row r="64" spans="1:34" ht="15.75" x14ac:dyDescent="0.25">
      <c r="A64" s="61" t="s">
        <v>45</v>
      </c>
      <c r="B64" s="66" t="s">
        <v>552</v>
      </c>
      <c r="C64" s="45">
        <f t="shared" si="0"/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</row>
    <row r="65" spans="1:34" ht="15.75" x14ac:dyDescent="0.25">
      <c r="A65" s="61" t="s">
        <v>579</v>
      </c>
      <c r="B65" s="55" t="s">
        <v>580</v>
      </c>
      <c r="C65" s="45">
        <f t="shared" si="0"/>
        <v>0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</row>
    <row r="66" spans="1:34" ht="15.75" x14ac:dyDescent="0.25">
      <c r="A66" s="61" t="s">
        <v>588</v>
      </c>
      <c r="B66" s="66" t="s">
        <v>589</v>
      </c>
      <c r="C66" s="45">
        <f t="shared" ref="C66:C129" si="1">SUM(D66:AH66)</f>
        <v>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24"/>
      <c r="AH66" s="24"/>
    </row>
    <row r="67" spans="1:34" ht="15.75" x14ac:dyDescent="0.25">
      <c r="A67" s="61" t="s">
        <v>46</v>
      </c>
      <c r="B67" s="55" t="s">
        <v>644</v>
      </c>
      <c r="C67" s="45">
        <f t="shared" si="1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</row>
    <row r="68" spans="1:34" ht="15.75" x14ac:dyDescent="0.25">
      <c r="A68" s="61" t="s">
        <v>645</v>
      </c>
      <c r="B68" s="55" t="s">
        <v>646</v>
      </c>
      <c r="C68" s="45">
        <f t="shared" si="1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</row>
    <row r="69" spans="1:34" ht="15.75" x14ac:dyDescent="0.25">
      <c r="A69" s="61" t="s">
        <v>47</v>
      </c>
      <c r="B69" s="66" t="s">
        <v>298</v>
      </c>
      <c r="C69" s="45">
        <f t="shared" si="1"/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</row>
    <row r="70" spans="1:34" ht="15.75" x14ac:dyDescent="0.25">
      <c r="A70" s="61" t="s">
        <v>48</v>
      </c>
      <c r="B70" s="55" t="s">
        <v>575</v>
      </c>
      <c r="C70" s="45">
        <f t="shared" si="1"/>
        <v>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spans="1:34" ht="15.75" x14ac:dyDescent="0.25">
      <c r="A71" s="61" t="s">
        <v>411</v>
      </c>
      <c r="B71" s="66" t="s">
        <v>412</v>
      </c>
      <c r="C71" s="45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</row>
    <row r="72" spans="1:34" ht="15.75" x14ac:dyDescent="0.25">
      <c r="A72" s="61" t="s">
        <v>49</v>
      </c>
      <c r="B72" s="55" t="s">
        <v>227</v>
      </c>
      <c r="C72" s="45">
        <f t="shared" si="1"/>
        <v>10</v>
      </c>
      <c r="D72" s="49"/>
      <c r="E72" s="49"/>
      <c r="F72" s="49"/>
      <c r="G72" s="49"/>
      <c r="H72" s="49"/>
      <c r="I72" s="49"/>
      <c r="J72" s="49"/>
      <c r="K72" s="49">
        <v>8</v>
      </c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>
        <v>2</v>
      </c>
      <c r="Y72" s="49"/>
      <c r="Z72" s="49"/>
      <c r="AA72" s="49"/>
      <c r="AB72" s="49"/>
      <c r="AC72" s="49"/>
      <c r="AD72" s="49"/>
      <c r="AE72" s="49"/>
      <c r="AF72" s="49"/>
      <c r="AG72" s="49"/>
      <c r="AH72" s="49"/>
    </row>
    <row r="73" spans="1:34" ht="15.75" x14ac:dyDescent="0.25">
      <c r="A73" s="61" t="s">
        <v>382</v>
      </c>
      <c r="B73" s="55" t="s">
        <v>383</v>
      </c>
      <c r="C73" s="45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</row>
    <row r="74" spans="1:34" ht="15.75" x14ac:dyDescent="0.25">
      <c r="A74" s="61" t="s">
        <v>640</v>
      </c>
      <c r="B74" s="55" t="s">
        <v>641</v>
      </c>
      <c r="C74" s="45">
        <f t="shared" si="1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</row>
    <row r="75" spans="1:34" ht="15.75" x14ac:dyDescent="0.25">
      <c r="A75" s="61" t="s">
        <v>50</v>
      </c>
      <c r="B75" s="55" t="s">
        <v>642</v>
      </c>
      <c r="C75" s="45">
        <f t="shared" si="1"/>
        <v>0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</row>
    <row r="76" spans="1:34" ht="15.75" x14ac:dyDescent="0.25">
      <c r="A76" s="61" t="s">
        <v>51</v>
      </c>
      <c r="B76" s="55" t="s">
        <v>335</v>
      </c>
      <c r="C76" s="45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</row>
    <row r="77" spans="1:34" ht="15.75" x14ac:dyDescent="0.25">
      <c r="A77" s="61" t="s">
        <v>342</v>
      </c>
      <c r="B77" s="55" t="s">
        <v>343</v>
      </c>
      <c r="C77" s="45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</row>
    <row r="78" spans="1:34" ht="15.75" x14ac:dyDescent="0.25">
      <c r="A78" s="61" t="s">
        <v>511</v>
      </c>
      <c r="B78" s="55" t="s">
        <v>512</v>
      </c>
      <c r="C78" s="45">
        <f t="shared" si="1"/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4" ht="15.75" x14ac:dyDescent="0.25">
      <c r="A79" s="61" t="s">
        <v>505</v>
      </c>
      <c r="B79" s="55" t="s">
        <v>506</v>
      </c>
      <c r="C79" s="45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</row>
    <row r="80" spans="1:34" ht="15.75" x14ac:dyDescent="0.25">
      <c r="A80" s="61" t="s">
        <v>328</v>
      </c>
      <c r="B80" s="66" t="s">
        <v>329</v>
      </c>
      <c r="C80" s="45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</row>
    <row r="81" spans="1:34" ht="15.75" x14ac:dyDescent="0.25">
      <c r="A81" s="61" t="s">
        <v>52</v>
      </c>
      <c r="B81" s="55" t="s">
        <v>634</v>
      </c>
      <c r="C81" s="45">
        <f t="shared" si="1"/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</row>
    <row r="82" spans="1:34" ht="15.75" x14ac:dyDescent="0.25">
      <c r="A82" s="61" t="s">
        <v>53</v>
      </c>
      <c r="B82" s="66" t="s">
        <v>349</v>
      </c>
      <c r="C82" s="45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</row>
    <row r="83" spans="1:34" ht="15.75" x14ac:dyDescent="0.25">
      <c r="A83" s="61" t="s">
        <v>54</v>
      </c>
      <c r="B83" s="55" t="s">
        <v>273</v>
      </c>
      <c r="C83" s="45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</row>
    <row r="84" spans="1:34" ht="15.75" x14ac:dyDescent="0.25">
      <c r="A84" s="61" t="s">
        <v>55</v>
      </c>
      <c r="B84" s="66" t="s">
        <v>301</v>
      </c>
      <c r="C84" s="45">
        <f t="shared" si="1"/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</row>
    <row r="85" spans="1:34" ht="15.75" x14ac:dyDescent="0.25">
      <c r="A85" s="61" t="s">
        <v>56</v>
      </c>
      <c r="B85" s="66" t="s">
        <v>540</v>
      </c>
      <c r="C85" s="45">
        <f t="shared" si="1"/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</row>
    <row r="86" spans="1:34" ht="15.75" x14ac:dyDescent="0.25">
      <c r="A86" s="61" t="s">
        <v>684</v>
      </c>
      <c r="B86" s="66" t="s">
        <v>685</v>
      </c>
      <c r="C86" s="45">
        <f t="shared" si="1"/>
        <v>2</v>
      </c>
      <c r="D86" s="49"/>
      <c r="E86" s="49"/>
      <c r="F86" s="49"/>
      <c r="G86" s="49"/>
      <c r="H86" s="49"/>
      <c r="I86" s="49"/>
      <c r="J86" s="49"/>
      <c r="K86" s="49"/>
      <c r="L86" s="49"/>
      <c r="M86" s="49">
        <v>2</v>
      </c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</row>
    <row r="87" spans="1:34" ht="15.75" x14ac:dyDescent="0.25">
      <c r="A87" s="61" t="s">
        <v>57</v>
      </c>
      <c r="B87" s="66" t="s">
        <v>317</v>
      </c>
      <c r="C87" s="45">
        <f t="shared" si="1"/>
        <v>1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>
        <v>1</v>
      </c>
      <c r="Z87" s="49"/>
      <c r="AA87" s="49"/>
      <c r="AB87" s="49"/>
      <c r="AC87" s="49"/>
      <c r="AD87" s="49"/>
      <c r="AE87" s="49"/>
      <c r="AF87" s="49"/>
      <c r="AG87" s="49"/>
      <c r="AH87" s="49"/>
    </row>
    <row r="88" spans="1:34" ht="15.75" x14ac:dyDescent="0.25">
      <c r="A88" s="61" t="s">
        <v>626</v>
      </c>
      <c r="B88" s="66" t="s">
        <v>627</v>
      </c>
      <c r="C88" s="45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</row>
    <row r="89" spans="1:34" ht="15.75" x14ac:dyDescent="0.25">
      <c r="A89" s="61" t="s">
        <v>58</v>
      </c>
      <c r="B89" s="66" t="s">
        <v>578</v>
      </c>
      <c r="C89" s="45">
        <f t="shared" si="1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</row>
    <row r="90" spans="1:34" ht="15.75" x14ac:dyDescent="0.25">
      <c r="A90" s="61" t="s">
        <v>59</v>
      </c>
      <c r="B90" s="66" t="s">
        <v>365</v>
      </c>
      <c r="C90" s="45">
        <f t="shared" si="1"/>
        <v>1</v>
      </c>
      <c r="D90" s="49"/>
      <c r="E90" s="49"/>
      <c r="F90" s="49"/>
      <c r="G90" s="49"/>
      <c r="H90" s="49"/>
      <c r="I90" s="49"/>
      <c r="J90" s="49"/>
      <c r="K90" s="49">
        <v>1</v>
      </c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</row>
    <row r="91" spans="1:34" ht="15.75" x14ac:dyDescent="0.25">
      <c r="A91" s="61" t="s">
        <v>405</v>
      </c>
      <c r="B91" s="66" t="s">
        <v>406</v>
      </c>
      <c r="C91" s="45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</row>
    <row r="92" spans="1:34" ht="15.75" x14ac:dyDescent="0.25">
      <c r="A92" s="61" t="s">
        <v>60</v>
      </c>
      <c r="B92" s="66" t="s">
        <v>498</v>
      </c>
      <c r="C92" s="45">
        <f t="shared" si="1"/>
        <v>0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</row>
    <row r="93" spans="1:34" ht="15.75" x14ac:dyDescent="0.25">
      <c r="A93" s="61" t="s">
        <v>61</v>
      </c>
      <c r="B93" s="66" t="s">
        <v>551</v>
      </c>
      <c r="C93" s="45">
        <f t="shared" si="1"/>
        <v>3</v>
      </c>
      <c r="D93" s="49"/>
      <c r="E93" s="49"/>
      <c r="F93" s="49"/>
      <c r="G93" s="49"/>
      <c r="H93" s="49"/>
      <c r="I93" s="49"/>
      <c r="J93" s="49"/>
      <c r="K93" s="49">
        <v>3</v>
      </c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</row>
    <row r="94" spans="1:34" ht="15.75" x14ac:dyDescent="0.25">
      <c r="A94" s="61" t="s">
        <v>395</v>
      </c>
      <c r="B94" s="55" t="s">
        <v>396</v>
      </c>
      <c r="C94" s="45">
        <f t="shared" si="1"/>
        <v>0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</row>
    <row r="95" spans="1:34" ht="15.75" x14ac:dyDescent="0.25">
      <c r="A95" s="61" t="s">
        <v>62</v>
      </c>
      <c r="B95" s="55" t="s">
        <v>63</v>
      </c>
      <c r="C95" s="45">
        <f t="shared" si="1"/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</row>
    <row r="96" spans="1:34" ht="15.75" x14ac:dyDescent="0.25">
      <c r="A96" s="61" t="s">
        <v>607</v>
      </c>
      <c r="B96" s="55" t="s">
        <v>608</v>
      </c>
      <c r="C96" s="45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</row>
    <row r="97" spans="1:34" ht="15.75" x14ac:dyDescent="0.25">
      <c r="A97" s="61" t="s">
        <v>64</v>
      </c>
      <c r="B97" s="55" t="s">
        <v>65</v>
      </c>
      <c r="C97" s="45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</row>
    <row r="98" spans="1:34" ht="15.75" x14ac:dyDescent="0.25">
      <c r="A98" s="61" t="s">
        <v>66</v>
      </c>
      <c r="B98" s="55" t="s">
        <v>399</v>
      </c>
      <c r="C98" s="45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</row>
    <row r="99" spans="1:34" ht="15.75" x14ac:dyDescent="0.25">
      <c r="A99" s="61" t="s">
        <v>67</v>
      </c>
      <c r="B99" s="55" t="s">
        <v>398</v>
      </c>
      <c r="C99" s="45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</row>
    <row r="100" spans="1:34" ht="15.75" x14ac:dyDescent="0.25">
      <c r="A100" s="61" t="s">
        <v>583</v>
      </c>
      <c r="B100" s="66" t="s">
        <v>584</v>
      </c>
      <c r="C100" s="45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24"/>
    </row>
    <row r="101" spans="1:34" ht="15.75" x14ac:dyDescent="0.25">
      <c r="A101" s="61" t="s">
        <v>581</v>
      </c>
      <c r="B101" s="66" t="s">
        <v>582</v>
      </c>
      <c r="C101" s="45">
        <f t="shared" si="1"/>
        <v>0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</row>
    <row r="102" spans="1:34" ht="15.75" x14ac:dyDescent="0.25">
      <c r="A102" s="61" t="s">
        <v>68</v>
      </c>
      <c r="B102" s="55" t="s">
        <v>400</v>
      </c>
      <c r="C102" s="45">
        <f t="shared" si="1"/>
        <v>0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</row>
    <row r="103" spans="1:34" ht="15.75" x14ac:dyDescent="0.25">
      <c r="A103" s="61" t="s">
        <v>69</v>
      </c>
      <c r="B103" s="55" t="s">
        <v>70</v>
      </c>
      <c r="C103" s="45">
        <f t="shared" si="1"/>
        <v>0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</row>
    <row r="104" spans="1:34" ht="15.75" x14ac:dyDescent="0.25">
      <c r="A104" s="61" t="s">
        <v>71</v>
      </c>
      <c r="B104" s="55" t="s">
        <v>665</v>
      </c>
      <c r="C104" s="45">
        <f t="shared" si="1"/>
        <v>0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</row>
    <row r="105" spans="1:34" ht="15.75" x14ac:dyDescent="0.25">
      <c r="A105" s="61" t="s">
        <v>434</v>
      </c>
      <c r="B105" s="55" t="s">
        <v>435</v>
      </c>
      <c r="C105" s="45">
        <f t="shared" si="1"/>
        <v>0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</row>
    <row r="106" spans="1:34" ht="15.75" x14ac:dyDescent="0.25">
      <c r="A106" s="61" t="s">
        <v>464</v>
      </c>
      <c r="B106" s="55" t="s">
        <v>465</v>
      </c>
      <c r="C106" s="45">
        <f t="shared" si="1"/>
        <v>0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</row>
    <row r="107" spans="1:34" ht="15.75" x14ac:dyDescent="0.25">
      <c r="A107" s="61" t="s">
        <v>72</v>
      </c>
      <c r="B107" s="66" t="s">
        <v>73</v>
      </c>
      <c r="C107" s="45">
        <f t="shared" si="1"/>
        <v>0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</row>
    <row r="108" spans="1:34" ht="15.75" x14ac:dyDescent="0.25">
      <c r="A108" s="61" t="s">
        <v>74</v>
      </c>
      <c r="B108" s="55" t="s">
        <v>574</v>
      </c>
      <c r="C108" s="45">
        <f t="shared" si="1"/>
        <v>0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</row>
    <row r="109" spans="1:34" ht="15.75" x14ac:dyDescent="0.25">
      <c r="A109" s="61" t="s">
        <v>75</v>
      </c>
      <c r="B109" s="55" t="s">
        <v>547</v>
      </c>
      <c r="C109" s="45">
        <f t="shared" si="1"/>
        <v>15</v>
      </c>
      <c r="D109" s="49"/>
      <c r="E109" s="49"/>
      <c r="F109" s="49">
        <v>3</v>
      </c>
      <c r="G109" s="49">
        <v>4</v>
      </c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>
        <f>2+2+2+2</f>
        <v>8</v>
      </c>
      <c r="AA109" s="49"/>
      <c r="AB109" s="49"/>
      <c r="AC109" s="49"/>
      <c r="AD109" s="49"/>
      <c r="AE109" s="49"/>
      <c r="AF109" s="49"/>
      <c r="AG109" s="49"/>
      <c r="AH109" s="49"/>
    </row>
    <row r="110" spans="1:34" ht="15.75" x14ac:dyDescent="0.25">
      <c r="A110" s="61" t="s">
        <v>650</v>
      </c>
      <c r="B110" s="55" t="s">
        <v>651</v>
      </c>
      <c r="C110" s="45">
        <f t="shared" si="1"/>
        <v>0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</row>
    <row r="111" spans="1:34" ht="15.75" x14ac:dyDescent="0.25">
      <c r="A111" s="61" t="s">
        <v>522</v>
      </c>
      <c r="B111" s="66" t="s">
        <v>523</v>
      </c>
      <c r="C111" s="45">
        <f t="shared" si="1"/>
        <v>0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</row>
    <row r="112" spans="1:34" ht="15.75" x14ac:dyDescent="0.25">
      <c r="A112" s="61" t="s">
        <v>426</v>
      </c>
      <c r="B112" s="55" t="s">
        <v>427</v>
      </c>
      <c r="C112" s="45">
        <f t="shared" si="1"/>
        <v>2</v>
      </c>
      <c r="D112" s="49"/>
      <c r="E112" s="49">
        <v>2</v>
      </c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</row>
    <row r="113" spans="1:34" ht="15.75" x14ac:dyDescent="0.25">
      <c r="A113" s="61" t="s">
        <v>340</v>
      </c>
      <c r="B113" s="55" t="s">
        <v>341</v>
      </c>
      <c r="C113" s="45">
        <f t="shared" si="1"/>
        <v>0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</row>
    <row r="114" spans="1:34" ht="15.75" x14ac:dyDescent="0.25">
      <c r="A114" s="61" t="s">
        <v>379</v>
      </c>
      <c r="B114" s="66" t="s">
        <v>380</v>
      </c>
      <c r="C114" s="45">
        <f t="shared" si="1"/>
        <v>0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</row>
    <row r="115" spans="1:34" ht="15.75" x14ac:dyDescent="0.25">
      <c r="A115" s="61" t="s">
        <v>680</v>
      </c>
      <c r="B115" s="66" t="s">
        <v>681</v>
      </c>
      <c r="C115" s="45">
        <f t="shared" si="1"/>
        <v>7</v>
      </c>
      <c r="D115" s="49"/>
      <c r="E115" s="49"/>
      <c r="F115" s="49"/>
      <c r="G115" s="49"/>
      <c r="H115" s="49"/>
      <c r="I115" s="49"/>
      <c r="J115" s="49"/>
      <c r="K115" s="49">
        <v>1</v>
      </c>
      <c r="L115" s="49"/>
      <c r="M115" s="49">
        <v>5</v>
      </c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>
        <v>1</v>
      </c>
      <c r="Z115" s="49"/>
      <c r="AA115" s="49"/>
      <c r="AB115" s="49"/>
      <c r="AC115" s="49"/>
      <c r="AD115" s="49"/>
      <c r="AE115" s="49"/>
      <c r="AF115" s="49"/>
      <c r="AG115" s="49"/>
      <c r="AH115" s="49"/>
    </row>
    <row r="116" spans="1:34" ht="15.75" x14ac:dyDescent="0.25">
      <c r="A116" s="61" t="s">
        <v>453</v>
      </c>
      <c r="B116" s="66" t="s">
        <v>454</v>
      </c>
      <c r="C116" s="45">
        <f t="shared" si="1"/>
        <v>1</v>
      </c>
      <c r="D116" s="49"/>
      <c r="E116" s="49"/>
      <c r="F116" s="49"/>
      <c r="G116" s="49">
        <v>1</v>
      </c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24"/>
      <c r="AH116" s="24"/>
    </row>
    <row r="117" spans="1:34" ht="15.75" x14ac:dyDescent="0.25">
      <c r="A117" s="61" t="s">
        <v>466</v>
      </c>
      <c r="B117" s="55" t="s">
        <v>467</v>
      </c>
      <c r="C117" s="45">
        <f t="shared" si="1"/>
        <v>0</v>
      </c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</row>
    <row r="118" spans="1:34" ht="15.75" x14ac:dyDescent="0.25">
      <c r="A118" s="61" t="s">
        <v>488</v>
      </c>
      <c r="B118" s="55" t="s">
        <v>804</v>
      </c>
      <c r="C118" s="45">
        <f t="shared" si="1"/>
        <v>5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>
        <f>1+1</f>
        <v>2</v>
      </c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>
        <v>1</v>
      </c>
      <c r="Z118" s="49"/>
      <c r="AA118" s="49">
        <v>2</v>
      </c>
      <c r="AB118" s="49"/>
      <c r="AC118" s="49"/>
      <c r="AD118" s="49"/>
      <c r="AE118" s="49"/>
      <c r="AF118" s="49"/>
      <c r="AG118" s="49"/>
      <c r="AH118" s="49"/>
    </row>
    <row r="119" spans="1:34" ht="15.75" x14ac:dyDescent="0.25">
      <c r="A119" s="61" t="s">
        <v>326</v>
      </c>
      <c r="B119" s="66" t="s">
        <v>327</v>
      </c>
      <c r="C119" s="45">
        <f t="shared" si="1"/>
        <v>0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</row>
    <row r="120" spans="1:34" ht="15.75" x14ac:dyDescent="0.25">
      <c r="A120" s="61" t="s">
        <v>413</v>
      </c>
      <c r="B120" s="66" t="s">
        <v>414</v>
      </c>
      <c r="C120" s="45">
        <f t="shared" si="1"/>
        <v>0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</row>
    <row r="121" spans="1:34" ht="15.75" x14ac:dyDescent="0.25">
      <c r="A121" s="61" t="s">
        <v>236</v>
      </c>
      <c r="B121" s="66" t="s">
        <v>237</v>
      </c>
      <c r="C121" s="45">
        <f t="shared" si="1"/>
        <v>10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>
        <v>10</v>
      </c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</row>
    <row r="122" spans="1:34" ht="15.75" x14ac:dyDescent="0.25">
      <c r="A122" s="61" t="s">
        <v>76</v>
      </c>
      <c r="B122" s="55" t="s">
        <v>295</v>
      </c>
      <c r="C122" s="45">
        <f t="shared" si="1"/>
        <v>23</v>
      </c>
      <c r="D122" s="49"/>
      <c r="E122" s="49"/>
      <c r="F122" s="49">
        <v>2</v>
      </c>
      <c r="G122" s="49"/>
      <c r="H122" s="49"/>
      <c r="I122" s="49"/>
      <c r="J122" s="49"/>
      <c r="K122" s="49"/>
      <c r="L122" s="49"/>
      <c r="M122" s="49">
        <v>6</v>
      </c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>
        <v>10</v>
      </c>
      <c r="Y122" s="49"/>
      <c r="Z122" s="49">
        <v>5</v>
      </c>
      <c r="AA122" s="49"/>
      <c r="AB122" s="49"/>
      <c r="AC122" s="49"/>
      <c r="AD122" s="49"/>
      <c r="AE122" s="49"/>
      <c r="AF122" s="49"/>
      <c r="AG122" s="49"/>
      <c r="AH122" s="49"/>
    </row>
    <row r="123" spans="1:34" ht="15.75" x14ac:dyDescent="0.25">
      <c r="A123" s="61" t="s">
        <v>489</v>
      </c>
      <c r="B123" s="55" t="s">
        <v>490</v>
      </c>
      <c r="C123" s="45">
        <f t="shared" si="1"/>
        <v>0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</row>
    <row r="124" spans="1:34" ht="15.75" x14ac:dyDescent="0.25">
      <c r="A124" s="61" t="s">
        <v>377</v>
      </c>
      <c r="B124" s="66" t="s">
        <v>378</v>
      </c>
      <c r="C124" s="45">
        <f t="shared" si="1"/>
        <v>0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</row>
    <row r="125" spans="1:34" ht="15.75" x14ac:dyDescent="0.25">
      <c r="A125" s="61" t="s">
        <v>77</v>
      </c>
      <c r="B125" s="66" t="s">
        <v>515</v>
      </c>
      <c r="C125" s="45">
        <f t="shared" si="1"/>
        <v>0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</row>
    <row r="126" spans="1:34" ht="15.75" x14ac:dyDescent="0.25">
      <c r="A126" s="61" t="s">
        <v>474</v>
      </c>
      <c r="B126" s="66" t="s">
        <v>475</v>
      </c>
      <c r="C126" s="45">
        <f t="shared" si="1"/>
        <v>0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</row>
    <row r="127" spans="1:34" ht="15.75" x14ac:dyDescent="0.25">
      <c r="A127" s="61" t="s">
        <v>440</v>
      </c>
      <c r="B127" s="66" t="s">
        <v>441</v>
      </c>
      <c r="C127" s="45">
        <f t="shared" si="1"/>
        <v>8</v>
      </c>
      <c r="D127" s="49"/>
      <c r="E127" s="49"/>
      <c r="F127" s="49"/>
      <c r="G127" s="49"/>
      <c r="H127" s="49"/>
      <c r="I127" s="49"/>
      <c r="J127" s="49"/>
      <c r="K127" s="49">
        <v>4</v>
      </c>
      <c r="L127" s="49"/>
      <c r="M127" s="49"/>
      <c r="N127" s="49"/>
      <c r="O127" s="49"/>
      <c r="P127" s="49"/>
      <c r="Q127" s="49"/>
      <c r="R127" s="49"/>
      <c r="S127" s="49">
        <v>2</v>
      </c>
      <c r="T127" s="49"/>
      <c r="U127" s="49"/>
      <c r="V127" s="49"/>
      <c r="W127" s="49"/>
      <c r="X127" s="49"/>
      <c r="Y127" s="49">
        <v>1</v>
      </c>
      <c r="Z127" s="49"/>
      <c r="AA127" s="49"/>
      <c r="AB127" s="49"/>
      <c r="AC127" s="49"/>
      <c r="AD127" s="49"/>
      <c r="AE127" s="49">
        <v>1</v>
      </c>
      <c r="AF127" s="49"/>
      <c r="AG127" s="49"/>
      <c r="AH127" s="49"/>
    </row>
    <row r="128" spans="1:34" ht="15.75" x14ac:dyDescent="0.25">
      <c r="A128" s="61" t="s">
        <v>424</v>
      </c>
      <c r="B128" s="66" t="s">
        <v>425</v>
      </c>
      <c r="C128" s="45">
        <f t="shared" si="1"/>
        <v>0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</row>
    <row r="129" spans="1:34" ht="15.75" x14ac:dyDescent="0.25">
      <c r="A129" s="61" t="s">
        <v>338</v>
      </c>
      <c r="B129" s="66" t="s">
        <v>339</v>
      </c>
      <c r="C129" s="45">
        <f t="shared" si="1"/>
        <v>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</row>
    <row r="130" spans="1:34" ht="15.75" x14ac:dyDescent="0.25">
      <c r="A130" s="61" t="s">
        <v>186</v>
      </c>
      <c r="B130" s="56" t="s">
        <v>187</v>
      </c>
      <c r="C130" s="45">
        <f t="shared" ref="C130:C193" si="2">SUM(D130:AH130)</f>
        <v>0</v>
      </c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</row>
    <row r="131" spans="1:34" ht="15.75" x14ac:dyDescent="0.25">
      <c r="A131" s="61" t="s">
        <v>78</v>
      </c>
      <c r="B131" s="66" t="s">
        <v>79</v>
      </c>
      <c r="C131" s="45">
        <f t="shared" si="2"/>
        <v>0</v>
      </c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</row>
    <row r="132" spans="1:34" ht="15.75" x14ac:dyDescent="0.25">
      <c r="A132" s="61" t="s">
        <v>247</v>
      </c>
      <c r="B132" s="55" t="s">
        <v>248</v>
      </c>
      <c r="C132" s="45">
        <f t="shared" si="2"/>
        <v>0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</row>
    <row r="133" spans="1:34" ht="15.75" x14ac:dyDescent="0.25">
      <c r="A133" s="61" t="s">
        <v>80</v>
      </c>
      <c r="B133" s="55" t="s">
        <v>497</v>
      </c>
      <c r="C133" s="45">
        <f t="shared" si="2"/>
        <v>0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</row>
    <row r="134" spans="1:34" ht="15.75" x14ac:dyDescent="0.25">
      <c r="A134" s="61" t="s">
        <v>81</v>
      </c>
      <c r="B134" s="55" t="s">
        <v>618</v>
      </c>
      <c r="C134" s="45">
        <f t="shared" si="2"/>
        <v>0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</row>
    <row r="135" spans="1:34" ht="15.75" x14ac:dyDescent="0.25">
      <c r="A135" s="61" t="s">
        <v>571</v>
      </c>
      <c r="B135" s="66" t="s">
        <v>572</v>
      </c>
      <c r="C135" s="45">
        <f t="shared" si="2"/>
        <v>0</v>
      </c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</row>
    <row r="136" spans="1:34" ht="15.75" x14ac:dyDescent="0.25">
      <c r="A136" s="61" t="s">
        <v>82</v>
      </c>
      <c r="B136" s="55" t="s">
        <v>375</v>
      </c>
      <c r="C136" s="45">
        <f t="shared" si="2"/>
        <v>1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>
        <v>1</v>
      </c>
      <c r="AA136" s="49"/>
      <c r="AB136" s="49"/>
      <c r="AC136" s="49"/>
      <c r="AD136" s="49"/>
      <c r="AE136" s="49"/>
      <c r="AF136" s="49"/>
      <c r="AG136" s="49"/>
      <c r="AH136" s="49"/>
    </row>
    <row r="137" spans="1:34" ht="15.75" x14ac:dyDescent="0.25">
      <c r="A137" s="61" t="s">
        <v>83</v>
      </c>
      <c r="B137" s="55" t="s">
        <v>228</v>
      </c>
      <c r="C137" s="45">
        <f t="shared" si="2"/>
        <v>0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</row>
    <row r="138" spans="1:34" ht="15.75" x14ac:dyDescent="0.25">
      <c r="A138" s="111" t="s">
        <v>172</v>
      </c>
      <c r="B138" s="55" t="s">
        <v>173</v>
      </c>
      <c r="C138" s="45">
        <f t="shared" si="2"/>
        <v>0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</row>
    <row r="139" spans="1:34" ht="15.75" x14ac:dyDescent="0.25">
      <c r="A139" s="61" t="s">
        <v>541</v>
      </c>
      <c r="B139" s="55" t="s">
        <v>542</v>
      </c>
      <c r="C139" s="45">
        <f t="shared" si="2"/>
        <v>10</v>
      </c>
      <c r="D139" s="49">
        <f>2+8</f>
        <v>10</v>
      </c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</row>
    <row r="140" spans="1:34" ht="15.75" x14ac:dyDescent="0.25">
      <c r="A140" s="61" t="s">
        <v>436</v>
      </c>
      <c r="B140" s="55" t="s">
        <v>437</v>
      </c>
      <c r="C140" s="45">
        <f t="shared" si="2"/>
        <v>0</v>
      </c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</row>
    <row r="141" spans="1:34" ht="15.75" x14ac:dyDescent="0.25">
      <c r="A141" s="61" t="s">
        <v>84</v>
      </c>
      <c r="B141" s="55" t="s">
        <v>463</v>
      </c>
      <c r="C141" s="45">
        <f t="shared" si="2"/>
        <v>0</v>
      </c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</row>
    <row r="142" spans="1:34" ht="15.75" x14ac:dyDescent="0.25">
      <c r="A142" s="61" t="s">
        <v>561</v>
      </c>
      <c r="B142" s="55" t="s">
        <v>562</v>
      </c>
      <c r="C142" s="45">
        <f t="shared" si="2"/>
        <v>0</v>
      </c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</row>
    <row r="143" spans="1:34" ht="15.75" x14ac:dyDescent="0.25">
      <c r="A143" s="61" t="s">
        <v>624</v>
      </c>
      <c r="B143" s="55" t="s">
        <v>625</v>
      </c>
      <c r="C143" s="45">
        <f t="shared" si="2"/>
        <v>0</v>
      </c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</row>
    <row r="144" spans="1:34" ht="15.75" x14ac:dyDescent="0.25">
      <c r="A144" s="61" t="s">
        <v>85</v>
      </c>
      <c r="B144" s="56" t="s">
        <v>553</v>
      </c>
      <c r="C144" s="45">
        <f t="shared" si="2"/>
        <v>0</v>
      </c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</row>
    <row r="145" spans="1:34" ht="15.75" x14ac:dyDescent="0.25">
      <c r="A145" s="61" t="s">
        <v>86</v>
      </c>
      <c r="B145" s="55" t="s">
        <v>197</v>
      </c>
      <c r="C145" s="45">
        <f t="shared" si="2"/>
        <v>0</v>
      </c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</row>
    <row r="146" spans="1:34" ht="15.75" x14ac:dyDescent="0.25">
      <c r="A146" s="61" t="s">
        <v>87</v>
      </c>
      <c r="B146" s="55" t="s">
        <v>88</v>
      </c>
      <c r="C146" s="45">
        <f t="shared" si="2"/>
        <v>0</v>
      </c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</row>
    <row r="147" spans="1:34" ht="15.75" x14ac:dyDescent="0.25">
      <c r="A147" s="61" t="s">
        <v>493</v>
      </c>
      <c r="B147" s="66" t="s">
        <v>494</v>
      </c>
      <c r="C147" s="45">
        <f t="shared" si="2"/>
        <v>0</v>
      </c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24"/>
      <c r="AH147" s="24"/>
    </row>
    <row r="148" spans="1:34" ht="15.75" x14ac:dyDescent="0.25">
      <c r="A148" s="61" t="s">
        <v>89</v>
      </c>
      <c r="B148" s="55" t="s">
        <v>90</v>
      </c>
      <c r="C148" s="45">
        <f t="shared" si="2"/>
        <v>0</v>
      </c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</row>
    <row r="149" spans="1:34" ht="15.75" x14ac:dyDescent="0.25">
      <c r="A149" s="61" t="s">
        <v>432</v>
      </c>
      <c r="B149" s="55" t="s">
        <v>433</v>
      </c>
      <c r="C149" s="45">
        <f t="shared" si="2"/>
        <v>2</v>
      </c>
      <c r="D149" s="49">
        <v>2</v>
      </c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</row>
    <row r="150" spans="1:34" ht="15.75" x14ac:dyDescent="0.25">
      <c r="A150" s="61" t="s">
        <v>91</v>
      </c>
      <c r="B150" s="55" t="s">
        <v>323</v>
      </c>
      <c r="C150" s="45">
        <f t="shared" si="2"/>
        <v>0</v>
      </c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</row>
    <row r="151" spans="1:34" ht="15.75" x14ac:dyDescent="0.25">
      <c r="A151" s="61" t="s">
        <v>632</v>
      </c>
      <c r="B151" s="55" t="s">
        <v>633</v>
      </c>
      <c r="C151" s="45">
        <f t="shared" si="2"/>
        <v>0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</row>
    <row r="152" spans="1:34" ht="15.75" x14ac:dyDescent="0.25">
      <c r="A152" s="61" t="s">
        <v>442</v>
      </c>
      <c r="B152" s="55" t="s">
        <v>443</v>
      </c>
      <c r="C152" s="45">
        <f t="shared" si="2"/>
        <v>0</v>
      </c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</row>
    <row r="153" spans="1:34" ht="15.75" x14ac:dyDescent="0.25">
      <c r="A153" s="61" t="s">
        <v>371</v>
      </c>
      <c r="B153" s="55" t="s">
        <v>372</v>
      </c>
      <c r="C153" s="45">
        <f t="shared" si="2"/>
        <v>0</v>
      </c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</row>
    <row r="154" spans="1:34" ht="15.75" x14ac:dyDescent="0.25">
      <c r="A154" s="61" t="s">
        <v>315</v>
      </c>
      <c r="B154" s="55" t="s">
        <v>316</v>
      </c>
      <c r="C154" s="45">
        <f t="shared" si="2"/>
        <v>3</v>
      </c>
      <c r="D154" s="24">
        <v>1</v>
      </c>
      <c r="E154" s="24"/>
      <c r="F154" s="24"/>
      <c r="G154" s="24"/>
      <c r="H154" s="24"/>
      <c r="I154" s="24"/>
      <c r="J154" s="24"/>
      <c r="K154" s="24">
        <f>1+1</f>
        <v>2</v>
      </c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</row>
    <row r="155" spans="1:34" ht="15.75" x14ac:dyDescent="0.25">
      <c r="A155" s="61" t="s">
        <v>253</v>
      </c>
      <c r="B155" s="55" t="s">
        <v>254</v>
      </c>
      <c r="C155" s="45">
        <f t="shared" si="2"/>
        <v>0</v>
      </c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</row>
    <row r="156" spans="1:34" ht="15.75" x14ac:dyDescent="0.25">
      <c r="A156" s="61" t="s">
        <v>415</v>
      </c>
      <c r="B156" s="55" t="s">
        <v>416</v>
      </c>
      <c r="C156" s="45">
        <f t="shared" si="2"/>
        <v>0</v>
      </c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</row>
    <row r="157" spans="1:34" ht="15.75" x14ac:dyDescent="0.25">
      <c r="A157" s="61" t="s">
        <v>92</v>
      </c>
      <c r="B157" s="55" t="s">
        <v>635</v>
      </c>
      <c r="C157" s="45">
        <f t="shared" si="2"/>
        <v>5</v>
      </c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>
        <v>3</v>
      </c>
      <c r="AA157" s="49">
        <v>2</v>
      </c>
      <c r="AB157" s="49"/>
      <c r="AC157" s="49"/>
      <c r="AD157" s="49"/>
      <c r="AE157" s="49"/>
      <c r="AF157" s="49"/>
      <c r="AG157" s="49"/>
      <c r="AH157" s="49"/>
    </row>
    <row r="158" spans="1:34" ht="15.75" x14ac:dyDescent="0.25">
      <c r="A158" s="61" t="s">
        <v>93</v>
      </c>
      <c r="B158" s="55" t="s">
        <v>370</v>
      </c>
      <c r="C158" s="45">
        <f t="shared" si="2"/>
        <v>0</v>
      </c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</row>
    <row r="159" spans="1:34" ht="15.75" x14ac:dyDescent="0.25">
      <c r="A159" s="61" t="s">
        <v>652</v>
      </c>
      <c r="B159" s="55" t="s">
        <v>653</v>
      </c>
      <c r="C159" s="45">
        <f t="shared" si="2"/>
        <v>0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</row>
    <row r="160" spans="1:34" ht="15.75" x14ac:dyDescent="0.25">
      <c r="A160" s="61" t="s">
        <v>320</v>
      </c>
      <c r="B160" s="55" t="s">
        <v>321</v>
      </c>
      <c r="C160" s="45">
        <f t="shared" si="2"/>
        <v>0</v>
      </c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</row>
    <row r="161" spans="1:34" ht="15.75" x14ac:dyDescent="0.25">
      <c r="A161" s="61" t="s">
        <v>276</v>
      </c>
      <c r="B161" s="55" t="s">
        <v>277</v>
      </c>
      <c r="C161" s="45">
        <f t="shared" si="2"/>
        <v>0</v>
      </c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</row>
    <row r="162" spans="1:34" ht="15.75" x14ac:dyDescent="0.25">
      <c r="A162" s="61" t="s">
        <v>280</v>
      </c>
      <c r="B162" s="66" t="s">
        <v>281</v>
      </c>
      <c r="C162" s="45">
        <f t="shared" si="2"/>
        <v>1</v>
      </c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>
        <v>1</v>
      </c>
      <c r="Z162" s="49"/>
      <c r="AA162" s="49"/>
      <c r="AB162" s="49"/>
      <c r="AC162" s="49"/>
      <c r="AD162" s="49"/>
      <c r="AE162" s="49"/>
      <c r="AF162" s="49"/>
      <c r="AG162" s="49"/>
      <c r="AH162" s="49"/>
    </row>
    <row r="163" spans="1:34" ht="15.75" x14ac:dyDescent="0.25">
      <c r="A163" s="61" t="s">
        <v>94</v>
      </c>
      <c r="B163" s="66" t="s">
        <v>359</v>
      </c>
      <c r="C163" s="45">
        <f t="shared" si="2"/>
        <v>0</v>
      </c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</row>
    <row r="164" spans="1:34" ht="15.75" x14ac:dyDescent="0.25">
      <c r="A164" s="61" t="s">
        <v>344</v>
      </c>
      <c r="B164" s="55" t="s">
        <v>345</v>
      </c>
      <c r="C164" s="45">
        <f t="shared" si="2"/>
        <v>0</v>
      </c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</row>
    <row r="165" spans="1:34" ht="15.75" x14ac:dyDescent="0.25">
      <c r="A165" s="61" t="s">
        <v>95</v>
      </c>
      <c r="B165" s="55" t="s">
        <v>96</v>
      </c>
      <c r="C165" s="45">
        <f t="shared" si="2"/>
        <v>0</v>
      </c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</row>
    <row r="166" spans="1:34" ht="15.75" x14ac:dyDescent="0.25">
      <c r="A166" s="61" t="s">
        <v>97</v>
      </c>
      <c r="B166" s="55" t="s">
        <v>386</v>
      </c>
      <c r="C166" s="45">
        <f t="shared" si="2"/>
        <v>0</v>
      </c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</row>
    <row r="167" spans="1:34" ht="15.75" x14ac:dyDescent="0.25">
      <c r="A167" s="61" t="s">
        <v>98</v>
      </c>
      <c r="B167" s="55" t="s">
        <v>352</v>
      </c>
      <c r="C167" s="45">
        <f t="shared" si="2"/>
        <v>0</v>
      </c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</row>
    <row r="168" spans="1:34" ht="15.75" x14ac:dyDescent="0.25">
      <c r="A168" s="61" t="s">
        <v>291</v>
      </c>
      <c r="B168" s="55" t="s">
        <v>292</v>
      </c>
      <c r="C168" s="45">
        <f t="shared" si="2"/>
        <v>0</v>
      </c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</row>
    <row r="169" spans="1:34" ht="15.75" x14ac:dyDescent="0.25">
      <c r="A169" s="61" t="s">
        <v>289</v>
      </c>
      <c r="B169" s="55" t="s">
        <v>290</v>
      </c>
      <c r="C169" s="45">
        <f t="shared" si="2"/>
        <v>0</v>
      </c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</row>
    <row r="170" spans="1:34" ht="15.75" x14ac:dyDescent="0.25">
      <c r="A170" s="61" t="s">
        <v>99</v>
      </c>
      <c r="B170" s="55" t="s">
        <v>346</v>
      </c>
      <c r="C170" s="45">
        <f t="shared" si="2"/>
        <v>0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</row>
    <row r="171" spans="1:34" ht="15.75" x14ac:dyDescent="0.25">
      <c r="A171" s="61" t="s">
        <v>100</v>
      </c>
      <c r="B171" s="55" t="s">
        <v>350</v>
      </c>
      <c r="C171" s="45">
        <f t="shared" si="2"/>
        <v>0</v>
      </c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</row>
    <row r="172" spans="1:34" ht="15.75" x14ac:dyDescent="0.25">
      <c r="A172" s="61" t="s">
        <v>101</v>
      </c>
      <c r="B172" s="55" t="s">
        <v>351</v>
      </c>
      <c r="C172" s="45">
        <f t="shared" si="2"/>
        <v>0</v>
      </c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</row>
    <row r="173" spans="1:34" ht="15.75" x14ac:dyDescent="0.25">
      <c r="A173" s="61" t="s">
        <v>215</v>
      </c>
      <c r="B173" s="55" t="s">
        <v>216</v>
      </c>
      <c r="C173" s="45">
        <f t="shared" si="2"/>
        <v>1</v>
      </c>
      <c r="D173" s="49"/>
      <c r="E173" s="49"/>
      <c r="F173" s="49">
        <v>1</v>
      </c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</row>
    <row r="174" spans="1:34" ht="15.75" x14ac:dyDescent="0.25">
      <c r="A174" s="61" t="s">
        <v>217</v>
      </c>
      <c r="B174" s="55" t="s">
        <v>218</v>
      </c>
      <c r="C174" s="45">
        <f t="shared" si="2"/>
        <v>0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</row>
    <row r="175" spans="1:34" ht="15.75" x14ac:dyDescent="0.25">
      <c r="A175" s="61" t="s">
        <v>102</v>
      </c>
      <c r="B175" s="55" t="s">
        <v>318</v>
      </c>
      <c r="C175" s="45">
        <f t="shared" si="2"/>
        <v>0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</row>
    <row r="176" spans="1:34" ht="15.75" x14ac:dyDescent="0.25">
      <c r="A176" s="61" t="s">
        <v>103</v>
      </c>
      <c r="B176" s="55" t="s">
        <v>319</v>
      </c>
      <c r="C176" s="45">
        <f t="shared" si="2"/>
        <v>0</v>
      </c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</row>
    <row r="177" spans="1:34" ht="15.75" x14ac:dyDescent="0.25">
      <c r="A177" s="61" t="s">
        <v>104</v>
      </c>
      <c r="B177" s="55" t="s">
        <v>334</v>
      </c>
      <c r="C177" s="45">
        <f t="shared" si="2"/>
        <v>0</v>
      </c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</row>
    <row r="178" spans="1:34" ht="15.75" x14ac:dyDescent="0.25">
      <c r="A178" s="61" t="s">
        <v>105</v>
      </c>
      <c r="B178" s="55" t="s">
        <v>256</v>
      </c>
      <c r="C178" s="45">
        <f t="shared" si="2"/>
        <v>0</v>
      </c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</row>
    <row r="179" spans="1:34" ht="15.75" x14ac:dyDescent="0.25">
      <c r="A179" s="61" t="s">
        <v>106</v>
      </c>
      <c r="B179" s="55" t="s">
        <v>617</v>
      </c>
      <c r="C179" s="45">
        <f t="shared" si="2"/>
        <v>0</v>
      </c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</row>
    <row r="180" spans="1:34" ht="15.75" x14ac:dyDescent="0.25">
      <c r="A180" s="61" t="s">
        <v>107</v>
      </c>
      <c r="B180" s="55" t="s">
        <v>620</v>
      </c>
      <c r="C180" s="45">
        <f t="shared" si="2"/>
        <v>0</v>
      </c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</row>
    <row r="181" spans="1:34" ht="15.75" x14ac:dyDescent="0.25">
      <c r="A181" s="61" t="s">
        <v>672</v>
      </c>
      <c r="B181" s="55" t="s">
        <v>673</v>
      </c>
      <c r="C181" s="45">
        <f t="shared" si="2"/>
        <v>0</v>
      </c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</row>
    <row r="182" spans="1:34" ht="15.75" x14ac:dyDescent="0.25">
      <c r="A182" s="61" t="s">
        <v>674</v>
      </c>
      <c r="B182" s="55" t="s">
        <v>675</v>
      </c>
      <c r="C182" s="45">
        <f t="shared" si="2"/>
        <v>0</v>
      </c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</row>
    <row r="183" spans="1:34" ht="15.75" x14ac:dyDescent="0.25">
      <c r="A183" s="61" t="s">
        <v>676</v>
      </c>
      <c r="B183" s="55" t="s">
        <v>677</v>
      </c>
      <c r="C183" s="45">
        <f t="shared" si="2"/>
        <v>0</v>
      </c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</row>
    <row r="184" spans="1:34" ht="15.75" x14ac:dyDescent="0.25">
      <c r="A184" s="61" t="s">
        <v>678</v>
      </c>
      <c r="B184" s="55" t="s">
        <v>679</v>
      </c>
      <c r="C184" s="45">
        <f t="shared" si="2"/>
        <v>0</v>
      </c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</row>
    <row r="185" spans="1:34" ht="15.75" x14ac:dyDescent="0.25">
      <c r="A185" s="61" t="s">
        <v>234</v>
      </c>
      <c r="B185" s="66" t="s">
        <v>235</v>
      </c>
      <c r="C185" s="45">
        <f t="shared" si="2"/>
        <v>16</v>
      </c>
      <c r="D185" s="49"/>
      <c r="E185" s="49"/>
      <c r="F185" s="49"/>
      <c r="G185" s="49"/>
      <c r="H185" s="49"/>
      <c r="I185" s="49"/>
      <c r="J185" s="49"/>
      <c r="K185" s="49"/>
      <c r="L185" s="49"/>
      <c r="M185" s="49">
        <v>10</v>
      </c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>
        <v>6</v>
      </c>
      <c r="Z185" s="49"/>
      <c r="AA185" s="49"/>
      <c r="AB185" s="49"/>
      <c r="AC185" s="49"/>
      <c r="AD185" s="49"/>
      <c r="AE185" s="49"/>
      <c r="AF185" s="49"/>
      <c r="AG185" s="49"/>
      <c r="AH185" s="49"/>
    </row>
    <row r="186" spans="1:34" ht="15.75" x14ac:dyDescent="0.25">
      <c r="A186" s="61" t="s">
        <v>108</v>
      </c>
      <c r="B186" s="55" t="s">
        <v>268</v>
      </c>
      <c r="C186" s="45">
        <f t="shared" si="2"/>
        <v>2</v>
      </c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>
        <v>2</v>
      </c>
      <c r="AA186" s="49"/>
      <c r="AB186" s="49"/>
      <c r="AC186" s="49"/>
      <c r="AD186" s="49"/>
      <c r="AE186" s="49"/>
      <c r="AF186" s="49"/>
      <c r="AG186" s="49"/>
      <c r="AH186" s="49"/>
    </row>
    <row r="187" spans="1:34" ht="15.75" x14ac:dyDescent="0.25">
      <c r="A187" s="61" t="s">
        <v>269</v>
      </c>
      <c r="B187" s="66" t="s">
        <v>270</v>
      </c>
      <c r="C187" s="45">
        <f t="shared" si="2"/>
        <v>9</v>
      </c>
      <c r="D187" s="24"/>
      <c r="E187" s="24"/>
      <c r="F187" s="24"/>
      <c r="G187" s="24">
        <v>2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>
        <f>2+2+3</f>
        <v>7</v>
      </c>
      <c r="AA187" s="24"/>
      <c r="AB187" s="24"/>
      <c r="AC187" s="24"/>
      <c r="AD187" s="24"/>
      <c r="AE187" s="24"/>
      <c r="AF187" s="24"/>
      <c r="AG187" s="24"/>
      <c r="AH187" s="24"/>
    </row>
    <row r="188" spans="1:34" ht="15.75" x14ac:dyDescent="0.25">
      <c r="A188" s="61" t="s">
        <v>109</v>
      </c>
      <c r="B188" s="55" t="s">
        <v>271</v>
      </c>
      <c r="C188" s="45">
        <f t="shared" si="2"/>
        <v>2</v>
      </c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>
        <v>2</v>
      </c>
      <c r="AA188" s="49"/>
      <c r="AB188" s="49"/>
      <c r="AC188" s="49"/>
      <c r="AD188" s="49"/>
      <c r="AE188" s="49"/>
      <c r="AF188" s="49"/>
      <c r="AG188" s="49"/>
      <c r="AH188" s="49"/>
    </row>
    <row r="189" spans="1:34" ht="15.75" x14ac:dyDescent="0.25">
      <c r="A189" s="61" t="s">
        <v>110</v>
      </c>
      <c r="B189" s="66" t="s">
        <v>619</v>
      </c>
      <c r="C189" s="45">
        <f t="shared" si="2"/>
        <v>0</v>
      </c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</row>
    <row r="190" spans="1:34" ht="15.75" x14ac:dyDescent="0.25">
      <c r="A190" s="61" t="s">
        <v>111</v>
      </c>
      <c r="B190" s="66" t="s">
        <v>347</v>
      </c>
      <c r="C190" s="45">
        <f t="shared" si="2"/>
        <v>0</v>
      </c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</row>
    <row r="191" spans="1:34" ht="15.75" x14ac:dyDescent="0.25">
      <c r="A191" s="61" t="s">
        <v>457</v>
      </c>
      <c r="B191" s="66" t="s">
        <v>458</v>
      </c>
      <c r="C191" s="45">
        <f t="shared" si="2"/>
        <v>0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</row>
    <row r="192" spans="1:34" ht="15.75" x14ac:dyDescent="0.25">
      <c r="A192" s="61" t="s">
        <v>112</v>
      </c>
      <c r="B192" s="66" t="s">
        <v>300</v>
      </c>
      <c r="C192" s="45">
        <f t="shared" si="2"/>
        <v>0</v>
      </c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</row>
    <row r="193" spans="1:34" ht="15.75" x14ac:dyDescent="0.25">
      <c r="A193" s="61" t="s">
        <v>113</v>
      </c>
      <c r="B193" s="66" t="s">
        <v>330</v>
      </c>
      <c r="C193" s="45">
        <f t="shared" si="2"/>
        <v>0</v>
      </c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</row>
    <row r="194" spans="1:34" ht="15.75" x14ac:dyDescent="0.25">
      <c r="A194" s="61" t="s">
        <v>114</v>
      </c>
      <c r="B194" s="55" t="s">
        <v>348</v>
      </c>
      <c r="C194" s="45">
        <f t="shared" ref="C194:C257" si="3">SUM(D194:AH194)</f>
        <v>0</v>
      </c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</row>
    <row r="195" spans="1:34" ht="15.75" x14ac:dyDescent="0.25">
      <c r="A195" s="61" t="s">
        <v>210</v>
      </c>
      <c r="B195" s="55" t="s">
        <v>211</v>
      </c>
      <c r="C195" s="45">
        <f t="shared" si="3"/>
        <v>0</v>
      </c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</row>
    <row r="196" spans="1:34" ht="15.75" x14ac:dyDescent="0.25">
      <c r="A196" s="61" t="s">
        <v>225</v>
      </c>
      <c r="B196" s="55" t="s">
        <v>226</v>
      </c>
      <c r="C196" s="45">
        <f t="shared" si="3"/>
        <v>0</v>
      </c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</row>
    <row r="197" spans="1:34" ht="15.75" x14ac:dyDescent="0.25">
      <c r="A197" s="61" t="s">
        <v>219</v>
      </c>
      <c r="B197" s="55" t="s">
        <v>220</v>
      </c>
      <c r="C197" s="45">
        <f t="shared" si="3"/>
        <v>0</v>
      </c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</row>
    <row r="198" spans="1:34" ht="15.75" x14ac:dyDescent="0.25">
      <c r="A198" s="61" t="s">
        <v>115</v>
      </c>
      <c r="B198" s="66" t="s">
        <v>550</v>
      </c>
      <c r="C198" s="45">
        <f t="shared" si="3"/>
        <v>5</v>
      </c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>
        <f>1+1+1+2</f>
        <v>5</v>
      </c>
      <c r="AA198" s="24"/>
      <c r="AB198" s="24"/>
      <c r="AC198" s="24"/>
      <c r="AD198" s="24"/>
      <c r="AE198" s="24"/>
      <c r="AF198" s="24"/>
      <c r="AG198" s="24"/>
      <c r="AH198" s="24"/>
    </row>
    <row r="199" spans="1:34" ht="15.75" x14ac:dyDescent="0.25">
      <c r="A199" s="61" t="s">
        <v>189</v>
      </c>
      <c r="B199" s="56" t="s">
        <v>190</v>
      </c>
      <c r="C199" s="45">
        <f t="shared" si="3"/>
        <v>0</v>
      </c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</row>
    <row r="200" spans="1:34" ht="15.75" x14ac:dyDescent="0.25">
      <c r="A200" s="61" t="s">
        <v>116</v>
      </c>
      <c r="B200" s="66" t="s">
        <v>360</v>
      </c>
      <c r="C200" s="45">
        <f t="shared" si="3"/>
        <v>0</v>
      </c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</row>
    <row r="201" spans="1:34" ht="15.75" x14ac:dyDescent="0.25">
      <c r="A201" s="61" t="s">
        <v>117</v>
      </c>
      <c r="B201" s="66" t="s">
        <v>361</v>
      </c>
      <c r="C201" s="45">
        <f t="shared" si="3"/>
        <v>0</v>
      </c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</row>
    <row r="202" spans="1:34" ht="15.75" x14ac:dyDescent="0.25">
      <c r="A202" s="61" t="s">
        <v>118</v>
      </c>
      <c r="B202" s="55" t="s">
        <v>643</v>
      </c>
      <c r="C202" s="45">
        <f t="shared" si="3"/>
        <v>0</v>
      </c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</row>
    <row r="203" spans="1:34" ht="15.75" x14ac:dyDescent="0.25">
      <c r="A203" s="61" t="s">
        <v>119</v>
      </c>
      <c r="B203" s="66" t="s">
        <v>388</v>
      </c>
      <c r="C203" s="45">
        <f t="shared" si="3"/>
        <v>0</v>
      </c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</row>
    <row r="204" spans="1:34" ht="15.75" x14ac:dyDescent="0.25">
      <c r="A204" s="61" t="s">
        <v>305</v>
      </c>
      <c r="B204" s="55" t="s">
        <v>306</v>
      </c>
      <c r="C204" s="45">
        <f t="shared" si="3"/>
        <v>0</v>
      </c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</row>
    <row r="205" spans="1:34" ht="15.75" x14ac:dyDescent="0.25">
      <c r="A205" s="61" t="s">
        <v>389</v>
      </c>
      <c r="B205" s="55" t="s">
        <v>390</v>
      </c>
      <c r="C205" s="45">
        <f t="shared" si="3"/>
        <v>3</v>
      </c>
      <c r="D205" s="24"/>
      <c r="E205" s="24"/>
      <c r="F205" s="24"/>
      <c r="G205" s="24"/>
      <c r="H205" s="24"/>
      <c r="I205" s="24"/>
      <c r="J205" s="24"/>
      <c r="K205" s="24"/>
      <c r="L205" s="24"/>
      <c r="M205" s="24">
        <f>1+1</f>
        <v>2</v>
      </c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>
        <v>1</v>
      </c>
      <c r="Z205" s="24"/>
      <c r="AA205" s="24"/>
      <c r="AB205" s="24"/>
      <c r="AC205" s="24"/>
      <c r="AD205" s="24"/>
      <c r="AE205" s="24"/>
      <c r="AF205" s="24"/>
      <c r="AG205" s="24"/>
      <c r="AH205" s="24"/>
    </row>
    <row r="206" spans="1:34" ht="15.75" x14ac:dyDescent="0.25">
      <c r="A206" s="111" t="s">
        <v>120</v>
      </c>
      <c r="B206" s="55" t="s">
        <v>121</v>
      </c>
      <c r="C206" s="45">
        <f t="shared" si="3"/>
        <v>0</v>
      </c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</row>
    <row r="207" spans="1:34" ht="15.75" x14ac:dyDescent="0.25">
      <c r="A207" s="111" t="s">
        <v>122</v>
      </c>
      <c r="B207" s="55" t="s">
        <v>176</v>
      </c>
      <c r="C207" s="45">
        <f t="shared" si="3"/>
        <v>0</v>
      </c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</row>
    <row r="208" spans="1:34" ht="15.75" x14ac:dyDescent="0.25">
      <c r="A208" s="61" t="s">
        <v>459</v>
      </c>
      <c r="B208" s="55" t="s">
        <v>460</v>
      </c>
      <c r="C208" s="45">
        <f t="shared" si="3"/>
        <v>4</v>
      </c>
      <c r="D208" s="49"/>
      <c r="E208" s="49"/>
      <c r="F208" s="49">
        <v>4</v>
      </c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</row>
    <row r="209" spans="1:34" ht="15.75" x14ac:dyDescent="0.25">
      <c r="A209" s="61" t="s">
        <v>123</v>
      </c>
      <c r="B209" s="55" t="s">
        <v>255</v>
      </c>
      <c r="C209" s="45">
        <f t="shared" si="3"/>
        <v>2</v>
      </c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>
        <v>2</v>
      </c>
      <c r="AA209" s="49"/>
      <c r="AB209" s="49"/>
      <c r="AC209" s="49"/>
      <c r="AD209" s="49"/>
      <c r="AE209" s="49"/>
      <c r="AF209" s="49"/>
      <c r="AG209" s="49"/>
      <c r="AH209" s="49"/>
    </row>
    <row r="210" spans="1:34" ht="15.75" x14ac:dyDescent="0.25">
      <c r="A210" s="61" t="s">
        <v>430</v>
      </c>
      <c r="B210" s="55" t="s">
        <v>431</v>
      </c>
      <c r="C210" s="45">
        <f t="shared" si="3"/>
        <v>3</v>
      </c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>
        <v>3</v>
      </c>
      <c r="AF210" s="49"/>
      <c r="AG210" s="49"/>
      <c r="AH210" s="49"/>
    </row>
    <row r="211" spans="1:34" ht="15.75" x14ac:dyDescent="0.25">
      <c r="A211" s="61" t="s">
        <v>124</v>
      </c>
      <c r="B211" s="55" t="s">
        <v>240</v>
      </c>
      <c r="C211" s="45">
        <f t="shared" si="3"/>
        <v>0</v>
      </c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</row>
    <row r="212" spans="1:34" ht="15.75" x14ac:dyDescent="0.25">
      <c r="A212" s="61" t="s">
        <v>125</v>
      </c>
      <c r="B212" s="55" t="s">
        <v>252</v>
      </c>
      <c r="C212" s="45">
        <f t="shared" si="3"/>
        <v>0</v>
      </c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</row>
    <row r="213" spans="1:34" ht="15.75" x14ac:dyDescent="0.25">
      <c r="A213" s="61" t="s">
        <v>126</v>
      </c>
      <c r="B213" s="55" t="s">
        <v>299</v>
      </c>
      <c r="C213" s="45">
        <f t="shared" si="3"/>
        <v>0</v>
      </c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</row>
    <row r="214" spans="1:34" ht="15.75" x14ac:dyDescent="0.25">
      <c r="A214" s="61" t="s">
        <v>332</v>
      </c>
      <c r="B214" s="55" t="s">
        <v>333</v>
      </c>
      <c r="C214" s="45">
        <f t="shared" si="3"/>
        <v>0</v>
      </c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</row>
    <row r="215" spans="1:34" ht="15.75" x14ac:dyDescent="0.25">
      <c r="A215" s="61" t="s">
        <v>127</v>
      </c>
      <c r="B215" s="55" t="s">
        <v>364</v>
      </c>
      <c r="C215" s="45">
        <f t="shared" si="3"/>
        <v>0</v>
      </c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</row>
    <row r="216" spans="1:34" ht="15.75" x14ac:dyDescent="0.25">
      <c r="A216" s="61" t="s">
        <v>128</v>
      </c>
      <c r="B216" s="66" t="s">
        <v>397</v>
      </c>
      <c r="C216" s="45">
        <f t="shared" si="3"/>
        <v>0</v>
      </c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24"/>
      <c r="AH216" s="24"/>
    </row>
    <row r="217" spans="1:34" ht="15.75" x14ac:dyDescent="0.25">
      <c r="A217" s="61" t="s">
        <v>129</v>
      </c>
      <c r="B217" s="66" t="s">
        <v>394</v>
      </c>
      <c r="C217" s="45">
        <f t="shared" si="3"/>
        <v>0</v>
      </c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</row>
    <row r="218" spans="1:34" ht="15.75" x14ac:dyDescent="0.25">
      <c r="A218" s="61" t="s">
        <v>130</v>
      </c>
      <c r="B218" s="66" t="s">
        <v>403</v>
      </c>
      <c r="C218" s="45">
        <f t="shared" si="3"/>
        <v>0</v>
      </c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</row>
    <row r="219" spans="1:34" ht="15.75" x14ac:dyDescent="0.25">
      <c r="A219" s="61" t="s">
        <v>528</v>
      </c>
      <c r="B219" s="55" t="s">
        <v>529</v>
      </c>
      <c r="C219" s="45">
        <f t="shared" si="3"/>
        <v>0</v>
      </c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</row>
    <row r="220" spans="1:34" ht="15.75" x14ac:dyDescent="0.25">
      <c r="A220" s="61" t="s">
        <v>131</v>
      </c>
      <c r="B220" s="55" t="s">
        <v>548</v>
      </c>
      <c r="C220" s="45">
        <f t="shared" si="3"/>
        <v>0</v>
      </c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</row>
    <row r="221" spans="1:34" ht="15.75" x14ac:dyDescent="0.25">
      <c r="A221" s="61" t="s">
        <v>602</v>
      </c>
      <c r="B221" s="55" t="s">
        <v>603</v>
      </c>
      <c r="C221" s="45">
        <f t="shared" si="3"/>
        <v>0</v>
      </c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</row>
    <row r="222" spans="1:34" ht="15.75" x14ac:dyDescent="0.25">
      <c r="A222" s="61" t="s">
        <v>132</v>
      </c>
      <c r="B222" s="55" t="s">
        <v>621</v>
      </c>
      <c r="C222" s="45">
        <f t="shared" si="3"/>
        <v>0</v>
      </c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</row>
    <row r="223" spans="1:34" ht="15.75" x14ac:dyDescent="0.25">
      <c r="A223" s="61" t="s">
        <v>133</v>
      </c>
      <c r="B223" s="55" t="s">
        <v>628</v>
      </c>
      <c r="C223" s="45">
        <f t="shared" si="3"/>
        <v>0</v>
      </c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</row>
    <row r="224" spans="1:34" ht="15.75" x14ac:dyDescent="0.25">
      <c r="A224" s="61" t="s">
        <v>438</v>
      </c>
      <c r="B224" s="55" t="s">
        <v>439</v>
      </c>
      <c r="C224" s="45">
        <f t="shared" si="3"/>
        <v>0</v>
      </c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</row>
    <row r="225" spans="1:34" ht="15.75" x14ac:dyDescent="0.25">
      <c r="A225" s="61" t="s">
        <v>212</v>
      </c>
      <c r="B225" s="55" t="s">
        <v>213</v>
      </c>
      <c r="C225" s="45">
        <f t="shared" si="3"/>
        <v>0</v>
      </c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</row>
    <row r="226" spans="1:34" ht="15.75" x14ac:dyDescent="0.25">
      <c r="A226" s="61" t="s">
        <v>461</v>
      </c>
      <c r="B226" s="66" t="s">
        <v>462</v>
      </c>
      <c r="C226" s="45">
        <f t="shared" si="3"/>
        <v>2</v>
      </c>
      <c r="D226" s="49"/>
      <c r="E226" s="49"/>
      <c r="F226" s="49"/>
      <c r="G226" s="49"/>
      <c r="H226" s="49"/>
      <c r="I226" s="49"/>
      <c r="J226" s="49"/>
      <c r="K226" s="49"/>
      <c r="L226" s="49"/>
      <c r="M226" s="49">
        <f>1+1</f>
        <v>2</v>
      </c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</row>
    <row r="227" spans="1:34" ht="15.75" x14ac:dyDescent="0.25">
      <c r="A227" s="61" t="s">
        <v>568</v>
      </c>
      <c r="B227" s="66" t="s">
        <v>569</v>
      </c>
      <c r="C227" s="45">
        <f t="shared" si="3"/>
        <v>2</v>
      </c>
      <c r="D227" s="49"/>
      <c r="E227" s="49"/>
      <c r="F227" s="49"/>
      <c r="G227" s="49"/>
      <c r="H227" s="49"/>
      <c r="I227" s="49"/>
      <c r="J227" s="49"/>
      <c r="K227" s="49"/>
      <c r="L227" s="49"/>
      <c r="M227" s="49">
        <f>1+1</f>
        <v>2</v>
      </c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</row>
    <row r="228" spans="1:34" ht="15.75" x14ac:dyDescent="0.25">
      <c r="A228" s="61" t="s">
        <v>134</v>
      </c>
      <c r="B228" s="66" t="s">
        <v>135</v>
      </c>
      <c r="C228" s="45">
        <f t="shared" si="3"/>
        <v>3</v>
      </c>
      <c r="D228" s="49"/>
      <c r="E228" s="49"/>
      <c r="F228" s="49"/>
      <c r="G228" s="49"/>
      <c r="H228" s="49"/>
      <c r="I228" s="49"/>
      <c r="J228" s="49"/>
      <c r="K228" s="49"/>
      <c r="L228" s="49"/>
      <c r="M228" s="49">
        <f>1+1</f>
        <v>2</v>
      </c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>
        <v>1</v>
      </c>
      <c r="AA228" s="49"/>
      <c r="AB228" s="49"/>
      <c r="AC228" s="49"/>
      <c r="AD228" s="49"/>
      <c r="AE228" s="49"/>
      <c r="AF228" s="49"/>
      <c r="AG228" s="49"/>
      <c r="AH228" s="49"/>
    </row>
    <row r="229" spans="1:34" ht="15.75" x14ac:dyDescent="0.25">
      <c r="A229" s="61" t="s">
        <v>221</v>
      </c>
      <c r="B229" s="55" t="s">
        <v>222</v>
      </c>
      <c r="C229" s="45">
        <f t="shared" si="3"/>
        <v>0</v>
      </c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</row>
    <row r="230" spans="1:34" ht="15.75" x14ac:dyDescent="0.25">
      <c r="A230" s="61" t="s">
        <v>136</v>
      </c>
      <c r="B230" s="55" t="s">
        <v>198</v>
      </c>
      <c r="C230" s="45">
        <f t="shared" si="3"/>
        <v>0</v>
      </c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</row>
    <row r="231" spans="1:34" ht="15.75" x14ac:dyDescent="0.25">
      <c r="A231" s="61" t="s">
        <v>478</v>
      </c>
      <c r="B231" s="55" t="s">
        <v>479</v>
      </c>
      <c r="C231" s="45">
        <f t="shared" si="3"/>
        <v>0</v>
      </c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</row>
    <row r="232" spans="1:34" ht="15.75" x14ac:dyDescent="0.25">
      <c r="A232" s="61" t="s">
        <v>480</v>
      </c>
      <c r="B232" s="55" t="s">
        <v>481</v>
      </c>
      <c r="C232" s="45">
        <f t="shared" si="3"/>
        <v>0</v>
      </c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</row>
    <row r="233" spans="1:34" ht="15.75" x14ac:dyDescent="0.25">
      <c r="A233" s="61" t="s">
        <v>491</v>
      </c>
      <c r="B233" s="66" t="s">
        <v>492</v>
      </c>
      <c r="C233" s="45">
        <f t="shared" si="3"/>
        <v>0</v>
      </c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</row>
    <row r="234" spans="1:34" ht="15.75" x14ac:dyDescent="0.25">
      <c r="A234" s="61" t="s">
        <v>231</v>
      </c>
      <c r="B234" s="55" t="s">
        <v>232</v>
      </c>
      <c r="C234" s="45">
        <f t="shared" si="3"/>
        <v>0</v>
      </c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</row>
    <row r="235" spans="1:34" ht="15.75" x14ac:dyDescent="0.25">
      <c r="A235" s="61" t="s">
        <v>229</v>
      </c>
      <c r="B235" s="55" t="s">
        <v>230</v>
      </c>
      <c r="C235" s="45">
        <f t="shared" si="3"/>
        <v>200</v>
      </c>
      <c r="D235" s="49">
        <v>100</v>
      </c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>
        <v>100</v>
      </c>
      <c r="Z235" s="49"/>
      <c r="AA235" s="49"/>
      <c r="AB235" s="49"/>
      <c r="AC235" s="49"/>
      <c r="AD235" s="49"/>
      <c r="AE235" s="49"/>
      <c r="AF235" s="49"/>
      <c r="AG235" s="49"/>
      <c r="AH235" s="49"/>
    </row>
    <row r="236" spans="1:34" ht="15.75" x14ac:dyDescent="0.25">
      <c r="A236" s="61" t="s">
        <v>682</v>
      </c>
      <c r="B236" s="55" t="s">
        <v>683</v>
      </c>
      <c r="C236" s="45">
        <f t="shared" si="3"/>
        <v>0</v>
      </c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</row>
    <row r="237" spans="1:34" ht="15.75" x14ac:dyDescent="0.25">
      <c r="A237" s="61" t="s">
        <v>274</v>
      </c>
      <c r="B237" s="66" t="s">
        <v>275</v>
      </c>
      <c r="C237" s="45">
        <f t="shared" si="3"/>
        <v>0</v>
      </c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</row>
    <row r="238" spans="1:34" ht="15.75" x14ac:dyDescent="0.25">
      <c r="A238" s="61" t="s">
        <v>137</v>
      </c>
      <c r="B238" s="66" t="s">
        <v>637</v>
      </c>
      <c r="C238" s="45">
        <f t="shared" si="3"/>
        <v>0</v>
      </c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</row>
    <row r="239" spans="1:34" ht="15.75" x14ac:dyDescent="0.25">
      <c r="A239" s="61" t="s">
        <v>524</v>
      </c>
      <c r="B239" s="66" t="s">
        <v>525</v>
      </c>
      <c r="C239" s="45">
        <f t="shared" si="3"/>
        <v>0</v>
      </c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</row>
    <row r="240" spans="1:34" ht="15.75" x14ac:dyDescent="0.25">
      <c r="A240" s="111" t="s">
        <v>138</v>
      </c>
      <c r="B240" s="66" t="s">
        <v>177</v>
      </c>
      <c r="C240" s="45">
        <f t="shared" si="3"/>
        <v>0</v>
      </c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</row>
    <row r="241" spans="1:34" ht="15.75" x14ac:dyDescent="0.25">
      <c r="A241" s="61" t="s">
        <v>622</v>
      </c>
      <c r="B241" s="66" t="s">
        <v>623</v>
      </c>
      <c r="C241" s="45">
        <f t="shared" si="3"/>
        <v>0</v>
      </c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</row>
    <row r="242" spans="1:34" ht="15.75" x14ac:dyDescent="0.25">
      <c r="A242" s="61" t="s">
        <v>401</v>
      </c>
      <c r="B242" s="66" t="s">
        <v>402</v>
      </c>
      <c r="C242" s="45">
        <f t="shared" si="3"/>
        <v>0</v>
      </c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</row>
    <row r="243" spans="1:34" ht="15.75" x14ac:dyDescent="0.25">
      <c r="A243" s="61" t="s">
        <v>663</v>
      </c>
      <c r="B243" s="66" t="s">
        <v>664</v>
      </c>
      <c r="C243" s="45">
        <f t="shared" si="3"/>
        <v>0</v>
      </c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</row>
    <row r="244" spans="1:34" ht="15.75" x14ac:dyDescent="0.25">
      <c r="A244" s="61" t="s">
        <v>139</v>
      </c>
      <c r="B244" s="66" t="s">
        <v>616</v>
      </c>
      <c r="C244" s="45">
        <f t="shared" si="3"/>
        <v>0</v>
      </c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</row>
    <row r="245" spans="1:34" ht="15.75" x14ac:dyDescent="0.25">
      <c r="A245" s="61" t="s">
        <v>302</v>
      </c>
      <c r="B245" s="66" t="s">
        <v>303</v>
      </c>
      <c r="C245" s="45">
        <f t="shared" si="3"/>
        <v>0</v>
      </c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</row>
    <row r="246" spans="1:34" ht="15.75" x14ac:dyDescent="0.25">
      <c r="A246" s="61" t="s">
        <v>282</v>
      </c>
      <c r="B246" s="66" t="s">
        <v>283</v>
      </c>
      <c r="C246" s="45">
        <f t="shared" si="3"/>
        <v>0</v>
      </c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</row>
    <row r="247" spans="1:34" ht="15.75" x14ac:dyDescent="0.25">
      <c r="A247" s="61" t="s">
        <v>179</v>
      </c>
      <c r="B247" s="66" t="s">
        <v>180</v>
      </c>
      <c r="C247" s="45">
        <f t="shared" si="3"/>
        <v>0</v>
      </c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</row>
    <row r="248" spans="1:34" ht="15.75" x14ac:dyDescent="0.25">
      <c r="A248" s="61" t="s">
        <v>140</v>
      </c>
      <c r="B248" s="66" t="s">
        <v>570</v>
      </c>
      <c r="C248" s="45">
        <f t="shared" si="3"/>
        <v>0</v>
      </c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</row>
    <row r="249" spans="1:34" ht="15.75" x14ac:dyDescent="0.25">
      <c r="A249" s="61" t="s">
        <v>278</v>
      </c>
      <c r="B249" s="66" t="s">
        <v>279</v>
      </c>
      <c r="C249" s="45">
        <f t="shared" si="3"/>
        <v>0</v>
      </c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</row>
    <row r="250" spans="1:34" ht="15.75" x14ac:dyDescent="0.25">
      <c r="A250" s="61" t="s">
        <v>223</v>
      </c>
      <c r="B250" s="55" t="s">
        <v>224</v>
      </c>
      <c r="C250" s="45">
        <f t="shared" si="3"/>
        <v>0</v>
      </c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</row>
    <row r="251" spans="1:34" ht="15.75" x14ac:dyDescent="0.25">
      <c r="A251" s="61" t="s">
        <v>141</v>
      </c>
      <c r="B251" s="55" t="s">
        <v>470</v>
      </c>
      <c r="C251" s="45">
        <f t="shared" si="3"/>
        <v>0</v>
      </c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</row>
    <row r="252" spans="1:34" ht="15.75" x14ac:dyDescent="0.25">
      <c r="A252" s="111" t="s">
        <v>142</v>
      </c>
      <c r="B252" s="55" t="s">
        <v>143</v>
      </c>
      <c r="C252" s="45">
        <f t="shared" si="3"/>
        <v>0</v>
      </c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</row>
    <row r="253" spans="1:34" ht="15.75" x14ac:dyDescent="0.25">
      <c r="A253" s="61" t="s">
        <v>503</v>
      </c>
      <c r="B253" s="55" t="s">
        <v>504</v>
      </c>
      <c r="C253" s="45">
        <f t="shared" si="3"/>
        <v>2</v>
      </c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>
        <v>2</v>
      </c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</row>
    <row r="254" spans="1:34" ht="15.75" x14ac:dyDescent="0.25">
      <c r="A254" s="61" t="s">
        <v>144</v>
      </c>
      <c r="B254" s="55" t="s">
        <v>260</v>
      </c>
      <c r="C254" s="45">
        <f t="shared" si="3"/>
        <v>0</v>
      </c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</row>
    <row r="255" spans="1:34" ht="15.75" x14ac:dyDescent="0.25">
      <c r="A255" s="61" t="s">
        <v>205</v>
      </c>
      <c r="B255" s="66" t="s">
        <v>206</v>
      </c>
      <c r="C255" s="45">
        <f t="shared" si="3"/>
        <v>0</v>
      </c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</row>
    <row r="256" spans="1:34" ht="15.75" x14ac:dyDescent="0.25">
      <c r="A256" s="61" t="s">
        <v>201</v>
      </c>
      <c r="B256" s="66" t="s">
        <v>202</v>
      </c>
      <c r="C256" s="45">
        <f t="shared" si="3"/>
        <v>0</v>
      </c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</row>
    <row r="257" spans="1:34" ht="15.75" x14ac:dyDescent="0.25">
      <c r="A257" s="61" t="s">
        <v>203</v>
      </c>
      <c r="B257" s="66" t="s">
        <v>204</v>
      </c>
      <c r="C257" s="45">
        <f t="shared" si="3"/>
        <v>0</v>
      </c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</row>
    <row r="258" spans="1:34" ht="15.75" x14ac:dyDescent="0.25">
      <c r="A258" s="61" t="s">
        <v>199</v>
      </c>
      <c r="B258" s="66" t="s">
        <v>200</v>
      </c>
      <c r="C258" s="45">
        <f t="shared" ref="C258:C321" si="4">SUM(D258:AH258)</f>
        <v>0</v>
      </c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</row>
    <row r="259" spans="1:34" ht="15.75" x14ac:dyDescent="0.25">
      <c r="A259" s="61" t="s">
        <v>207</v>
      </c>
      <c r="B259" s="66" t="s">
        <v>208</v>
      </c>
      <c r="C259" s="45">
        <f t="shared" si="4"/>
        <v>0</v>
      </c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</row>
    <row r="260" spans="1:34" ht="15.75" x14ac:dyDescent="0.25">
      <c r="A260" s="61" t="s">
        <v>495</v>
      </c>
      <c r="B260" s="66" t="s">
        <v>496</v>
      </c>
      <c r="C260" s="45">
        <f t="shared" si="4"/>
        <v>0</v>
      </c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</row>
    <row r="261" spans="1:34" ht="15.75" x14ac:dyDescent="0.25">
      <c r="A261" s="61" t="s">
        <v>482</v>
      </c>
      <c r="B261" s="66" t="s">
        <v>483</v>
      </c>
      <c r="C261" s="45">
        <f t="shared" si="4"/>
        <v>0</v>
      </c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</row>
    <row r="262" spans="1:34" ht="15.75" x14ac:dyDescent="0.25">
      <c r="A262" s="61" t="s">
        <v>471</v>
      </c>
      <c r="B262" s="66" t="s">
        <v>472</v>
      </c>
      <c r="C262" s="45">
        <f t="shared" si="4"/>
        <v>0</v>
      </c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</row>
    <row r="263" spans="1:34" ht="15.75" x14ac:dyDescent="0.25">
      <c r="A263" s="61" t="s">
        <v>530</v>
      </c>
      <c r="B263" s="66" t="s">
        <v>531</v>
      </c>
      <c r="C263" s="45">
        <f t="shared" si="4"/>
        <v>0</v>
      </c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</row>
    <row r="264" spans="1:34" ht="15.75" x14ac:dyDescent="0.25">
      <c r="A264" s="61" t="s">
        <v>532</v>
      </c>
      <c r="B264" s="66" t="s">
        <v>533</v>
      </c>
      <c r="C264" s="45">
        <f t="shared" si="4"/>
        <v>0</v>
      </c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</row>
    <row r="265" spans="1:34" ht="15.75" x14ac:dyDescent="0.25">
      <c r="A265" s="61" t="s">
        <v>249</v>
      </c>
      <c r="B265" s="55" t="s">
        <v>250</v>
      </c>
      <c r="C265" s="45">
        <f t="shared" si="4"/>
        <v>0</v>
      </c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</row>
    <row r="266" spans="1:34" ht="15.75" x14ac:dyDescent="0.25">
      <c r="A266" s="61" t="s">
        <v>520</v>
      </c>
      <c r="B266" s="66" t="s">
        <v>521</v>
      </c>
      <c r="C266" s="45">
        <f t="shared" si="4"/>
        <v>0</v>
      </c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</row>
    <row r="267" spans="1:34" ht="15.75" x14ac:dyDescent="0.25">
      <c r="A267" s="61" t="s">
        <v>594</v>
      </c>
      <c r="B267" s="66" t="s">
        <v>595</v>
      </c>
      <c r="C267" s="45">
        <f t="shared" si="4"/>
        <v>1</v>
      </c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>
        <v>1</v>
      </c>
      <c r="AA267" s="49"/>
      <c r="AB267" s="49"/>
      <c r="AC267" s="49"/>
      <c r="AD267" s="49"/>
      <c r="AE267" s="49"/>
      <c r="AF267" s="49"/>
      <c r="AG267" s="49"/>
      <c r="AH267" s="24"/>
    </row>
    <row r="268" spans="1:34" ht="15.75" x14ac:dyDescent="0.25">
      <c r="A268" s="61" t="s">
        <v>476</v>
      </c>
      <c r="B268" s="55" t="s">
        <v>477</v>
      </c>
      <c r="C268" s="45">
        <f t="shared" si="4"/>
        <v>0</v>
      </c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</row>
    <row r="269" spans="1:34" ht="15.75" x14ac:dyDescent="0.25">
      <c r="A269" s="61" t="s">
        <v>194</v>
      </c>
      <c r="B269" s="66" t="s">
        <v>195</v>
      </c>
      <c r="C269" s="45">
        <f t="shared" si="4"/>
        <v>0</v>
      </c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</row>
    <row r="270" spans="1:34" ht="15.75" x14ac:dyDescent="0.25">
      <c r="A270" s="61" t="s">
        <v>366</v>
      </c>
      <c r="B270" s="66" t="s">
        <v>367</v>
      </c>
      <c r="C270" s="45">
        <f t="shared" si="4"/>
        <v>0</v>
      </c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</row>
    <row r="271" spans="1:34" ht="15.75" x14ac:dyDescent="0.25">
      <c r="A271" s="61" t="s">
        <v>145</v>
      </c>
      <c r="B271" s="66" t="s">
        <v>638</v>
      </c>
      <c r="C271" s="45">
        <f t="shared" si="4"/>
        <v>0</v>
      </c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</row>
    <row r="272" spans="1:34" ht="15.75" x14ac:dyDescent="0.25">
      <c r="A272" s="61" t="s">
        <v>146</v>
      </c>
      <c r="B272" s="66" t="s">
        <v>639</v>
      </c>
      <c r="C272" s="45">
        <f t="shared" si="4"/>
        <v>0</v>
      </c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</row>
    <row r="273" spans="1:34" ht="15.75" x14ac:dyDescent="0.25">
      <c r="A273" s="61" t="s">
        <v>666</v>
      </c>
      <c r="B273" s="55" t="s">
        <v>667</v>
      </c>
      <c r="C273" s="45">
        <f t="shared" si="4"/>
        <v>0</v>
      </c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</row>
    <row r="274" spans="1:34" ht="15.75" x14ac:dyDescent="0.25">
      <c r="A274" s="61" t="s">
        <v>266</v>
      </c>
      <c r="B274" s="66" t="s">
        <v>267</v>
      </c>
      <c r="C274" s="45">
        <f t="shared" si="4"/>
        <v>4</v>
      </c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>
        <v>2</v>
      </c>
      <c r="Z274" s="49">
        <v>2</v>
      </c>
      <c r="AA274" s="49"/>
      <c r="AB274" s="49"/>
      <c r="AC274" s="49"/>
      <c r="AD274" s="49"/>
      <c r="AE274" s="49"/>
      <c r="AF274" s="49"/>
      <c r="AG274" s="49"/>
      <c r="AH274" s="49"/>
    </row>
    <row r="275" spans="1:34" ht="15.75" x14ac:dyDescent="0.25">
      <c r="A275" s="61" t="s">
        <v>147</v>
      </c>
      <c r="B275" s="66" t="s">
        <v>148</v>
      </c>
      <c r="C275" s="45">
        <f t="shared" si="4"/>
        <v>0</v>
      </c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</row>
    <row r="276" spans="1:34" ht="15.75" x14ac:dyDescent="0.25">
      <c r="A276" s="61" t="s">
        <v>296</v>
      </c>
      <c r="B276" s="66" t="s">
        <v>297</v>
      </c>
      <c r="C276" s="45">
        <f t="shared" si="4"/>
        <v>0</v>
      </c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</row>
    <row r="277" spans="1:34" ht="15.75" x14ac:dyDescent="0.25">
      <c r="A277" s="61" t="s">
        <v>149</v>
      </c>
      <c r="B277" s="56" t="s">
        <v>192</v>
      </c>
      <c r="C277" s="45">
        <f t="shared" si="4"/>
        <v>0</v>
      </c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</row>
    <row r="278" spans="1:34" ht="15.75" x14ac:dyDescent="0.25">
      <c r="A278" s="61" t="s">
        <v>647</v>
      </c>
      <c r="B278" s="55" t="s">
        <v>648</v>
      </c>
      <c r="C278" s="45">
        <f t="shared" si="4"/>
        <v>0</v>
      </c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</row>
    <row r="279" spans="1:34" ht="15.75" x14ac:dyDescent="0.25">
      <c r="A279" s="61" t="s">
        <v>150</v>
      </c>
      <c r="B279" s="55" t="s">
        <v>649</v>
      </c>
      <c r="C279" s="45">
        <f t="shared" si="4"/>
        <v>0</v>
      </c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</row>
    <row r="280" spans="1:34" ht="15.75" x14ac:dyDescent="0.25">
      <c r="A280" s="61" t="s">
        <v>151</v>
      </c>
      <c r="B280" s="55" t="s">
        <v>576</v>
      </c>
      <c r="C280" s="45">
        <f t="shared" si="4"/>
        <v>0</v>
      </c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</row>
    <row r="281" spans="1:34" ht="15.75" x14ac:dyDescent="0.25">
      <c r="A281" s="61" t="s">
        <v>152</v>
      </c>
      <c r="B281" s="55" t="s">
        <v>573</v>
      </c>
      <c r="C281" s="45">
        <f t="shared" si="4"/>
        <v>0</v>
      </c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50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</row>
    <row r="282" spans="1:34" ht="15.75" x14ac:dyDescent="0.25">
      <c r="A282" s="61" t="s">
        <v>566</v>
      </c>
      <c r="B282" s="55" t="s">
        <v>567</v>
      </c>
      <c r="C282" s="45">
        <f t="shared" si="4"/>
        <v>0</v>
      </c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</row>
    <row r="283" spans="1:34" ht="15.75" x14ac:dyDescent="0.25">
      <c r="A283" s="61" t="s">
        <v>604</v>
      </c>
      <c r="B283" s="55" t="s">
        <v>605</v>
      </c>
      <c r="C283" s="45">
        <f t="shared" si="4"/>
        <v>0</v>
      </c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</row>
    <row r="284" spans="1:34" ht="15.75" x14ac:dyDescent="0.25">
      <c r="A284" s="61" t="s">
        <v>0</v>
      </c>
      <c r="B284" s="55" t="s">
        <v>363</v>
      </c>
      <c r="C284" s="45">
        <f t="shared" si="4"/>
        <v>0</v>
      </c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24"/>
    </row>
    <row r="285" spans="1:34" ht="15.75" x14ac:dyDescent="0.25">
      <c r="A285" s="61" t="s">
        <v>287</v>
      </c>
      <c r="B285" s="66" t="s">
        <v>288</v>
      </c>
      <c r="C285" s="45">
        <f t="shared" si="4"/>
        <v>1</v>
      </c>
      <c r="D285" s="24"/>
      <c r="E285" s="24"/>
      <c r="F285" s="24"/>
      <c r="G285" s="24"/>
      <c r="H285" s="24"/>
      <c r="I285" s="24"/>
      <c r="J285" s="24"/>
      <c r="K285" s="24"/>
      <c r="L285" s="24"/>
      <c r="M285" s="24">
        <v>1</v>
      </c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</row>
    <row r="286" spans="1:34" ht="15.75" x14ac:dyDescent="0.25">
      <c r="A286" s="61" t="s">
        <v>654</v>
      </c>
      <c r="B286" s="55" t="s">
        <v>655</v>
      </c>
      <c r="C286" s="45">
        <f t="shared" si="4"/>
        <v>0</v>
      </c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</row>
    <row r="287" spans="1:34" ht="15.75" x14ac:dyDescent="0.25">
      <c r="A287" s="61" t="s">
        <v>243</v>
      </c>
      <c r="B287" s="55" t="s">
        <v>244</v>
      </c>
      <c r="C287" s="45">
        <f t="shared" si="4"/>
        <v>0</v>
      </c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</row>
    <row r="288" spans="1:34" ht="15.75" x14ac:dyDescent="0.25">
      <c r="A288" s="61" t="s">
        <v>153</v>
      </c>
      <c r="B288" s="55" t="s">
        <v>615</v>
      </c>
      <c r="C288" s="45">
        <f t="shared" si="4"/>
        <v>3</v>
      </c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>
        <v>3</v>
      </c>
      <c r="AA288" s="24"/>
      <c r="AB288" s="24"/>
      <c r="AC288" s="24"/>
      <c r="AD288" s="24"/>
      <c r="AE288" s="24"/>
      <c r="AF288" s="24"/>
      <c r="AG288" s="24"/>
      <c r="AH288" s="24"/>
    </row>
    <row r="289" spans="1:34" ht="15.75" x14ac:dyDescent="0.25">
      <c r="A289" s="61" t="s">
        <v>417</v>
      </c>
      <c r="B289" s="55" t="s">
        <v>418</v>
      </c>
      <c r="C289" s="45">
        <f t="shared" si="4"/>
        <v>0</v>
      </c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</row>
    <row r="290" spans="1:34" ht="15.75" x14ac:dyDescent="0.25">
      <c r="A290" s="61" t="s">
        <v>384</v>
      </c>
      <c r="B290" s="55" t="s">
        <v>385</v>
      </c>
      <c r="C290" s="45">
        <f t="shared" si="4"/>
        <v>2</v>
      </c>
      <c r="D290" s="49"/>
      <c r="E290" s="49"/>
      <c r="F290" s="49"/>
      <c r="G290" s="49"/>
      <c r="H290" s="49"/>
      <c r="I290" s="49"/>
      <c r="J290" s="49"/>
      <c r="K290" s="49">
        <v>1</v>
      </c>
      <c r="L290" s="49"/>
      <c r="M290" s="49">
        <v>1</v>
      </c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</row>
    <row r="291" spans="1:34" ht="15.75" x14ac:dyDescent="0.25">
      <c r="A291" s="61" t="s">
        <v>392</v>
      </c>
      <c r="B291" s="55" t="s">
        <v>393</v>
      </c>
      <c r="C291" s="45">
        <f t="shared" si="4"/>
        <v>0</v>
      </c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</row>
    <row r="292" spans="1:34" ht="15.75" x14ac:dyDescent="0.25">
      <c r="A292" s="61" t="s">
        <v>154</v>
      </c>
      <c r="B292" s="66" t="s">
        <v>155</v>
      </c>
      <c r="C292" s="45">
        <f t="shared" si="4"/>
        <v>1</v>
      </c>
      <c r="D292" s="49">
        <v>1</v>
      </c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</row>
    <row r="293" spans="1:34" ht="15.75" x14ac:dyDescent="0.25">
      <c r="A293" s="61" t="s">
        <v>419</v>
      </c>
      <c r="B293" s="55" t="s">
        <v>420</v>
      </c>
      <c r="C293" s="45">
        <f t="shared" si="4"/>
        <v>0</v>
      </c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</row>
    <row r="294" spans="1:34" ht="15.75" x14ac:dyDescent="0.25">
      <c r="A294" s="61" t="s">
        <v>421</v>
      </c>
      <c r="B294" s="55" t="s">
        <v>422</v>
      </c>
      <c r="C294" s="45">
        <f t="shared" si="4"/>
        <v>0</v>
      </c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</row>
    <row r="295" spans="1:34" ht="15.75" x14ac:dyDescent="0.25">
      <c r="A295" s="61" t="s">
        <v>156</v>
      </c>
      <c r="B295" s="55" t="s">
        <v>549</v>
      </c>
      <c r="C295" s="45">
        <f t="shared" si="4"/>
        <v>0</v>
      </c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</row>
    <row r="296" spans="1:34" ht="15.75" x14ac:dyDescent="0.25">
      <c r="A296" s="61" t="s">
        <v>157</v>
      </c>
      <c r="B296" s="55" t="s">
        <v>304</v>
      </c>
      <c r="C296" s="45">
        <f t="shared" si="4"/>
        <v>0</v>
      </c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</row>
    <row r="297" spans="1:34" ht="15.75" x14ac:dyDescent="0.25">
      <c r="A297" s="61" t="s">
        <v>166</v>
      </c>
      <c r="B297" s="55" t="s">
        <v>631</v>
      </c>
      <c r="C297" s="45">
        <f t="shared" si="4"/>
        <v>0</v>
      </c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</row>
    <row r="298" spans="1:34" ht="15.75" x14ac:dyDescent="0.25">
      <c r="A298" s="61" t="s">
        <v>241</v>
      </c>
      <c r="B298" s="55" t="s">
        <v>242</v>
      </c>
      <c r="C298" s="45">
        <f t="shared" si="4"/>
        <v>0</v>
      </c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</row>
    <row r="299" spans="1:34" ht="15.75" x14ac:dyDescent="0.25">
      <c r="A299" s="61" t="s">
        <v>158</v>
      </c>
      <c r="B299" s="55" t="s">
        <v>259</v>
      </c>
      <c r="C299" s="45">
        <f t="shared" si="4"/>
        <v>1</v>
      </c>
      <c r="D299" s="49">
        <v>1</v>
      </c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</row>
    <row r="300" spans="1:34" ht="15.75" x14ac:dyDescent="0.25">
      <c r="A300" s="61" t="s">
        <v>159</v>
      </c>
      <c r="B300" s="66" t="s">
        <v>565</v>
      </c>
      <c r="C300" s="45">
        <f t="shared" si="4"/>
        <v>0</v>
      </c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</row>
    <row r="301" spans="1:34" ht="15.75" x14ac:dyDescent="0.25">
      <c r="A301" s="61" t="s">
        <v>160</v>
      </c>
      <c r="B301" s="55" t="s">
        <v>161</v>
      </c>
      <c r="C301" s="45">
        <f t="shared" si="4"/>
        <v>0</v>
      </c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</row>
    <row r="302" spans="1:34" ht="15.75" x14ac:dyDescent="0.25">
      <c r="A302" s="61" t="s">
        <v>238</v>
      </c>
      <c r="B302" s="66" t="s">
        <v>239</v>
      </c>
      <c r="C302" s="45">
        <f t="shared" si="4"/>
        <v>0</v>
      </c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</row>
    <row r="303" spans="1:34" ht="15.75" x14ac:dyDescent="0.25">
      <c r="A303" s="61" t="s">
        <v>468</v>
      </c>
      <c r="B303" s="55" t="s">
        <v>469</v>
      </c>
      <c r="C303" s="45">
        <f t="shared" si="4"/>
        <v>0</v>
      </c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</row>
    <row r="304" spans="1:34" ht="15.75" x14ac:dyDescent="0.25">
      <c r="A304" s="61" t="s">
        <v>162</v>
      </c>
      <c r="B304" s="55" t="s">
        <v>353</v>
      </c>
      <c r="C304" s="45">
        <f t="shared" si="4"/>
        <v>0</v>
      </c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</row>
    <row r="305" spans="1:34" ht="15.75" x14ac:dyDescent="0.25">
      <c r="A305" s="61" t="s">
        <v>585</v>
      </c>
      <c r="B305" s="55" t="s">
        <v>586</v>
      </c>
      <c r="C305" s="45">
        <f t="shared" si="4"/>
        <v>0</v>
      </c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</row>
    <row r="306" spans="1:34" ht="15.75" x14ac:dyDescent="0.25">
      <c r="A306" s="61" t="s">
        <v>500</v>
      </c>
      <c r="B306" s="55" t="s">
        <v>501</v>
      </c>
      <c r="C306" s="45">
        <f t="shared" si="4"/>
        <v>0</v>
      </c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</row>
    <row r="307" spans="1:34" ht="15.75" x14ac:dyDescent="0.25">
      <c r="A307" s="61" t="s">
        <v>245</v>
      </c>
      <c r="B307" s="55" t="s">
        <v>246</v>
      </c>
      <c r="C307" s="45">
        <f t="shared" si="4"/>
        <v>0</v>
      </c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</row>
    <row r="308" spans="1:34" ht="15.75" x14ac:dyDescent="0.25">
      <c r="A308" s="61" t="s">
        <v>484</v>
      </c>
      <c r="B308" s="55" t="s">
        <v>485</v>
      </c>
      <c r="C308" s="45">
        <f t="shared" si="4"/>
        <v>1</v>
      </c>
      <c r="D308" s="49"/>
      <c r="E308" s="49"/>
      <c r="F308" s="49"/>
      <c r="G308" s="49"/>
      <c r="H308" s="49"/>
      <c r="I308" s="49"/>
      <c r="J308" s="49"/>
      <c r="K308" s="49"/>
      <c r="L308" s="49"/>
      <c r="M308" s="49">
        <v>1</v>
      </c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</row>
    <row r="309" spans="1:34" ht="15.75" x14ac:dyDescent="0.25">
      <c r="A309" s="61" t="s">
        <v>486</v>
      </c>
      <c r="B309" s="55" t="s">
        <v>487</v>
      </c>
      <c r="C309" s="45">
        <f t="shared" si="4"/>
        <v>1</v>
      </c>
      <c r="D309" s="24"/>
      <c r="E309" s="24"/>
      <c r="F309" s="24"/>
      <c r="G309" s="24"/>
      <c r="H309" s="24"/>
      <c r="I309" s="24"/>
      <c r="J309" s="24"/>
      <c r="K309" s="24"/>
      <c r="L309" s="24"/>
      <c r="M309" s="24">
        <v>1</v>
      </c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</row>
    <row r="310" spans="1:34" ht="15.75" x14ac:dyDescent="0.25">
      <c r="A310" s="61" t="s">
        <v>163</v>
      </c>
      <c r="B310" s="55" t="s">
        <v>196</v>
      </c>
      <c r="C310" s="45">
        <f t="shared" si="4"/>
        <v>0</v>
      </c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</row>
    <row r="311" spans="1:34" ht="15.75" x14ac:dyDescent="0.25">
      <c r="A311" s="61" t="s">
        <v>22</v>
      </c>
      <c r="B311" s="66" t="s">
        <v>178</v>
      </c>
      <c r="C311" s="45">
        <f t="shared" si="4"/>
        <v>0</v>
      </c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</row>
    <row r="312" spans="1:34" x14ac:dyDescent="0.25">
      <c r="A312" s="69" t="s">
        <v>168</v>
      </c>
      <c r="B312" s="70" t="s">
        <v>688</v>
      </c>
      <c r="C312" s="45">
        <f t="shared" si="4"/>
        <v>0</v>
      </c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</row>
    <row r="313" spans="1:34" ht="15.75" x14ac:dyDescent="0.25">
      <c r="A313" s="115" t="s">
        <v>880</v>
      </c>
      <c r="B313" s="54" t="s">
        <v>881</v>
      </c>
      <c r="C313" s="45">
        <f t="shared" si="4"/>
        <v>0</v>
      </c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</row>
    <row r="314" spans="1:34" ht="15.75" x14ac:dyDescent="0.25">
      <c r="A314" s="115" t="s">
        <v>882</v>
      </c>
      <c r="B314" s="54" t="s">
        <v>883</v>
      </c>
      <c r="C314" s="45">
        <f t="shared" si="4"/>
        <v>1000</v>
      </c>
      <c r="D314" s="24"/>
      <c r="E314" s="24"/>
      <c r="F314" s="24"/>
      <c r="G314" s="24"/>
      <c r="H314" s="24"/>
      <c r="I314" s="24"/>
      <c r="J314" s="24"/>
      <c r="K314" s="24">
        <f>500+500</f>
        <v>1000</v>
      </c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</row>
    <row r="315" spans="1:34" ht="15.75" x14ac:dyDescent="0.25">
      <c r="A315" s="115" t="s">
        <v>884</v>
      </c>
      <c r="B315" s="54" t="s">
        <v>885</v>
      </c>
      <c r="C315" s="45">
        <f t="shared" si="4"/>
        <v>4</v>
      </c>
      <c r="D315" s="49"/>
      <c r="E315" s="49"/>
      <c r="F315" s="49"/>
      <c r="G315" s="49"/>
      <c r="H315" s="49"/>
      <c r="I315" s="49"/>
      <c r="J315" s="49"/>
      <c r="K315" s="49"/>
      <c r="L315" s="49"/>
      <c r="M315" s="49">
        <v>4</v>
      </c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</row>
    <row r="316" spans="1:34" ht="15.75" x14ac:dyDescent="0.25">
      <c r="A316" s="115" t="s">
        <v>886</v>
      </c>
      <c r="B316" s="54" t="s">
        <v>887</v>
      </c>
      <c r="C316" s="45">
        <f t="shared" si="4"/>
        <v>0</v>
      </c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</row>
    <row r="317" spans="1:34" ht="15.75" x14ac:dyDescent="0.25">
      <c r="A317" s="115" t="s">
        <v>888</v>
      </c>
      <c r="B317" s="54" t="s">
        <v>767</v>
      </c>
      <c r="C317" s="45">
        <f t="shared" si="4"/>
        <v>0</v>
      </c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</row>
    <row r="318" spans="1:34" ht="15.75" x14ac:dyDescent="0.25">
      <c r="A318" s="115" t="s">
        <v>889</v>
      </c>
      <c r="B318" s="54" t="s">
        <v>890</v>
      </c>
      <c r="C318" s="45">
        <f t="shared" si="4"/>
        <v>0</v>
      </c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</row>
    <row r="319" spans="1:34" ht="15.75" x14ac:dyDescent="0.25">
      <c r="A319" s="115" t="s">
        <v>891</v>
      </c>
      <c r="B319" s="54" t="s">
        <v>892</v>
      </c>
      <c r="C319" s="45">
        <f t="shared" si="4"/>
        <v>0</v>
      </c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</row>
    <row r="320" spans="1:34" ht="15.75" x14ac:dyDescent="0.25">
      <c r="A320" s="115" t="s">
        <v>893</v>
      </c>
      <c r="B320" s="54" t="s">
        <v>894</v>
      </c>
      <c r="C320" s="45">
        <f t="shared" si="4"/>
        <v>0</v>
      </c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</row>
    <row r="321" spans="1:34" ht="15.75" x14ac:dyDescent="0.25">
      <c r="A321" s="115" t="s">
        <v>895</v>
      </c>
      <c r="B321" s="54" t="s">
        <v>896</v>
      </c>
      <c r="C321" s="45">
        <f t="shared" si="4"/>
        <v>0</v>
      </c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</row>
    <row r="322" spans="1:34" ht="15.75" x14ac:dyDescent="0.25">
      <c r="A322" s="115" t="s">
        <v>897</v>
      </c>
      <c r="B322" s="54" t="s">
        <v>898</v>
      </c>
      <c r="C322" s="45">
        <f t="shared" ref="C322:C385" si="5">SUM(D322:AH322)</f>
        <v>0</v>
      </c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</row>
    <row r="323" spans="1:34" x14ac:dyDescent="0.25">
      <c r="A323" s="71" t="s">
        <v>169</v>
      </c>
      <c r="B323" s="70" t="s">
        <v>689</v>
      </c>
      <c r="C323" s="45">
        <f t="shared" si="5"/>
        <v>0</v>
      </c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</row>
    <row r="324" spans="1:34" ht="15.75" x14ac:dyDescent="0.25">
      <c r="A324" s="115" t="s">
        <v>899</v>
      </c>
      <c r="B324" s="54" t="s">
        <v>900</v>
      </c>
      <c r="C324" s="45">
        <f t="shared" si="5"/>
        <v>0</v>
      </c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</row>
    <row r="325" spans="1:34" ht="15.75" x14ac:dyDescent="0.25">
      <c r="A325" s="115" t="s">
        <v>901</v>
      </c>
      <c r="B325" s="54" t="s">
        <v>902</v>
      </c>
      <c r="C325" s="45">
        <f t="shared" si="5"/>
        <v>0</v>
      </c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</row>
    <row r="326" spans="1:34" ht="15.75" x14ac:dyDescent="0.25">
      <c r="A326" s="115" t="s">
        <v>903</v>
      </c>
      <c r="B326" s="54" t="s">
        <v>904</v>
      </c>
      <c r="C326" s="45">
        <f t="shared" si="5"/>
        <v>0</v>
      </c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</row>
    <row r="327" spans="1:34" ht="15.75" x14ac:dyDescent="0.25">
      <c r="A327" s="115" t="s">
        <v>905</v>
      </c>
      <c r="B327" s="54" t="s">
        <v>906</v>
      </c>
      <c r="C327" s="45">
        <f t="shared" si="5"/>
        <v>0</v>
      </c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</row>
    <row r="328" spans="1:34" ht="15.75" x14ac:dyDescent="0.25">
      <c r="A328" s="115" t="s">
        <v>907</v>
      </c>
      <c r="B328" s="54" t="s">
        <v>908</v>
      </c>
      <c r="C328" s="45">
        <f t="shared" si="5"/>
        <v>0</v>
      </c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</row>
    <row r="329" spans="1:34" ht="15.75" x14ac:dyDescent="0.25">
      <c r="A329" s="115" t="s">
        <v>909</v>
      </c>
      <c r="B329" s="54" t="s">
        <v>910</v>
      </c>
      <c r="C329" s="45">
        <f t="shared" si="5"/>
        <v>6</v>
      </c>
      <c r="D329" s="49"/>
      <c r="E329" s="49"/>
      <c r="F329" s="49"/>
      <c r="G329" s="49"/>
      <c r="H329" s="49"/>
      <c r="I329" s="49"/>
      <c r="J329" s="49"/>
      <c r="K329" s="49">
        <v>2</v>
      </c>
      <c r="L329" s="49"/>
      <c r="M329" s="49">
        <f>1+1</f>
        <v>2</v>
      </c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>
        <v>1</v>
      </c>
      <c r="AA329" s="49">
        <v>1</v>
      </c>
      <c r="AB329" s="49"/>
      <c r="AC329" s="49"/>
      <c r="AD329" s="49"/>
      <c r="AE329" s="49"/>
      <c r="AF329" s="49"/>
      <c r="AG329" s="49"/>
      <c r="AH329" s="49"/>
    </row>
    <row r="330" spans="1:34" ht="15.75" x14ac:dyDescent="0.25">
      <c r="A330" s="115" t="s">
        <v>911</v>
      </c>
      <c r="B330" s="54" t="s">
        <v>912</v>
      </c>
      <c r="C330" s="45">
        <f t="shared" si="5"/>
        <v>0</v>
      </c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</row>
    <row r="331" spans="1:34" ht="15.75" x14ac:dyDescent="0.25">
      <c r="A331" s="115" t="s">
        <v>913</v>
      </c>
      <c r="B331" s="54" t="s">
        <v>914</v>
      </c>
      <c r="C331" s="45">
        <f t="shared" si="5"/>
        <v>3</v>
      </c>
      <c r="D331" s="49"/>
      <c r="E331" s="49"/>
      <c r="F331" s="49"/>
      <c r="G331" s="49"/>
      <c r="H331" s="49"/>
      <c r="I331" s="49"/>
      <c r="J331" s="49"/>
      <c r="K331" s="49">
        <f>1+1+1</f>
        <v>3</v>
      </c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</row>
    <row r="332" spans="1:34" ht="15.75" x14ac:dyDescent="0.25">
      <c r="A332" s="115" t="s">
        <v>915</v>
      </c>
      <c r="B332" s="54" t="s">
        <v>916</v>
      </c>
      <c r="C332" s="45">
        <f t="shared" si="5"/>
        <v>1</v>
      </c>
      <c r="D332" s="49"/>
      <c r="E332" s="49"/>
      <c r="F332" s="49"/>
      <c r="G332" s="49"/>
      <c r="H332" s="49"/>
      <c r="I332" s="49"/>
      <c r="J332" s="49"/>
      <c r="K332" s="49">
        <v>1</v>
      </c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</row>
    <row r="333" spans="1:34" ht="15.75" x14ac:dyDescent="0.25">
      <c r="A333" s="115" t="s">
        <v>917</v>
      </c>
      <c r="B333" s="54" t="s">
        <v>918</v>
      </c>
      <c r="C333" s="45">
        <f t="shared" si="5"/>
        <v>6</v>
      </c>
      <c r="D333" s="49"/>
      <c r="E333" s="49"/>
      <c r="F333" s="49"/>
      <c r="G333" s="49"/>
      <c r="H333" s="49"/>
      <c r="I333" s="49"/>
      <c r="J333" s="49"/>
      <c r="K333" s="49">
        <v>4</v>
      </c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>
        <v>2</v>
      </c>
      <c r="AA333" s="49"/>
      <c r="AB333" s="49"/>
      <c r="AC333" s="49"/>
      <c r="AD333" s="49"/>
      <c r="AE333" s="49"/>
      <c r="AF333" s="49"/>
      <c r="AG333" s="49"/>
      <c r="AH333" s="49"/>
    </row>
    <row r="334" spans="1:34" x14ac:dyDescent="0.25">
      <c r="A334" s="69" t="s">
        <v>170</v>
      </c>
      <c r="B334" s="72" t="s">
        <v>690</v>
      </c>
      <c r="C334" s="45">
        <f t="shared" si="5"/>
        <v>0</v>
      </c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</row>
    <row r="335" spans="1:34" ht="15.75" x14ac:dyDescent="0.25">
      <c r="A335" s="115" t="s">
        <v>919</v>
      </c>
      <c r="B335" s="54" t="s">
        <v>920</v>
      </c>
      <c r="C335" s="45">
        <f t="shared" si="5"/>
        <v>0</v>
      </c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</row>
    <row r="336" spans="1:34" ht="15.75" x14ac:dyDescent="0.25">
      <c r="A336" s="115" t="s">
        <v>921</v>
      </c>
      <c r="B336" s="54" t="s">
        <v>922</v>
      </c>
      <c r="C336" s="45">
        <f t="shared" si="5"/>
        <v>3</v>
      </c>
      <c r="D336" s="49"/>
      <c r="E336" s="49"/>
      <c r="F336" s="49"/>
      <c r="G336" s="49"/>
      <c r="H336" s="49"/>
      <c r="I336" s="49"/>
      <c r="J336" s="49"/>
      <c r="K336" s="49">
        <f>1+1+1</f>
        <v>3</v>
      </c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</row>
    <row r="337" spans="1:34" ht="15.75" x14ac:dyDescent="0.25">
      <c r="A337" s="115" t="s">
        <v>923</v>
      </c>
      <c r="B337" s="54" t="s">
        <v>924</v>
      </c>
      <c r="C337" s="45">
        <f t="shared" si="5"/>
        <v>3</v>
      </c>
      <c r="D337" s="49"/>
      <c r="E337" s="49"/>
      <c r="F337" s="49"/>
      <c r="G337" s="49"/>
      <c r="H337" s="49"/>
      <c r="I337" s="49"/>
      <c r="J337" s="49"/>
      <c r="K337" s="49">
        <f>1+1+1</f>
        <v>3</v>
      </c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</row>
    <row r="338" spans="1:34" ht="15.75" x14ac:dyDescent="0.25">
      <c r="A338" s="115" t="s">
        <v>925</v>
      </c>
      <c r="B338" s="54" t="s">
        <v>926</v>
      </c>
      <c r="C338" s="45">
        <f t="shared" si="5"/>
        <v>3</v>
      </c>
      <c r="D338" s="49"/>
      <c r="E338" s="49"/>
      <c r="F338" s="49"/>
      <c r="G338" s="49"/>
      <c r="H338" s="49"/>
      <c r="I338" s="49"/>
      <c r="J338" s="49"/>
      <c r="K338" s="49">
        <f>1+1</f>
        <v>2</v>
      </c>
      <c r="L338" s="49"/>
      <c r="M338" s="49"/>
      <c r="N338" s="49"/>
      <c r="O338" s="49"/>
      <c r="P338" s="49"/>
      <c r="Q338" s="49"/>
      <c r="R338" s="49"/>
      <c r="S338" s="49">
        <v>1</v>
      </c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</row>
    <row r="339" spans="1:34" ht="15.75" x14ac:dyDescent="0.25">
      <c r="A339" s="115" t="s">
        <v>927</v>
      </c>
      <c r="B339" s="54" t="s">
        <v>928</v>
      </c>
      <c r="C339" s="45">
        <f t="shared" si="5"/>
        <v>4</v>
      </c>
      <c r="D339" s="49">
        <v>1</v>
      </c>
      <c r="E339" s="49"/>
      <c r="F339" s="49">
        <v>2</v>
      </c>
      <c r="G339" s="49"/>
      <c r="H339" s="49"/>
      <c r="I339" s="49"/>
      <c r="J339" s="49"/>
      <c r="K339" s="49">
        <v>1</v>
      </c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</row>
    <row r="340" spans="1:34" ht="15.75" x14ac:dyDescent="0.25">
      <c r="A340" s="115" t="s">
        <v>929</v>
      </c>
      <c r="B340" s="54" t="s">
        <v>930</v>
      </c>
      <c r="C340" s="45">
        <f t="shared" si="5"/>
        <v>0</v>
      </c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</row>
    <row r="341" spans="1:34" ht="15.75" x14ac:dyDescent="0.25">
      <c r="A341" s="115" t="s">
        <v>931</v>
      </c>
      <c r="B341" s="54" t="s">
        <v>932</v>
      </c>
      <c r="C341" s="45">
        <f t="shared" si="5"/>
        <v>1</v>
      </c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>
        <v>1</v>
      </c>
      <c r="AB341" s="49"/>
      <c r="AC341" s="49"/>
      <c r="AD341" s="49"/>
      <c r="AE341" s="49"/>
      <c r="AF341" s="49"/>
      <c r="AG341" s="49"/>
      <c r="AH341" s="49"/>
    </row>
    <row r="342" spans="1:34" ht="15.75" x14ac:dyDescent="0.25">
      <c r="A342" s="115" t="s">
        <v>933</v>
      </c>
      <c r="B342" s="54" t="s">
        <v>934</v>
      </c>
      <c r="C342" s="45">
        <f t="shared" si="5"/>
        <v>6</v>
      </c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>
        <v>5</v>
      </c>
      <c r="Y342" s="49"/>
      <c r="Z342" s="49">
        <v>1</v>
      </c>
      <c r="AA342" s="49"/>
      <c r="AB342" s="49"/>
      <c r="AC342" s="49"/>
      <c r="AD342" s="49"/>
      <c r="AE342" s="49"/>
      <c r="AF342" s="49"/>
      <c r="AG342" s="49"/>
      <c r="AH342" s="49"/>
    </row>
    <row r="343" spans="1:34" ht="15.75" x14ac:dyDescent="0.25">
      <c r="A343" s="115" t="s">
        <v>935</v>
      </c>
      <c r="B343" s="54" t="s">
        <v>936</v>
      </c>
      <c r="C343" s="45">
        <f t="shared" si="5"/>
        <v>0</v>
      </c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</row>
    <row r="344" spans="1:34" ht="15.75" x14ac:dyDescent="0.25">
      <c r="A344" s="115" t="s">
        <v>937</v>
      </c>
      <c r="B344" s="54" t="s">
        <v>938</v>
      </c>
      <c r="C344" s="45">
        <f t="shared" si="5"/>
        <v>0</v>
      </c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</row>
    <row r="345" spans="1:34" x14ac:dyDescent="0.25">
      <c r="A345" s="69" t="s">
        <v>691</v>
      </c>
      <c r="B345" s="72" t="s">
        <v>692</v>
      </c>
      <c r="C345" s="45">
        <f t="shared" si="5"/>
        <v>9</v>
      </c>
      <c r="D345" s="49">
        <v>1</v>
      </c>
      <c r="E345" s="49"/>
      <c r="F345" s="49"/>
      <c r="G345" s="49">
        <v>2</v>
      </c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>
        <f>1+2+2+1</f>
        <v>6</v>
      </c>
      <c r="AA345" s="49"/>
      <c r="AB345" s="49"/>
      <c r="AC345" s="49"/>
      <c r="AD345" s="49"/>
      <c r="AE345" s="49"/>
      <c r="AF345" s="49"/>
      <c r="AG345" s="49"/>
      <c r="AH345" s="49"/>
    </row>
    <row r="346" spans="1:34" ht="15.75" x14ac:dyDescent="0.25">
      <c r="A346" s="127" t="s">
        <v>940</v>
      </c>
      <c r="B346" s="97" t="s">
        <v>959</v>
      </c>
      <c r="C346" s="45">
        <f t="shared" si="5"/>
        <v>0</v>
      </c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</row>
    <row r="347" spans="1:34" ht="15.75" x14ac:dyDescent="0.25">
      <c r="A347" s="127" t="s">
        <v>941</v>
      </c>
      <c r="B347" s="97" t="s">
        <v>960</v>
      </c>
      <c r="C347" s="45">
        <f t="shared" si="5"/>
        <v>0</v>
      </c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</row>
    <row r="348" spans="1:34" ht="15.75" x14ac:dyDescent="0.25">
      <c r="A348" s="127" t="s">
        <v>942</v>
      </c>
      <c r="B348" s="97" t="s">
        <v>961</v>
      </c>
      <c r="C348" s="45">
        <f t="shared" si="5"/>
        <v>0</v>
      </c>
      <c r="D348" s="49"/>
      <c r="E348" s="49"/>
      <c r="F348" s="49"/>
      <c r="G348" s="49"/>
      <c r="H348" s="49"/>
      <c r="I348" s="51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</row>
    <row r="349" spans="1:34" ht="31.5" x14ac:dyDescent="0.25">
      <c r="A349" s="127" t="s">
        <v>943</v>
      </c>
      <c r="B349" s="97" t="s">
        <v>962</v>
      </c>
      <c r="C349" s="45">
        <f t="shared" si="5"/>
        <v>0</v>
      </c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</row>
    <row r="350" spans="1:34" ht="31.5" x14ac:dyDescent="0.25">
      <c r="A350" s="127" t="s">
        <v>944</v>
      </c>
      <c r="B350" s="97" t="s">
        <v>963</v>
      </c>
      <c r="C350" s="45">
        <f t="shared" si="5"/>
        <v>0</v>
      </c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</row>
    <row r="351" spans="1:34" ht="15.75" x14ac:dyDescent="0.25">
      <c r="A351" s="127" t="s">
        <v>945</v>
      </c>
      <c r="B351" s="97" t="s">
        <v>964</v>
      </c>
      <c r="C351" s="45">
        <f t="shared" si="5"/>
        <v>0</v>
      </c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</row>
    <row r="352" spans="1:34" ht="15.75" x14ac:dyDescent="0.25">
      <c r="A352" s="133" t="s">
        <v>946</v>
      </c>
      <c r="B352" s="96" t="s">
        <v>965</v>
      </c>
      <c r="C352" s="45">
        <f t="shared" si="5"/>
        <v>0</v>
      </c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</row>
    <row r="353" spans="1:34" ht="15.75" x14ac:dyDescent="0.25">
      <c r="A353" s="133" t="s">
        <v>947</v>
      </c>
      <c r="B353" s="136" t="s">
        <v>966</v>
      </c>
      <c r="C353" s="45">
        <f t="shared" si="5"/>
        <v>1</v>
      </c>
      <c r="D353" s="49"/>
      <c r="E353" s="49"/>
      <c r="F353" s="49">
        <v>1</v>
      </c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</row>
    <row r="354" spans="1:34" ht="15.75" x14ac:dyDescent="0.25">
      <c r="A354" s="133" t="s">
        <v>948</v>
      </c>
      <c r="B354" s="134" t="s">
        <v>967</v>
      </c>
      <c r="C354" s="45">
        <f t="shared" si="5"/>
        <v>1</v>
      </c>
      <c r="D354" s="49"/>
      <c r="E354" s="49"/>
      <c r="F354" s="49">
        <v>1</v>
      </c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</row>
    <row r="355" spans="1:34" ht="15.75" x14ac:dyDescent="0.25">
      <c r="A355" s="133" t="s">
        <v>949</v>
      </c>
      <c r="B355" s="134" t="s">
        <v>968</v>
      </c>
      <c r="C355" s="45">
        <f t="shared" si="5"/>
        <v>0</v>
      </c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</row>
    <row r="356" spans="1:34" x14ac:dyDescent="0.25">
      <c r="A356" s="120" t="s">
        <v>693</v>
      </c>
      <c r="B356" s="123" t="s">
        <v>694</v>
      </c>
      <c r="C356" s="45">
        <f t="shared" si="5"/>
        <v>0</v>
      </c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</row>
    <row r="357" spans="1:34" ht="15.75" x14ac:dyDescent="0.25">
      <c r="A357" s="133" t="s">
        <v>950</v>
      </c>
      <c r="B357" s="134" t="s">
        <v>969</v>
      </c>
      <c r="C357" s="45">
        <f t="shared" si="5"/>
        <v>6</v>
      </c>
      <c r="D357" s="49"/>
      <c r="E357" s="49"/>
      <c r="F357" s="49">
        <v>6</v>
      </c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</row>
    <row r="358" spans="1:34" ht="15.75" x14ac:dyDescent="0.25">
      <c r="A358" s="133" t="s">
        <v>951</v>
      </c>
      <c r="B358" s="134" t="s">
        <v>970</v>
      </c>
      <c r="C358" s="45">
        <f t="shared" si="5"/>
        <v>0</v>
      </c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</row>
    <row r="359" spans="1:34" ht="15.75" x14ac:dyDescent="0.25">
      <c r="A359" s="133" t="s">
        <v>952</v>
      </c>
      <c r="B359" s="134" t="s">
        <v>971</v>
      </c>
      <c r="C359" s="45">
        <f t="shared" si="5"/>
        <v>0</v>
      </c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</row>
    <row r="360" spans="1:34" ht="15.75" x14ac:dyDescent="0.25">
      <c r="A360" s="133" t="s">
        <v>953</v>
      </c>
      <c r="B360" s="136" t="s">
        <v>972</v>
      </c>
      <c r="C360" s="45">
        <f t="shared" si="5"/>
        <v>0</v>
      </c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</row>
    <row r="361" spans="1:34" ht="15.75" x14ac:dyDescent="0.25">
      <c r="A361" s="133" t="s">
        <v>954</v>
      </c>
      <c r="B361" s="136" t="s">
        <v>973</v>
      </c>
      <c r="C361" s="45">
        <f t="shared" si="5"/>
        <v>0</v>
      </c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</row>
    <row r="362" spans="1:34" x14ac:dyDescent="0.25">
      <c r="A362" s="143" t="s">
        <v>955</v>
      </c>
      <c r="B362" s="144" t="s">
        <v>974</v>
      </c>
      <c r="C362" s="45">
        <f t="shared" si="5"/>
        <v>0</v>
      </c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</row>
    <row r="363" spans="1:34" x14ac:dyDescent="0.25">
      <c r="A363" s="143" t="s">
        <v>956</v>
      </c>
      <c r="B363" s="144" t="s">
        <v>975</v>
      </c>
      <c r="C363" s="45">
        <f t="shared" si="5"/>
        <v>0</v>
      </c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</row>
    <row r="364" spans="1:34" x14ac:dyDescent="0.25">
      <c r="A364" s="143" t="s">
        <v>957</v>
      </c>
      <c r="B364" s="144" t="s">
        <v>976</v>
      </c>
      <c r="C364" s="45">
        <f t="shared" si="5"/>
        <v>0</v>
      </c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</row>
    <row r="365" spans="1:34" ht="15.75" x14ac:dyDescent="0.25">
      <c r="A365" s="133" t="s">
        <v>958</v>
      </c>
      <c r="B365" s="144" t="s">
        <v>977</v>
      </c>
      <c r="C365" s="45">
        <f t="shared" si="5"/>
        <v>0</v>
      </c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</row>
    <row r="366" spans="1:34" ht="15.75" x14ac:dyDescent="0.25">
      <c r="A366" s="133" t="s">
        <v>983</v>
      </c>
      <c r="B366" s="134" t="s">
        <v>984</v>
      </c>
      <c r="C366" s="45">
        <f t="shared" si="5"/>
        <v>0</v>
      </c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</row>
    <row r="367" spans="1:34" x14ac:dyDescent="0.25">
      <c r="A367" s="100" t="s">
        <v>695</v>
      </c>
      <c r="B367" s="123" t="s">
        <v>696</v>
      </c>
      <c r="C367" s="45">
        <f t="shared" si="5"/>
        <v>0</v>
      </c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</row>
    <row r="368" spans="1:34" ht="15.75" x14ac:dyDescent="0.25">
      <c r="A368" s="133" t="s">
        <v>985</v>
      </c>
      <c r="B368" s="134" t="s">
        <v>986</v>
      </c>
      <c r="C368" s="45">
        <f t="shared" si="5"/>
        <v>0</v>
      </c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</row>
    <row r="369" spans="1:34" ht="15.75" x14ac:dyDescent="0.25">
      <c r="A369" s="133" t="s">
        <v>987</v>
      </c>
      <c r="B369" s="136" t="s">
        <v>988</v>
      </c>
      <c r="C369" s="45">
        <f t="shared" si="5"/>
        <v>0</v>
      </c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</row>
    <row r="370" spans="1:34" ht="15.75" x14ac:dyDescent="0.25">
      <c r="A370" s="133" t="s">
        <v>989</v>
      </c>
      <c r="B370" s="134" t="s">
        <v>990</v>
      </c>
      <c r="C370" s="45">
        <f t="shared" si="5"/>
        <v>0</v>
      </c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</row>
    <row r="371" spans="1:34" ht="15.75" x14ac:dyDescent="0.25">
      <c r="A371" s="133" t="s">
        <v>991</v>
      </c>
      <c r="B371" s="134" t="s">
        <v>992</v>
      </c>
      <c r="C371" s="45">
        <f t="shared" si="5"/>
        <v>0</v>
      </c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</row>
    <row r="372" spans="1:34" ht="15.75" x14ac:dyDescent="0.25">
      <c r="A372" s="133" t="s">
        <v>993</v>
      </c>
      <c r="B372" s="134" t="s">
        <v>1003</v>
      </c>
      <c r="C372" s="45">
        <f t="shared" si="5"/>
        <v>0</v>
      </c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</row>
    <row r="373" spans="1:34" ht="15.75" x14ac:dyDescent="0.25">
      <c r="A373" s="155" t="s">
        <v>994</v>
      </c>
      <c r="B373" s="96" t="s">
        <v>1004</v>
      </c>
      <c r="C373" s="45">
        <f t="shared" si="5"/>
        <v>0</v>
      </c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</row>
    <row r="374" spans="1:34" ht="15.75" x14ac:dyDescent="0.25">
      <c r="A374" s="133" t="s">
        <v>995</v>
      </c>
      <c r="B374" s="134" t="s">
        <v>1005</v>
      </c>
      <c r="C374" s="45">
        <f t="shared" si="5"/>
        <v>0</v>
      </c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</row>
    <row r="375" spans="1:34" ht="15.75" x14ac:dyDescent="0.25">
      <c r="A375" s="133" t="s">
        <v>996</v>
      </c>
      <c r="B375" s="134" t="s">
        <v>1006</v>
      </c>
      <c r="C375" s="45">
        <f t="shared" si="5"/>
        <v>0</v>
      </c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</row>
    <row r="376" spans="1:34" ht="15.75" x14ac:dyDescent="0.25">
      <c r="A376" s="109" t="s">
        <v>997</v>
      </c>
      <c r="B376" s="58" t="s">
        <v>1007</v>
      </c>
      <c r="C376" s="45">
        <f t="shared" si="5"/>
        <v>0</v>
      </c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</row>
    <row r="377" spans="1:34" ht="15.75" x14ac:dyDescent="0.25">
      <c r="A377" s="133" t="s">
        <v>998</v>
      </c>
      <c r="B377" s="134" t="s">
        <v>1008</v>
      </c>
      <c r="C377" s="45">
        <f t="shared" si="5"/>
        <v>0</v>
      </c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</row>
    <row r="378" spans="1:34" x14ac:dyDescent="0.25">
      <c r="A378" s="100" t="s">
        <v>697</v>
      </c>
      <c r="B378" s="123" t="s">
        <v>698</v>
      </c>
      <c r="C378" s="45">
        <f t="shared" si="5"/>
        <v>0</v>
      </c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</row>
    <row r="379" spans="1:34" ht="15.75" x14ac:dyDescent="0.25">
      <c r="A379" s="133" t="s">
        <v>999</v>
      </c>
      <c r="B379" s="134" t="s">
        <v>1009</v>
      </c>
      <c r="C379" s="45">
        <f t="shared" si="5"/>
        <v>0</v>
      </c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</row>
    <row r="380" spans="1:34" ht="15.75" x14ac:dyDescent="0.25">
      <c r="A380" s="133" t="s">
        <v>1000</v>
      </c>
      <c r="B380" s="134" t="s">
        <v>1010</v>
      </c>
      <c r="C380" s="45">
        <f t="shared" si="5"/>
        <v>0</v>
      </c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</row>
    <row r="381" spans="1:34" ht="15.75" x14ac:dyDescent="0.25">
      <c r="A381" s="133" t="s">
        <v>1001</v>
      </c>
      <c r="B381" s="134" t="s">
        <v>1011</v>
      </c>
      <c r="C381" s="45">
        <f t="shared" si="5"/>
        <v>0</v>
      </c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</row>
    <row r="382" spans="1:34" ht="15.75" x14ac:dyDescent="0.25">
      <c r="A382" s="94" t="s">
        <v>1002</v>
      </c>
      <c r="B382" s="121" t="s">
        <v>815</v>
      </c>
      <c r="C382" s="45">
        <f t="shared" si="5"/>
        <v>10</v>
      </c>
      <c r="D382" s="49"/>
      <c r="E382" s="49"/>
      <c r="F382" s="49"/>
      <c r="G382" s="49"/>
      <c r="H382" s="49"/>
      <c r="I382" s="49"/>
      <c r="J382" s="49"/>
      <c r="K382" s="49">
        <v>10</v>
      </c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</row>
    <row r="383" spans="1:34" x14ac:dyDescent="0.25">
      <c r="A383" s="120" t="s">
        <v>699</v>
      </c>
      <c r="B383" s="123" t="s">
        <v>700</v>
      </c>
      <c r="C383" s="45">
        <f t="shared" si="5"/>
        <v>2</v>
      </c>
      <c r="D383" s="49"/>
      <c r="E383" s="49"/>
      <c r="F383" s="49"/>
      <c r="G383" s="49">
        <v>2</v>
      </c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</row>
    <row r="384" spans="1:34" x14ac:dyDescent="0.25">
      <c r="A384" s="100" t="s">
        <v>701</v>
      </c>
      <c r="B384" s="123" t="s">
        <v>702</v>
      </c>
      <c r="C384" s="45">
        <f t="shared" si="5"/>
        <v>0</v>
      </c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</row>
    <row r="385" spans="1:34" x14ac:dyDescent="0.25">
      <c r="A385" s="100" t="s">
        <v>703</v>
      </c>
      <c r="B385" s="123" t="s">
        <v>704</v>
      </c>
      <c r="C385" s="45">
        <f t="shared" si="5"/>
        <v>0</v>
      </c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</row>
    <row r="386" spans="1:34" ht="15.75" x14ac:dyDescent="0.25">
      <c r="A386" s="101" t="s">
        <v>23</v>
      </c>
      <c r="B386" s="105" t="s">
        <v>181</v>
      </c>
      <c r="C386" s="45">
        <f t="shared" ref="C386:C449" si="6">SUM(D386:AH386)</f>
        <v>0</v>
      </c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</row>
    <row r="387" spans="1:34" x14ac:dyDescent="0.25">
      <c r="A387" s="120" t="s">
        <v>705</v>
      </c>
      <c r="B387" s="135" t="s">
        <v>706</v>
      </c>
      <c r="C387" s="45">
        <f t="shared" si="6"/>
        <v>0</v>
      </c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</row>
    <row r="388" spans="1:34" x14ac:dyDescent="0.25">
      <c r="A388" s="100" t="s">
        <v>707</v>
      </c>
      <c r="B388" s="123" t="s">
        <v>708</v>
      </c>
      <c r="C388" s="45">
        <f t="shared" si="6"/>
        <v>0</v>
      </c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</row>
    <row r="389" spans="1:34" x14ac:dyDescent="0.25">
      <c r="A389" s="100" t="s">
        <v>709</v>
      </c>
      <c r="B389" s="123" t="s">
        <v>710</v>
      </c>
      <c r="C389" s="45">
        <f t="shared" si="6"/>
        <v>0</v>
      </c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</row>
    <row r="390" spans="1:34" x14ac:dyDescent="0.25">
      <c r="A390" s="120" t="s">
        <v>711</v>
      </c>
      <c r="B390" s="123" t="s">
        <v>712</v>
      </c>
      <c r="C390" s="45">
        <f t="shared" si="6"/>
        <v>0</v>
      </c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</row>
    <row r="391" spans="1:34" x14ac:dyDescent="0.25">
      <c r="A391" s="100" t="s">
        <v>713</v>
      </c>
      <c r="B391" s="123" t="s">
        <v>714</v>
      </c>
      <c r="C391" s="45">
        <f t="shared" si="6"/>
        <v>0</v>
      </c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</row>
    <row r="392" spans="1:34" x14ac:dyDescent="0.25">
      <c r="A392" s="100" t="s">
        <v>715</v>
      </c>
      <c r="B392" s="123" t="s">
        <v>716</v>
      </c>
      <c r="C392" s="45">
        <f t="shared" si="6"/>
        <v>10</v>
      </c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>
        <v>10</v>
      </c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</row>
    <row r="393" spans="1:34" ht="15.75" x14ac:dyDescent="0.25">
      <c r="A393" s="119" t="s">
        <v>721</v>
      </c>
      <c r="B393" s="105" t="s">
        <v>739</v>
      </c>
      <c r="C393" s="45">
        <f t="shared" si="6"/>
        <v>0</v>
      </c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</row>
    <row r="394" spans="1:34" ht="15.75" x14ac:dyDescent="0.25">
      <c r="A394" s="119" t="s">
        <v>722</v>
      </c>
      <c r="B394" s="105" t="s">
        <v>740</v>
      </c>
      <c r="C394" s="45">
        <f t="shared" si="6"/>
        <v>0</v>
      </c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</row>
    <row r="395" spans="1:34" ht="15.75" x14ac:dyDescent="0.25">
      <c r="A395" s="119" t="s">
        <v>723</v>
      </c>
      <c r="B395" s="105" t="s">
        <v>741</v>
      </c>
      <c r="C395" s="45">
        <f t="shared" si="6"/>
        <v>0</v>
      </c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</row>
    <row r="396" spans="1:34" ht="15.75" x14ac:dyDescent="0.25">
      <c r="A396" s="119" t="s">
        <v>724</v>
      </c>
      <c r="B396" s="105" t="s">
        <v>742</v>
      </c>
      <c r="C396" s="45">
        <f t="shared" si="6"/>
        <v>0</v>
      </c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</row>
    <row r="397" spans="1:34" ht="15.75" x14ac:dyDescent="0.25">
      <c r="A397" s="101" t="s">
        <v>25</v>
      </c>
      <c r="B397" s="105" t="s">
        <v>251</v>
      </c>
      <c r="C397" s="45">
        <f t="shared" si="6"/>
        <v>0</v>
      </c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</row>
    <row r="398" spans="1:34" ht="15.75" x14ac:dyDescent="0.25">
      <c r="A398" s="119" t="s">
        <v>725</v>
      </c>
      <c r="B398" s="105" t="s">
        <v>744</v>
      </c>
      <c r="C398" s="45">
        <f t="shared" si="6"/>
        <v>0</v>
      </c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88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</row>
    <row r="399" spans="1:34" ht="15.75" x14ac:dyDescent="0.25">
      <c r="A399" s="119" t="s">
        <v>726</v>
      </c>
      <c r="B399" s="122" t="s">
        <v>745</v>
      </c>
      <c r="C399" s="45">
        <f t="shared" si="6"/>
        <v>0</v>
      </c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</row>
    <row r="400" spans="1:34" ht="15.75" x14ac:dyDescent="0.25">
      <c r="A400" s="119" t="s">
        <v>727</v>
      </c>
      <c r="B400" s="105" t="s">
        <v>746</v>
      </c>
      <c r="C400" s="45">
        <f t="shared" si="6"/>
        <v>0</v>
      </c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</row>
    <row r="401" spans="1:34" ht="15.75" x14ac:dyDescent="0.25">
      <c r="A401" s="119" t="s">
        <v>728</v>
      </c>
      <c r="B401" s="122" t="s">
        <v>747</v>
      </c>
      <c r="C401" s="45">
        <f t="shared" si="6"/>
        <v>0</v>
      </c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</row>
    <row r="402" spans="1:34" ht="15.75" x14ac:dyDescent="0.25">
      <c r="A402" s="119" t="s">
        <v>729</v>
      </c>
      <c r="B402" s="122" t="s">
        <v>748</v>
      </c>
      <c r="C402" s="45">
        <f t="shared" si="6"/>
        <v>0</v>
      </c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</row>
    <row r="403" spans="1:34" ht="15.75" x14ac:dyDescent="0.25">
      <c r="A403" s="119" t="s">
        <v>730</v>
      </c>
      <c r="B403" s="122" t="s">
        <v>750</v>
      </c>
      <c r="C403" s="45">
        <f t="shared" si="6"/>
        <v>0</v>
      </c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</row>
    <row r="404" spans="1:34" ht="15.75" x14ac:dyDescent="0.25">
      <c r="A404" s="119" t="s">
        <v>731</v>
      </c>
      <c r="B404" s="105" t="s">
        <v>752</v>
      </c>
      <c r="C404" s="45">
        <f t="shared" si="6"/>
        <v>0</v>
      </c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</row>
    <row r="405" spans="1:34" ht="15.75" x14ac:dyDescent="0.25">
      <c r="A405" s="119" t="s">
        <v>732</v>
      </c>
      <c r="B405" s="105" t="s">
        <v>754</v>
      </c>
      <c r="C405" s="45">
        <f t="shared" si="6"/>
        <v>0</v>
      </c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</row>
    <row r="406" spans="1:34" ht="15.75" x14ac:dyDescent="0.25">
      <c r="A406" s="119" t="s">
        <v>733</v>
      </c>
      <c r="B406" s="122" t="s">
        <v>755</v>
      </c>
      <c r="C406" s="45">
        <f t="shared" si="6"/>
        <v>0</v>
      </c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</row>
    <row r="407" spans="1:34" ht="15.75" x14ac:dyDescent="0.25">
      <c r="A407" s="119" t="s">
        <v>734</v>
      </c>
      <c r="B407" s="105" t="s">
        <v>756</v>
      </c>
      <c r="C407" s="45">
        <f t="shared" si="6"/>
        <v>0</v>
      </c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</row>
    <row r="408" spans="1:34" ht="15.75" x14ac:dyDescent="0.25">
      <c r="A408" s="101" t="s">
        <v>29</v>
      </c>
      <c r="B408" s="105" t="s">
        <v>272</v>
      </c>
      <c r="C408" s="45">
        <f t="shared" si="6"/>
        <v>0</v>
      </c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</row>
    <row r="409" spans="1:34" ht="15.75" x14ac:dyDescent="0.25">
      <c r="A409" s="119" t="s">
        <v>735</v>
      </c>
      <c r="B409" s="122" t="s">
        <v>757</v>
      </c>
      <c r="C409" s="45">
        <f t="shared" si="6"/>
        <v>0</v>
      </c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</row>
    <row r="410" spans="1:34" ht="15.75" x14ac:dyDescent="0.25">
      <c r="A410" s="119" t="s">
        <v>736</v>
      </c>
      <c r="B410" s="105" t="s">
        <v>758</v>
      </c>
      <c r="C410" s="45">
        <f t="shared" si="6"/>
        <v>0</v>
      </c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</row>
    <row r="411" spans="1:34" ht="15.75" x14ac:dyDescent="0.25">
      <c r="A411" s="119" t="s">
        <v>737</v>
      </c>
      <c r="B411" s="105" t="s">
        <v>759</v>
      </c>
      <c r="C411" s="45">
        <f t="shared" si="6"/>
        <v>0</v>
      </c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</row>
    <row r="412" spans="1:34" ht="15.75" x14ac:dyDescent="0.25">
      <c r="A412" s="119" t="s">
        <v>738</v>
      </c>
      <c r="B412" s="122" t="s">
        <v>760</v>
      </c>
      <c r="C412" s="45">
        <f t="shared" si="6"/>
        <v>0</v>
      </c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</row>
    <row r="413" spans="1:34" ht="15.75" x14ac:dyDescent="0.25">
      <c r="A413" s="95" t="s">
        <v>765</v>
      </c>
      <c r="B413" s="96" t="s">
        <v>770</v>
      </c>
      <c r="C413" s="45">
        <f t="shared" si="6"/>
        <v>10</v>
      </c>
      <c r="D413" s="49"/>
      <c r="E413" s="49"/>
      <c r="F413" s="49"/>
      <c r="G413" s="49"/>
      <c r="H413" s="49"/>
      <c r="I413" s="49"/>
      <c r="J413" s="49"/>
      <c r="K413" s="49">
        <v>10</v>
      </c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</row>
    <row r="414" spans="1:34" ht="15.75" x14ac:dyDescent="0.25">
      <c r="A414" s="95" t="s">
        <v>766</v>
      </c>
      <c r="B414" s="96" t="s">
        <v>767</v>
      </c>
      <c r="C414" s="45">
        <f t="shared" si="6"/>
        <v>0</v>
      </c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</row>
    <row r="415" spans="1:34" ht="15.75" x14ac:dyDescent="0.25">
      <c r="A415" s="95" t="s">
        <v>768</v>
      </c>
      <c r="B415" s="98" t="s">
        <v>769</v>
      </c>
      <c r="C415" s="45">
        <f t="shared" si="6"/>
        <v>0</v>
      </c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</row>
    <row r="416" spans="1:34" ht="15.75" x14ac:dyDescent="0.25">
      <c r="A416" s="95" t="s">
        <v>772</v>
      </c>
      <c r="B416" s="98" t="s">
        <v>771</v>
      </c>
      <c r="C416" s="45">
        <f t="shared" si="6"/>
        <v>0</v>
      </c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</row>
    <row r="417" spans="1:34" ht="15.75" x14ac:dyDescent="0.25">
      <c r="A417" s="95" t="s">
        <v>774</v>
      </c>
      <c r="B417" s="96" t="s">
        <v>773</v>
      </c>
      <c r="C417" s="45">
        <f t="shared" si="6"/>
        <v>0</v>
      </c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</row>
    <row r="418" spans="1:34" ht="15.75" x14ac:dyDescent="0.25">
      <c r="A418" s="95" t="s">
        <v>775</v>
      </c>
      <c r="B418" s="96" t="s">
        <v>776</v>
      </c>
      <c r="C418" s="45">
        <f t="shared" si="6"/>
        <v>0</v>
      </c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</row>
    <row r="419" spans="1:34" ht="15.75" x14ac:dyDescent="0.25">
      <c r="A419" s="101" t="s">
        <v>30</v>
      </c>
      <c r="B419" s="105" t="s">
        <v>473</v>
      </c>
      <c r="C419" s="45">
        <f t="shared" si="6"/>
        <v>0</v>
      </c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24"/>
      <c r="AH419" s="24"/>
    </row>
    <row r="420" spans="1:34" ht="15.75" x14ac:dyDescent="0.25">
      <c r="A420" s="95" t="s">
        <v>777</v>
      </c>
      <c r="B420" s="96" t="s">
        <v>778</v>
      </c>
      <c r="C420" s="45">
        <f t="shared" si="6"/>
        <v>0</v>
      </c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</row>
    <row r="421" spans="1:34" ht="15.75" x14ac:dyDescent="0.25">
      <c r="A421" s="95" t="s">
        <v>779</v>
      </c>
      <c r="B421" s="96" t="s">
        <v>780</v>
      </c>
      <c r="C421" s="45">
        <f t="shared" si="6"/>
        <v>0</v>
      </c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</row>
    <row r="422" spans="1:34" ht="31.5" x14ac:dyDescent="0.25">
      <c r="A422" s="95" t="s">
        <v>781</v>
      </c>
      <c r="B422" s="96" t="s">
        <v>782</v>
      </c>
      <c r="C422" s="45">
        <f t="shared" si="6"/>
        <v>0</v>
      </c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</row>
    <row r="423" spans="1:34" ht="31.5" x14ac:dyDescent="0.25">
      <c r="A423" s="95" t="s">
        <v>783</v>
      </c>
      <c r="B423" s="96" t="s">
        <v>784</v>
      </c>
      <c r="C423" s="45">
        <f t="shared" si="6"/>
        <v>0</v>
      </c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</row>
    <row r="424" spans="1:34" ht="15.75" x14ac:dyDescent="0.25">
      <c r="A424" s="95" t="s">
        <v>785</v>
      </c>
      <c r="B424" s="96" t="s">
        <v>794</v>
      </c>
      <c r="C424" s="45">
        <f t="shared" si="6"/>
        <v>0</v>
      </c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</row>
    <row r="425" spans="1:34" ht="15.75" x14ac:dyDescent="0.25">
      <c r="A425" s="95" t="s">
        <v>786</v>
      </c>
      <c r="B425" s="96" t="s">
        <v>795</v>
      </c>
      <c r="C425" s="45">
        <f t="shared" si="6"/>
        <v>0</v>
      </c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</row>
    <row r="426" spans="1:34" ht="15.75" x14ac:dyDescent="0.25">
      <c r="A426" s="95" t="s">
        <v>787</v>
      </c>
      <c r="B426" s="96" t="s">
        <v>796</v>
      </c>
      <c r="C426" s="45">
        <f t="shared" si="6"/>
        <v>0</v>
      </c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</row>
    <row r="427" spans="1:34" ht="15.75" x14ac:dyDescent="0.25">
      <c r="A427" s="95" t="s">
        <v>788</v>
      </c>
      <c r="B427" s="96" t="s">
        <v>797</v>
      </c>
      <c r="C427" s="45">
        <f t="shared" si="6"/>
        <v>0</v>
      </c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</row>
    <row r="428" spans="1:34" ht="15.75" x14ac:dyDescent="0.25">
      <c r="A428" s="95" t="s">
        <v>789</v>
      </c>
      <c r="B428" s="96" t="s">
        <v>798</v>
      </c>
      <c r="C428" s="45">
        <f t="shared" si="6"/>
        <v>0</v>
      </c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</row>
    <row r="429" spans="1:34" ht="15.75" x14ac:dyDescent="0.25">
      <c r="A429" s="95" t="s">
        <v>790</v>
      </c>
      <c r="B429" s="96" t="s">
        <v>799</v>
      </c>
      <c r="C429" s="45">
        <f t="shared" si="6"/>
        <v>0</v>
      </c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</row>
    <row r="430" spans="1:34" ht="15.75" x14ac:dyDescent="0.25">
      <c r="A430" s="101" t="s">
        <v>31</v>
      </c>
      <c r="B430" s="104" t="s">
        <v>545</v>
      </c>
      <c r="C430" s="45">
        <f t="shared" si="6"/>
        <v>8</v>
      </c>
      <c r="D430" s="49"/>
      <c r="E430" s="49"/>
      <c r="F430" s="49">
        <v>8</v>
      </c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24"/>
      <c r="AH430" s="24"/>
    </row>
    <row r="431" spans="1:34" ht="15.75" x14ac:dyDescent="0.25">
      <c r="A431" s="95" t="s">
        <v>791</v>
      </c>
      <c r="B431" s="96" t="s">
        <v>800</v>
      </c>
      <c r="C431" s="45">
        <f t="shared" si="6"/>
        <v>0</v>
      </c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</row>
    <row r="432" spans="1:34" ht="15.75" x14ac:dyDescent="0.25">
      <c r="A432" s="95" t="s">
        <v>792</v>
      </c>
      <c r="B432" s="96" t="s">
        <v>803</v>
      </c>
      <c r="C432" s="45">
        <f t="shared" si="6"/>
        <v>0</v>
      </c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</row>
    <row r="433" spans="1:34" ht="15.75" x14ac:dyDescent="0.25">
      <c r="A433" s="95" t="s">
        <v>793</v>
      </c>
      <c r="B433" s="96" t="s">
        <v>805</v>
      </c>
      <c r="C433" s="45">
        <f t="shared" si="6"/>
        <v>0</v>
      </c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</row>
    <row r="434" spans="1:34" ht="15.75" x14ac:dyDescent="0.25">
      <c r="A434" s="110" t="s">
        <v>806</v>
      </c>
      <c r="B434" s="98" t="s">
        <v>807</v>
      </c>
      <c r="C434" s="45">
        <f t="shared" si="6"/>
        <v>0</v>
      </c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</row>
    <row r="435" spans="1:34" ht="15.75" x14ac:dyDescent="0.25">
      <c r="A435" s="110" t="s">
        <v>808</v>
      </c>
      <c r="B435" s="98" t="s">
        <v>809</v>
      </c>
      <c r="C435" s="45">
        <f t="shared" si="6"/>
        <v>0</v>
      </c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</row>
    <row r="436" spans="1:34" ht="15.75" x14ac:dyDescent="0.25">
      <c r="A436" s="110" t="s">
        <v>810</v>
      </c>
      <c r="B436" s="98" t="s">
        <v>811</v>
      </c>
      <c r="C436" s="45">
        <f t="shared" si="6"/>
        <v>0</v>
      </c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</row>
    <row r="437" spans="1:34" ht="15.75" x14ac:dyDescent="0.25">
      <c r="A437" s="110" t="s">
        <v>812</v>
      </c>
      <c r="B437" s="98" t="s">
        <v>813</v>
      </c>
      <c r="C437" s="45">
        <f t="shared" si="6"/>
        <v>0</v>
      </c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</row>
    <row r="438" spans="1:34" ht="31.5" x14ac:dyDescent="0.25">
      <c r="A438" s="115" t="s">
        <v>814</v>
      </c>
      <c r="B438" s="54" t="s">
        <v>496</v>
      </c>
      <c r="C438" s="45">
        <f t="shared" si="6"/>
        <v>0</v>
      </c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</row>
    <row r="439" spans="1:34" ht="15.75" x14ac:dyDescent="0.25">
      <c r="A439" s="112" t="s">
        <v>816</v>
      </c>
      <c r="B439" s="156" t="s">
        <v>817</v>
      </c>
      <c r="C439" s="45">
        <f t="shared" si="6"/>
        <v>3</v>
      </c>
      <c r="D439" s="49"/>
      <c r="E439" s="49"/>
      <c r="F439" s="49"/>
      <c r="G439" s="49">
        <v>3</v>
      </c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</row>
    <row r="440" spans="1:34" ht="15.75" x14ac:dyDescent="0.25">
      <c r="A440" s="115" t="s">
        <v>818</v>
      </c>
      <c r="B440" s="54" t="s">
        <v>819</v>
      </c>
      <c r="C440" s="45">
        <f t="shared" si="6"/>
        <v>0</v>
      </c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</row>
    <row r="441" spans="1:34" ht="15.75" x14ac:dyDescent="0.25">
      <c r="A441" s="61" t="s">
        <v>32</v>
      </c>
      <c r="B441" s="55" t="s">
        <v>636</v>
      </c>
      <c r="C441" s="45">
        <f t="shared" si="6"/>
        <v>0</v>
      </c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</row>
    <row r="442" spans="1:34" ht="15.75" x14ac:dyDescent="0.25">
      <c r="A442" s="115" t="s">
        <v>820</v>
      </c>
      <c r="B442" s="54" t="s">
        <v>821</v>
      </c>
      <c r="C442" s="45">
        <f t="shared" si="6"/>
        <v>0</v>
      </c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</row>
    <row r="443" spans="1:34" ht="15.75" x14ac:dyDescent="0.25">
      <c r="A443" s="115" t="s">
        <v>822</v>
      </c>
      <c r="B443" s="54" t="s">
        <v>823</v>
      </c>
      <c r="C443" s="45">
        <f t="shared" si="6"/>
        <v>0</v>
      </c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</row>
    <row r="444" spans="1:34" ht="15.75" x14ac:dyDescent="0.25">
      <c r="A444" s="115" t="s">
        <v>824</v>
      </c>
      <c r="B444" s="54" t="s">
        <v>825</v>
      </c>
      <c r="C444" s="45">
        <f t="shared" si="6"/>
        <v>0</v>
      </c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</row>
    <row r="445" spans="1:34" ht="15.75" x14ac:dyDescent="0.25">
      <c r="A445" s="115" t="s">
        <v>826</v>
      </c>
      <c r="B445" s="54" t="s">
        <v>827</v>
      </c>
      <c r="C445" s="45">
        <f t="shared" si="6"/>
        <v>2</v>
      </c>
      <c r="D445" s="49"/>
      <c r="E445" s="49"/>
      <c r="F445" s="49">
        <v>1</v>
      </c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>
        <v>1</v>
      </c>
      <c r="Z445" s="49"/>
      <c r="AA445" s="49"/>
      <c r="AB445" s="49"/>
      <c r="AC445" s="49"/>
      <c r="AD445" s="49"/>
      <c r="AE445" s="49"/>
      <c r="AF445" s="49"/>
      <c r="AG445" s="49"/>
      <c r="AH445" s="49"/>
    </row>
    <row r="446" spans="1:34" ht="15.75" x14ac:dyDescent="0.25">
      <c r="A446" s="115" t="s">
        <v>828</v>
      </c>
      <c r="B446" s="54" t="s">
        <v>829</v>
      </c>
      <c r="C446" s="45">
        <f t="shared" si="6"/>
        <v>2</v>
      </c>
      <c r="D446" s="49">
        <v>1</v>
      </c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>
        <v>1</v>
      </c>
      <c r="Z446" s="49"/>
      <c r="AA446" s="49"/>
      <c r="AB446" s="49"/>
      <c r="AC446" s="49"/>
      <c r="AD446" s="49"/>
      <c r="AE446" s="49"/>
      <c r="AF446" s="49"/>
      <c r="AG446" s="49"/>
      <c r="AH446" s="49"/>
    </row>
    <row r="447" spans="1:34" ht="15.75" x14ac:dyDescent="0.25">
      <c r="A447" s="115" t="s">
        <v>830</v>
      </c>
      <c r="B447" s="54" t="s">
        <v>831</v>
      </c>
      <c r="C447" s="45">
        <f t="shared" si="6"/>
        <v>0</v>
      </c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</row>
    <row r="448" spans="1:34" ht="15.75" x14ac:dyDescent="0.25">
      <c r="A448" s="115" t="s">
        <v>832</v>
      </c>
      <c r="B448" s="54" t="s">
        <v>833</v>
      </c>
      <c r="C448" s="45">
        <f t="shared" si="6"/>
        <v>0</v>
      </c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</row>
    <row r="449" spans="1:34" ht="15.75" x14ac:dyDescent="0.25">
      <c r="A449" s="115" t="s">
        <v>834</v>
      </c>
      <c r="B449" s="54" t="s">
        <v>835</v>
      </c>
      <c r="C449" s="45">
        <f t="shared" si="6"/>
        <v>0</v>
      </c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</row>
    <row r="450" spans="1:34" ht="15.75" x14ac:dyDescent="0.25">
      <c r="A450" s="115" t="s">
        <v>836</v>
      </c>
      <c r="B450" s="54" t="s">
        <v>837</v>
      </c>
      <c r="C450" s="45">
        <f t="shared" ref="C450:C473" si="7">SUM(D450:AH450)</f>
        <v>0</v>
      </c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</row>
    <row r="451" spans="1:34" ht="15.75" x14ac:dyDescent="0.25">
      <c r="A451" s="115" t="s">
        <v>838</v>
      </c>
      <c r="B451" s="54" t="s">
        <v>839</v>
      </c>
      <c r="C451" s="45">
        <f t="shared" si="7"/>
        <v>0</v>
      </c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</row>
    <row r="452" spans="1:34" ht="15.75" x14ac:dyDescent="0.25">
      <c r="A452" s="67" t="s">
        <v>165</v>
      </c>
      <c r="B452" s="68" t="s">
        <v>686</v>
      </c>
      <c r="C452" s="45">
        <f t="shared" si="7"/>
        <v>2</v>
      </c>
      <c r="D452" s="49"/>
      <c r="E452" s="49"/>
      <c r="F452" s="49"/>
      <c r="G452" s="49"/>
      <c r="H452" s="49"/>
      <c r="I452" s="49"/>
      <c r="J452" s="49"/>
      <c r="K452" s="49">
        <v>2</v>
      </c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</row>
    <row r="453" spans="1:34" ht="15.75" x14ac:dyDescent="0.25">
      <c r="A453" s="115" t="s">
        <v>840</v>
      </c>
      <c r="B453" s="54" t="s">
        <v>841</v>
      </c>
      <c r="C453" s="45">
        <f t="shared" si="7"/>
        <v>0</v>
      </c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</row>
    <row r="454" spans="1:34" ht="15.75" x14ac:dyDescent="0.25">
      <c r="A454" s="115" t="s">
        <v>842</v>
      </c>
      <c r="B454" s="54" t="s">
        <v>843</v>
      </c>
      <c r="C454" s="45">
        <f t="shared" si="7"/>
        <v>0</v>
      </c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</row>
    <row r="455" spans="1:34" ht="15.75" x14ac:dyDescent="0.25">
      <c r="A455" s="115" t="s">
        <v>844</v>
      </c>
      <c r="B455" s="54" t="s">
        <v>845</v>
      </c>
      <c r="C455" s="45">
        <f t="shared" si="7"/>
        <v>0</v>
      </c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</row>
    <row r="456" spans="1:34" ht="15.75" x14ac:dyDescent="0.25">
      <c r="A456" s="115" t="s">
        <v>846</v>
      </c>
      <c r="B456" s="54" t="s">
        <v>847</v>
      </c>
      <c r="C456" s="45">
        <f t="shared" si="7"/>
        <v>10</v>
      </c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>
        <f>2+2+2+2</f>
        <v>8</v>
      </c>
      <c r="AA456" s="49">
        <v>2</v>
      </c>
      <c r="AB456" s="49"/>
      <c r="AC456" s="49"/>
      <c r="AD456" s="49"/>
      <c r="AE456" s="49"/>
      <c r="AF456" s="49"/>
      <c r="AG456" s="49"/>
      <c r="AH456" s="49"/>
    </row>
    <row r="457" spans="1:34" ht="15.75" x14ac:dyDescent="0.25">
      <c r="A457" s="110" t="s">
        <v>848</v>
      </c>
      <c r="B457" s="145" t="s">
        <v>849</v>
      </c>
      <c r="C457" s="45">
        <f t="shared" si="7"/>
        <v>0</v>
      </c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</row>
    <row r="458" spans="1:34" ht="15.75" x14ac:dyDescent="0.25">
      <c r="A458" s="115" t="s">
        <v>850</v>
      </c>
      <c r="B458" s="54" t="s">
        <v>851</v>
      </c>
      <c r="C458" s="45">
        <f t="shared" si="7"/>
        <v>0</v>
      </c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</row>
    <row r="459" spans="1:34" ht="15.75" x14ac:dyDescent="0.25">
      <c r="A459" s="115" t="s">
        <v>852</v>
      </c>
      <c r="B459" s="54" t="s">
        <v>853</v>
      </c>
      <c r="C459" s="45">
        <f t="shared" si="7"/>
        <v>5</v>
      </c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>
        <v>1</v>
      </c>
      <c r="Y459" s="49"/>
      <c r="Z459" s="49">
        <f>2+1+1</f>
        <v>4</v>
      </c>
      <c r="AA459" s="49"/>
      <c r="AB459" s="49"/>
      <c r="AC459" s="49"/>
      <c r="AD459" s="49"/>
      <c r="AE459" s="49"/>
      <c r="AF459" s="49"/>
      <c r="AG459" s="49"/>
      <c r="AH459" s="49"/>
    </row>
    <row r="460" spans="1:34" ht="15.75" x14ac:dyDescent="0.25">
      <c r="A460" s="115" t="s">
        <v>854</v>
      </c>
      <c r="B460" s="54" t="s">
        <v>855</v>
      </c>
      <c r="C460" s="45">
        <f t="shared" si="7"/>
        <v>1</v>
      </c>
      <c r="D460" s="49"/>
      <c r="E460" s="49"/>
      <c r="F460" s="49">
        <v>1</v>
      </c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</row>
    <row r="461" spans="1:34" ht="15.75" x14ac:dyDescent="0.25">
      <c r="A461" s="115" t="s">
        <v>856</v>
      </c>
      <c r="B461" s="54" t="s">
        <v>857</v>
      </c>
      <c r="C461" s="45">
        <f t="shared" si="7"/>
        <v>2</v>
      </c>
      <c r="D461" s="49"/>
      <c r="E461" s="49"/>
      <c r="F461" s="49">
        <v>1</v>
      </c>
      <c r="G461" s="49"/>
      <c r="H461" s="49"/>
      <c r="I461" s="49"/>
      <c r="J461" s="49"/>
      <c r="K461" s="49">
        <v>1</v>
      </c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</row>
    <row r="462" spans="1:34" ht="15.75" x14ac:dyDescent="0.25">
      <c r="A462" s="115" t="s">
        <v>858</v>
      </c>
      <c r="B462" s="54" t="s">
        <v>859</v>
      </c>
      <c r="C462" s="45">
        <f t="shared" si="7"/>
        <v>0</v>
      </c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</row>
    <row r="463" spans="1:34" ht="15.75" x14ac:dyDescent="0.25">
      <c r="A463" s="69" t="s">
        <v>167</v>
      </c>
      <c r="B463" s="68" t="s">
        <v>687</v>
      </c>
      <c r="C463" s="45">
        <f t="shared" si="7"/>
        <v>0</v>
      </c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</row>
    <row r="464" spans="1:34" ht="15.75" x14ac:dyDescent="0.25">
      <c r="A464" s="115" t="s">
        <v>860</v>
      </c>
      <c r="B464" s="54" t="s">
        <v>861</v>
      </c>
      <c r="C464" s="45">
        <f t="shared" si="7"/>
        <v>0</v>
      </c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</row>
    <row r="465" spans="1:34" ht="15.75" x14ac:dyDescent="0.25">
      <c r="A465" s="115" t="s">
        <v>862</v>
      </c>
      <c r="B465" s="54" t="s">
        <v>863</v>
      </c>
      <c r="C465" s="45">
        <f t="shared" si="7"/>
        <v>0</v>
      </c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</row>
    <row r="466" spans="1:34" ht="15.75" x14ac:dyDescent="0.25">
      <c r="A466" s="115" t="s">
        <v>864</v>
      </c>
      <c r="B466" s="54" t="s">
        <v>865</v>
      </c>
      <c r="C466" s="45">
        <f t="shared" si="7"/>
        <v>0</v>
      </c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</row>
    <row r="467" spans="1:34" ht="15.75" x14ac:dyDescent="0.25">
      <c r="A467" s="115" t="s">
        <v>866</v>
      </c>
      <c r="B467" s="54" t="s">
        <v>867</v>
      </c>
      <c r="C467" s="45">
        <f t="shared" si="7"/>
        <v>4</v>
      </c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>
        <v>4</v>
      </c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</row>
    <row r="468" spans="1:34" ht="15.75" x14ac:dyDescent="0.25">
      <c r="A468" s="115" t="s">
        <v>868</v>
      </c>
      <c r="B468" s="54" t="s">
        <v>869</v>
      </c>
      <c r="C468" s="45">
        <f t="shared" si="7"/>
        <v>15</v>
      </c>
      <c r="D468" s="49">
        <v>1</v>
      </c>
      <c r="E468" s="49"/>
      <c r="F468" s="49"/>
      <c r="G468" s="49">
        <v>2</v>
      </c>
      <c r="H468" s="49"/>
      <c r="I468" s="49"/>
      <c r="J468" s="49"/>
      <c r="K468" s="49">
        <v>4</v>
      </c>
      <c r="L468" s="49"/>
      <c r="M468" s="49">
        <f>1+1</f>
        <v>2</v>
      </c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>
        <f>1+1+1+1+1+1</f>
        <v>6</v>
      </c>
      <c r="AA468" s="49"/>
      <c r="AB468" s="49"/>
      <c r="AC468" s="49"/>
      <c r="AD468" s="49"/>
      <c r="AE468" s="49"/>
      <c r="AF468" s="49"/>
      <c r="AG468" s="49"/>
      <c r="AH468" s="49"/>
    </row>
    <row r="469" spans="1:34" ht="15.75" x14ac:dyDescent="0.25">
      <c r="A469" s="115" t="s">
        <v>870</v>
      </c>
      <c r="B469" s="54" t="s">
        <v>871</v>
      </c>
      <c r="C469" s="45">
        <f t="shared" si="7"/>
        <v>0</v>
      </c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</row>
    <row r="470" spans="1:34" ht="15.75" x14ac:dyDescent="0.25">
      <c r="A470" s="115" t="s">
        <v>872</v>
      </c>
      <c r="B470" s="54" t="s">
        <v>873</v>
      </c>
      <c r="C470" s="45">
        <f t="shared" si="7"/>
        <v>0</v>
      </c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</row>
    <row r="471" spans="1:34" ht="15.75" x14ac:dyDescent="0.25">
      <c r="A471" s="115" t="s">
        <v>874</v>
      </c>
      <c r="B471" s="54" t="s">
        <v>875</v>
      </c>
      <c r="C471" s="45">
        <f t="shared" si="7"/>
        <v>0</v>
      </c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</row>
    <row r="472" spans="1:34" ht="15.75" x14ac:dyDescent="0.25">
      <c r="A472" s="115" t="s">
        <v>876</v>
      </c>
      <c r="B472" s="54" t="s">
        <v>877</v>
      </c>
      <c r="C472" s="45">
        <f t="shared" si="7"/>
        <v>0</v>
      </c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</row>
    <row r="473" spans="1:34" ht="15.75" x14ac:dyDescent="0.25">
      <c r="A473" s="115" t="s">
        <v>1021</v>
      </c>
      <c r="B473" s="54" t="s">
        <v>879</v>
      </c>
      <c r="C473" s="45">
        <f t="shared" si="7"/>
        <v>2</v>
      </c>
      <c r="D473" s="49"/>
      <c r="E473" s="49"/>
      <c r="F473" s="49"/>
      <c r="G473" s="49"/>
      <c r="H473" s="49"/>
      <c r="I473" s="49"/>
      <c r="J473" s="49"/>
      <c r="K473" s="49">
        <v>1</v>
      </c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>
        <v>1</v>
      </c>
      <c r="AA473" s="49"/>
      <c r="AB473" s="49"/>
      <c r="AC473" s="49"/>
      <c r="AD473" s="49"/>
      <c r="AE473" s="49"/>
      <c r="AF473" s="49"/>
      <c r="AG473" s="49"/>
      <c r="AH473" s="49"/>
    </row>
    <row r="474" spans="1:34" ht="15.75" x14ac:dyDescent="0.25">
      <c r="A474" s="57"/>
      <c r="B474" s="55"/>
      <c r="C474" s="45">
        <f t="shared" ref="C474:C513" si="8">SUM(D474:AH474)</f>
        <v>0</v>
      </c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</row>
    <row r="475" spans="1:34" ht="15.75" x14ac:dyDescent="0.25">
      <c r="A475" s="57"/>
      <c r="B475" s="56"/>
      <c r="C475" s="45">
        <f t="shared" si="8"/>
        <v>0</v>
      </c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</row>
    <row r="476" spans="1:34" ht="15.75" x14ac:dyDescent="0.25">
      <c r="A476" s="57"/>
      <c r="B476" s="56"/>
      <c r="C476" s="45">
        <f t="shared" si="8"/>
        <v>0</v>
      </c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</row>
    <row r="477" spans="1:34" ht="15.75" x14ac:dyDescent="0.25">
      <c r="A477" s="57"/>
      <c r="B477" s="56"/>
      <c r="C477" s="45">
        <f t="shared" si="8"/>
        <v>0</v>
      </c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</row>
    <row r="478" spans="1:34" ht="15.75" x14ac:dyDescent="0.25">
      <c r="A478" s="57"/>
      <c r="B478" s="55"/>
      <c r="C478" s="45">
        <f t="shared" si="8"/>
        <v>0</v>
      </c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</row>
    <row r="479" spans="1:34" ht="15.75" x14ac:dyDescent="0.25">
      <c r="A479" s="57"/>
      <c r="B479" s="55"/>
      <c r="C479" s="45">
        <f t="shared" si="8"/>
        <v>0</v>
      </c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</row>
    <row r="480" spans="1:34" ht="15.75" x14ac:dyDescent="0.25">
      <c r="A480" s="57"/>
      <c r="B480" s="55"/>
      <c r="C480" s="45">
        <f t="shared" si="8"/>
        <v>0</v>
      </c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</row>
    <row r="481" spans="1:34" ht="15.75" x14ac:dyDescent="0.25">
      <c r="A481" s="57"/>
      <c r="B481" s="55"/>
      <c r="C481" s="45">
        <f t="shared" si="8"/>
        <v>0</v>
      </c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</row>
    <row r="482" spans="1:34" x14ac:dyDescent="0.25">
      <c r="A482" s="60"/>
      <c r="B482" s="24"/>
      <c r="C482" s="45">
        <f t="shared" si="8"/>
        <v>0</v>
      </c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</row>
    <row r="483" spans="1:34" x14ac:dyDescent="0.25">
      <c r="A483" s="60"/>
      <c r="B483" s="24"/>
      <c r="C483" s="45">
        <f t="shared" si="8"/>
        <v>0</v>
      </c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</row>
    <row r="484" spans="1:34" x14ac:dyDescent="0.25">
      <c r="A484" s="60"/>
      <c r="B484" s="24"/>
      <c r="C484" s="45">
        <f t="shared" si="8"/>
        <v>0</v>
      </c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</row>
    <row r="485" spans="1:34" ht="15.75" x14ac:dyDescent="0.25">
      <c r="A485" s="57"/>
      <c r="B485" s="55"/>
      <c r="C485" s="45">
        <f t="shared" si="8"/>
        <v>0</v>
      </c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</row>
    <row r="486" spans="1:34" ht="15.75" x14ac:dyDescent="0.25">
      <c r="A486" s="57"/>
      <c r="B486" s="55"/>
      <c r="C486" s="45">
        <f t="shared" si="8"/>
        <v>0</v>
      </c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</row>
    <row r="487" spans="1:34" x14ac:dyDescent="0.25">
      <c r="A487" s="60"/>
      <c r="B487" s="24"/>
      <c r="C487" s="45">
        <f t="shared" si="8"/>
        <v>0</v>
      </c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</row>
    <row r="488" spans="1:34" x14ac:dyDescent="0.25">
      <c r="A488" s="60"/>
      <c r="B488" s="24"/>
      <c r="C488" s="45">
        <f t="shared" si="8"/>
        <v>0</v>
      </c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</row>
    <row r="489" spans="1:34" x14ac:dyDescent="0.25">
      <c r="A489" s="60"/>
      <c r="B489" s="24"/>
      <c r="C489" s="45">
        <f t="shared" si="8"/>
        <v>0</v>
      </c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</row>
    <row r="490" spans="1:34" x14ac:dyDescent="0.25">
      <c r="A490" s="60"/>
      <c r="B490" s="24"/>
      <c r="C490" s="45">
        <f t="shared" si="8"/>
        <v>0</v>
      </c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</row>
    <row r="491" spans="1:34" x14ac:dyDescent="0.25">
      <c r="A491" s="60"/>
      <c r="B491" s="24"/>
      <c r="C491" s="45">
        <f t="shared" si="8"/>
        <v>0</v>
      </c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</row>
    <row r="492" spans="1:34" x14ac:dyDescent="0.25">
      <c r="A492" s="60"/>
      <c r="B492" s="24"/>
      <c r="C492" s="45">
        <f t="shared" si="8"/>
        <v>0</v>
      </c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</row>
    <row r="493" spans="1:34" x14ac:dyDescent="0.25">
      <c r="A493" s="24"/>
      <c r="B493" s="24"/>
      <c r="C493" s="45">
        <f t="shared" si="8"/>
        <v>0</v>
      </c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</row>
    <row r="494" spans="1:34" x14ac:dyDescent="0.25">
      <c r="A494" s="24"/>
      <c r="B494" s="24"/>
      <c r="C494" s="45">
        <f t="shared" si="8"/>
        <v>0</v>
      </c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</row>
    <row r="495" spans="1:34" x14ac:dyDescent="0.25">
      <c r="A495" s="24"/>
      <c r="B495" s="24"/>
      <c r="C495" s="45">
        <f t="shared" si="8"/>
        <v>0</v>
      </c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</row>
    <row r="496" spans="1:34" x14ac:dyDescent="0.25">
      <c r="A496" s="24"/>
      <c r="B496" s="24"/>
      <c r="C496" s="45">
        <f t="shared" si="8"/>
        <v>0</v>
      </c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</row>
    <row r="497" spans="1:34" x14ac:dyDescent="0.25">
      <c r="A497" s="24"/>
      <c r="B497" s="24"/>
      <c r="C497" s="45">
        <f t="shared" si="8"/>
        <v>0</v>
      </c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</row>
    <row r="498" spans="1:34" x14ac:dyDescent="0.25">
      <c r="A498" s="24"/>
      <c r="B498" s="24"/>
      <c r="C498" s="45">
        <f t="shared" si="8"/>
        <v>0</v>
      </c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</row>
    <row r="499" spans="1:34" x14ac:dyDescent="0.25">
      <c r="A499" s="24"/>
      <c r="B499" s="24"/>
      <c r="C499" s="45">
        <f t="shared" si="8"/>
        <v>0</v>
      </c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</row>
    <row r="500" spans="1:34" x14ac:dyDescent="0.25">
      <c r="A500" s="24"/>
      <c r="B500" s="24"/>
      <c r="C500" s="45">
        <f t="shared" si="8"/>
        <v>0</v>
      </c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</row>
    <row r="501" spans="1:34" x14ac:dyDescent="0.25">
      <c r="A501" s="24"/>
      <c r="B501" s="24"/>
      <c r="C501" s="45">
        <f t="shared" si="8"/>
        <v>0</v>
      </c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</row>
    <row r="502" spans="1:34" x14ac:dyDescent="0.25">
      <c r="A502" s="24"/>
      <c r="B502" s="24"/>
      <c r="C502" s="45">
        <f t="shared" si="8"/>
        <v>0</v>
      </c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</row>
    <row r="503" spans="1:34" x14ac:dyDescent="0.25">
      <c r="A503" s="24"/>
      <c r="B503" s="24"/>
      <c r="C503" s="45">
        <f t="shared" si="8"/>
        <v>0</v>
      </c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</row>
    <row r="504" spans="1:34" x14ac:dyDescent="0.25">
      <c r="A504" s="24"/>
      <c r="B504" s="24"/>
      <c r="C504" s="45">
        <f t="shared" si="8"/>
        <v>0</v>
      </c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</row>
    <row r="505" spans="1:34" x14ac:dyDescent="0.25">
      <c r="A505" s="24"/>
      <c r="B505" s="24"/>
      <c r="C505" s="45">
        <f t="shared" si="8"/>
        <v>0</v>
      </c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</row>
    <row r="506" spans="1:34" x14ac:dyDescent="0.25">
      <c r="A506" s="24"/>
      <c r="B506" s="24"/>
      <c r="C506" s="45">
        <f t="shared" si="8"/>
        <v>0</v>
      </c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</row>
    <row r="507" spans="1:34" x14ac:dyDescent="0.25">
      <c r="A507" s="24"/>
      <c r="B507" s="24"/>
      <c r="C507" s="45">
        <f t="shared" si="8"/>
        <v>0</v>
      </c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</row>
    <row r="508" spans="1:34" x14ac:dyDescent="0.25">
      <c r="A508" s="24"/>
      <c r="B508" s="24"/>
      <c r="C508" s="45">
        <f t="shared" si="8"/>
        <v>0</v>
      </c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</row>
    <row r="509" spans="1:34" x14ac:dyDescent="0.25">
      <c r="A509" s="24"/>
      <c r="B509" s="24"/>
      <c r="C509" s="45">
        <f t="shared" si="8"/>
        <v>0</v>
      </c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</row>
    <row r="510" spans="1:34" x14ac:dyDescent="0.25">
      <c r="A510" s="24"/>
      <c r="B510" s="24"/>
      <c r="C510" s="45">
        <f t="shared" si="8"/>
        <v>0</v>
      </c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</row>
    <row r="511" spans="1:34" x14ac:dyDescent="0.25">
      <c r="A511" s="24"/>
      <c r="B511" s="24"/>
      <c r="C511" s="45">
        <f t="shared" si="8"/>
        <v>0</v>
      </c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</row>
    <row r="512" spans="1:34" x14ac:dyDescent="0.25">
      <c r="A512" s="24"/>
      <c r="B512" s="24"/>
      <c r="C512" s="45">
        <f t="shared" si="8"/>
        <v>0</v>
      </c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</row>
    <row r="513" spans="1:34" x14ac:dyDescent="0.25">
      <c r="A513" s="24"/>
      <c r="B513" s="24"/>
      <c r="C513" s="45">
        <f t="shared" si="8"/>
        <v>0</v>
      </c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</row>
    <row r="514" spans="1:34" x14ac:dyDescent="0.25">
      <c r="A514" s="24"/>
      <c r="B514" s="24"/>
      <c r="C514" s="45">
        <f t="shared" ref="C514:C573" si="9">SUM(D514:AH514)</f>
        <v>0</v>
      </c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</row>
    <row r="515" spans="1:34" x14ac:dyDescent="0.25">
      <c r="A515" s="24"/>
      <c r="B515" s="24"/>
      <c r="C515" s="45">
        <f t="shared" si="9"/>
        <v>0</v>
      </c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</row>
    <row r="516" spans="1:34" x14ac:dyDescent="0.25">
      <c r="A516" s="24"/>
      <c r="B516" s="24"/>
      <c r="C516" s="45">
        <f t="shared" si="9"/>
        <v>0</v>
      </c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</row>
    <row r="517" spans="1:34" x14ac:dyDescent="0.25">
      <c r="A517" s="24"/>
      <c r="B517" s="24"/>
      <c r="C517" s="45">
        <f t="shared" si="9"/>
        <v>0</v>
      </c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</row>
    <row r="518" spans="1:34" x14ac:dyDescent="0.25">
      <c r="A518" s="24"/>
      <c r="B518" s="24"/>
      <c r="C518" s="45">
        <f t="shared" si="9"/>
        <v>0</v>
      </c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</row>
    <row r="519" spans="1:34" x14ac:dyDescent="0.25">
      <c r="A519" s="24"/>
      <c r="B519" s="24"/>
      <c r="C519" s="45">
        <f t="shared" si="9"/>
        <v>0</v>
      </c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</row>
    <row r="520" spans="1:34" x14ac:dyDescent="0.25">
      <c r="A520" s="24"/>
      <c r="B520" s="24"/>
      <c r="C520" s="45">
        <f t="shared" si="9"/>
        <v>0</v>
      </c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</row>
    <row r="521" spans="1:34" x14ac:dyDescent="0.25">
      <c r="A521" s="24"/>
      <c r="B521" s="24"/>
      <c r="C521" s="45">
        <f t="shared" si="9"/>
        <v>0</v>
      </c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</row>
    <row r="522" spans="1:34" x14ac:dyDescent="0.25">
      <c r="A522" s="24"/>
      <c r="B522" s="24"/>
      <c r="C522" s="45">
        <f t="shared" si="9"/>
        <v>0</v>
      </c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</row>
    <row r="523" spans="1:34" x14ac:dyDescent="0.25">
      <c r="A523" s="24"/>
      <c r="B523" s="24"/>
      <c r="C523" s="45">
        <f t="shared" si="9"/>
        <v>0</v>
      </c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</row>
    <row r="524" spans="1:34" x14ac:dyDescent="0.25">
      <c r="A524" s="24"/>
      <c r="B524" s="24"/>
      <c r="C524" s="45">
        <f t="shared" si="9"/>
        <v>0</v>
      </c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</row>
    <row r="525" spans="1:34" x14ac:dyDescent="0.25">
      <c r="A525" s="24"/>
      <c r="B525" s="24"/>
      <c r="C525" s="45">
        <f t="shared" si="9"/>
        <v>0</v>
      </c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</row>
    <row r="526" spans="1:34" x14ac:dyDescent="0.25">
      <c r="A526" s="24"/>
      <c r="B526" s="24"/>
      <c r="C526" s="45">
        <f t="shared" si="9"/>
        <v>0</v>
      </c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</row>
    <row r="527" spans="1:34" x14ac:dyDescent="0.25">
      <c r="A527" s="24"/>
      <c r="B527" s="24"/>
      <c r="C527" s="45">
        <f t="shared" si="9"/>
        <v>0</v>
      </c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</row>
    <row r="528" spans="1:34" x14ac:dyDescent="0.25">
      <c r="A528" s="24"/>
      <c r="B528" s="24"/>
      <c r="C528" s="45">
        <f t="shared" si="9"/>
        <v>0</v>
      </c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</row>
    <row r="529" spans="1:34" x14ac:dyDescent="0.25">
      <c r="A529" s="24"/>
      <c r="B529" s="24"/>
      <c r="C529" s="45">
        <f t="shared" si="9"/>
        <v>0</v>
      </c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</row>
    <row r="530" spans="1:34" x14ac:dyDescent="0.25">
      <c r="A530" s="24"/>
      <c r="B530" s="24"/>
      <c r="C530" s="45">
        <f t="shared" si="9"/>
        <v>0</v>
      </c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</row>
    <row r="531" spans="1:34" x14ac:dyDescent="0.25">
      <c r="A531" s="24"/>
      <c r="B531" s="24"/>
      <c r="C531" s="45">
        <f t="shared" si="9"/>
        <v>0</v>
      </c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</row>
    <row r="532" spans="1:34" x14ac:dyDescent="0.25">
      <c r="A532" s="24"/>
      <c r="B532" s="24"/>
      <c r="C532" s="45">
        <f t="shared" si="9"/>
        <v>0</v>
      </c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</row>
    <row r="533" spans="1:34" x14ac:dyDescent="0.25">
      <c r="A533" s="24"/>
      <c r="B533" s="24"/>
      <c r="C533" s="45">
        <f t="shared" si="9"/>
        <v>0</v>
      </c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</row>
    <row r="534" spans="1:34" x14ac:dyDescent="0.25">
      <c r="A534" s="24"/>
      <c r="B534" s="24"/>
      <c r="C534" s="45">
        <f t="shared" si="9"/>
        <v>0</v>
      </c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</row>
    <row r="535" spans="1:34" x14ac:dyDescent="0.25">
      <c r="A535" s="24"/>
      <c r="B535" s="24"/>
      <c r="C535" s="45">
        <f t="shared" si="9"/>
        <v>0</v>
      </c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</row>
    <row r="536" spans="1:34" x14ac:dyDescent="0.25">
      <c r="A536" s="24"/>
      <c r="B536" s="24"/>
      <c r="C536" s="45">
        <f t="shared" si="9"/>
        <v>0</v>
      </c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</row>
    <row r="537" spans="1:34" x14ac:dyDescent="0.25">
      <c r="A537" s="24"/>
      <c r="B537" s="24"/>
      <c r="C537" s="45">
        <f t="shared" si="9"/>
        <v>0</v>
      </c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</row>
    <row r="538" spans="1:34" x14ac:dyDescent="0.25">
      <c r="A538" s="24"/>
      <c r="B538" s="24"/>
      <c r="C538" s="45">
        <f t="shared" si="9"/>
        <v>0</v>
      </c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</row>
    <row r="539" spans="1:34" x14ac:dyDescent="0.25">
      <c r="A539" s="24"/>
      <c r="B539" s="24"/>
      <c r="C539" s="45">
        <f t="shared" si="9"/>
        <v>0</v>
      </c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</row>
    <row r="540" spans="1:34" x14ac:dyDescent="0.25">
      <c r="A540" s="24"/>
      <c r="B540" s="24"/>
      <c r="C540" s="45">
        <f t="shared" si="9"/>
        <v>0</v>
      </c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</row>
    <row r="541" spans="1:34" x14ac:dyDescent="0.25">
      <c r="A541" s="24"/>
      <c r="B541" s="24"/>
      <c r="C541" s="45">
        <f t="shared" si="9"/>
        <v>0</v>
      </c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</row>
    <row r="542" spans="1:34" x14ac:dyDescent="0.25">
      <c r="A542" s="24"/>
      <c r="B542" s="24"/>
      <c r="C542" s="45">
        <f t="shared" si="9"/>
        <v>0</v>
      </c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</row>
    <row r="543" spans="1:34" x14ac:dyDescent="0.25">
      <c r="A543" s="24"/>
      <c r="B543" s="24"/>
      <c r="C543" s="45">
        <f t="shared" si="9"/>
        <v>0</v>
      </c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</row>
    <row r="544" spans="1:34" x14ac:dyDescent="0.25">
      <c r="A544" s="24"/>
      <c r="B544" s="24"/>
      <c r="C544" s="45">
        <f t="shared" si="9"/>
        <v>0</v>
      </c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</row>
    <row r="545" spans="1:34" x14ac:dyDescent="0.25">
      <c r="A545" s="24"/>
      <c r="B545" s="24"/>
      <c r="C545" s="45">
        <f t="shared" si="9"/>
        <v>0</v>
      </c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</row>
    <row r="546" spans="1:34" x14ac:dyDescent="0.25">
      <c r="A546" s="24"/>
      <c r="B546" s="24"/>
      <c r="C546" s="45">
        <f t="shared" si="9"/>
        <v>0</v>
      </c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</row>
    <row r="547" spans="1:34" x14ac:dyDescent="0.25">
      <c r="A547" s="24"/>
      <c r="B547" s="24"/>
      <c r="C547" s="45">
        <f t="shared" si="9"/>
        <v>0</v>
      </c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</row>
    <row r="548" spans="1:34" x14ac:dyDescent="0.25">
      <c r="A548" s="24"/>
      <c r="B548" s="24"/>
      <c r="C548" s="45">
        <f t="shared" si="9"/>
        <v>0</v>
      </c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</row>
    <row r="549" spans="1:34" x14ac:dyDescent="0.25">
      <c r="A549" s="24"/>
      <c r="B549" s="24"/>
      <c r="C549" s="45">
        <f t="shared" si="9"/>
        <v>0</v>
      </c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</row>
    <row r="550" spans="1:34" x14ac:dyDescent="0.25">
      <c r="A550" s="24"/>
      <c r="B550" s="24"/>
      <c r="C550" s="45">
        <f t="shared" si="9"/>
        <v>0</v>
      </c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</row>
    <row r="551" spans="1:34" x14ac:dyDescent="0.25">
      <c r="A551" s="24"/>
      <c r="B551" s="24"/>
      <c r="C551" s="45">
        <f t="shared" si="9"/>
        <v>0</v>
      </c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</row>
    <row r="552" spans="1:34" x14ac:dyDescent="0.25">
      <c r="A552" s="24"/>
      <c r="B552" s="24"/>
      <c r="C552" s="45">
        <f t="shared" si="9"/>
        <v>0</v>
      </c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</row>
    <row r="553" spans="1:34" x14ac:dyDescent="0.25">
      <c r="A553" s="24"/>
      <c r="B553" s="24"/>
      <c r="C553" s="45">
        <f t="shared" si="9"/>
        <v>0</v>
      </c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</row>
    <row r="554" spans="1:34" x14ac:dyDescent="0.25">
      <c r="A554" s="24"/>
      <c r="B554" s="24"/>
      <c r="C554" s="45">
        <f t="shared" si="9"/>
        <v>0</v>
      </c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</row>
    <row r="555" spans="1:34" x14ac:dyDescent="0.25">
      <c r="A555" s="24"/>
      <c r="B555" s="24"/>
      <c r="C555" s="45">
        <f t="shared" si="9"/>
        <v>0</v>
      </c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</row>
    <row r="556" spans="1:34" x14ac:dyDescent="0.25">
      <c r="A556" s="24"/>
      <c r="B556" s="24"/>
      <c r="C556" s="45">
        <f t="shared" si="9"/>
        <v>0</v>
      </c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</row>
    <row r="557" spans="1:34" x14ac:dyDescent="0.25">
      <c r="A557" s="24"/>
      <c r="B557" s="24"/>
      <c r="C557" s="45">
        <f t="shared" si="9"/>
        <v>0</v>
      </c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</row>
    <row r="558" spans="1:34" x14ac:dyDescent="0.25">
      <c r="A558" s="24"/>
      <c r="B558" s="24"/>
      <c r="C558" s="45">
        <f t="shared" si="9"/>
        <v>0</v>
      </c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</row>
    <row r="559" spans="1:34" x14ac:dyDescent="0.25">
      <c r="A559" s="24"/>
      <c r="B559" s="24"/>
      <c r="C559" s="45">
        <f t="shared" si="9"/>
        <v>0</v>
      </c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</row>
    <row r="560" spans="1:34" x14ac:dyDescent="0.25">
      <c r="A560" s="24"/>
      <c r="B560" s="24"/>
      <c r="C560" s="45">
        <f t="shared" si="9"/>
        <v>0</v>
      </c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</row>
    <row r="561" spans="1:34" x14ac:dyDescent="0.25">
      <c r="A561" s="24"/>
      <c r="B561" s="24"/>
      <c r="C561" s="45">
        <f t="shared" si="9"/>
        <v>0</v>
      </c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</row>
    <row r="562" spans="1:34" x14ac:dyDescent="0.25">
      <c r="A562" s="24"/>
      <c r="B562" s="24"/>
      <c r="C562" s="45">
        <f t="shared" si="9"/>
        <v>0</v>
      </c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</row>
    <row r="563" spans="1:34" x14ac:dyDescent="0.25">
      <c r="A563" s="24"/>
      <c r="B563" s="24"/>
      <c r="C563" s="45">
        <f t="shared" si="9"/>
        <v>0</v>
      </c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</row>
    <row r="564" spans="1:34" x14ac:dyDescent="0.25">
      <c r="A564" s="24"/>
      <c r="B564" s="24"/>
      <c r="C564" s="45">
        <f t="shared" si="9"/>
        <v>0</v>
      </c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</row>
    <row r="565" spans="1:34" x14ac:dyDescent="0.25">
      <c r="A565" s="24"/>
      <c r="B565" s="24"/>
      <c r="C565" s="45">
        <f t="shared" si="9"/>
        <v>0</v>
      </c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</row>
    <row r="566" spans="1:34" x14ac:dyDescent="0.25">
      <c r="A566" s="24"/>
      <c r="B566" s="24"/>
      <c r="C566" s="45">
        <f t="shared" si="9"/>
        <v>0</v>
      </c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</row>
    <row r="567" spans="1:34" x14ac:dyDescent="0.25">
      <c r="A567" s="24"/>
      <c r="B567" s="24"/>
      <c r="C567" s="45">
        <f t="shared" si="9"/>
        <v>0</v>
      </c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</row>
    <row r="568" spans="1:34" x14ac:dyDescent="0.25">
      <c r="A568" s="24"/>
      <c r="B568" s="24"/>
      <c r="C568" s="45">
        <f t="shared" si="9"/>
        <v>0</v>
      </c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</row>
    <row r="569" spans="1:34" x14ac:dyDescent="0.25">
      <c r="A569" s="24"/>
      <c r="B569" s="24"/>
      <c r="C569" s="45">
        <f t="shared" si="9"/>
        <v>0</v>
      </c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</row>
    <row r="570" spans="1:34" x14ac:dyDescent="0.25">
      <c r="A570" s="24"/>
      <c r="B570" s="24"/>
      <c r="C570" s="45">
        <f t="shared" si="9"/>
        <v>0</v>
      </c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</row>
    <row r="571" spans="1:34" x14ac:dyDescent="0.25">
      <c r="A571" s="24"/>
      <c r="B571" s="24"/>
      <c r="C571" s="45">
        <f t="shared" si="9"/>
        <v>0</v>
      </c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</row>
    <row r="572" spans="1:34" x14ac:dyDescent="0.25">
      <c r="A572" s="24"/>
      <c r="B572" s="24"/>
      <c r="C572" s="45">
        <f t="shared" si="9"/>
        <v>0</v>
      </c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</row>
    <row r="573" spans="1:34" x14ac:dyDescent="0.25">
      <c r="A573" s="24"/>
      <c r="B573" s="24"/>
      <c r="C573" s="45">
        <f t="shared" si="9"/>
        <v>0</v>
      </c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</row>
    <row r="574" spans="1:34" x14ac:dyDescent="0.25">
      <c r="A574" s="24"/>
      <c r="B574" s="24"/>
      <c r="C574" s="45">
        <f t="shared" ref="C574:C577" si="10">SUM(D574:AH574)</f>
        <v>0</v>
      </c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</row>
    <row r="575" spans="1:34" x14ac:dyDescent="0.25">
      <c r="A575" s="24"/>
      <c r="B575" s="24"/>
      <c r="C575" s="45">
        <f t="shared" si="10"/>
        <v>0</v>
      </c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</row>
    <row r="576" spans="1:34" x14ac:dyDescent="0.25">
      <c r="A576" s="24"/>
      <c r="B576" s="24"/>
      <c r="C576" s="45">
        <f t="shared" si="10"/>
        <v>0</v>
      </c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</row>
    <row r="577" spans="1:34" x14ac:dyDescent="0.25">
      <c r="A577" s="24"/>
      <c r="B577" s="24"/>
      <c r="C577" s="45">
        <f t="shared" si="10"/>
        <v>0</v>
      </c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</row>
    <row r="578" spans="1:34" x14ac:dyDescent="0.25">
      <c r="A578" s="24"/>
      <c r="B578" s="24"/>
      <c r="C578" s="45">
        <f t="shared" ref="C578:C608" si="11">SUM(D578:AH578)</f>
        <v>0</v>
      </c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</row>
    <row r="579" spans="1:34" x14ac:dyDescent="0.25">
      <c r="A579" s="24"/>
      <c r="B579" s="24"/>
      <c r="C579" s="45">
        <f t="shared" si="11"/>
        <v>0</v>
      </c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</row>
    <row r="580" spans="1:34" x14ac:dyDescent="0.25">
      <c r="A580" s="24"/>
      <c r="B580" s="24"/>
      <c r="C580" s="45">
        <f t="shared" si="11"/>
        <v>0</v>
      </c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</row>
    <row r="581" spans="1:34" x14ac:dyDescent="0.25">
      <c r="A581" s="24"/>
      <c r="B581" s="24"/>
      <c r="C581" s="45">
        <f t="shared" si="11"/>
        <v>0</v>
      </c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</row>
    <row r="582" spans="1:34" x14ac:dyDescent="0.25">
      <c r="A582" s="24"/>
      <c r="B582" s="24"/>
      <c r="C582" s="45">
        <f t="shared" si="11"/>
        <v>0</v>
      </c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</row>
    <row r="583" spans="1:34" x14ac:dyDescent="0.25">
      <c r="A583" s="24"/>
      <c r="B583" s="24"/>
      <c r="C583" s="45">
        <f t="shared" si="11"/>
        <v>0</v>
      </c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</row>
    <row r="584" spans="1:34" x14ac:dyDescent="0.25">
      <c r="A584" s="24"/>
      <c r="B584" s="24"/>
      <c r="C584" s="45">
        <f t="shared" si="11"/>
        <v>0</v>
      </c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</row>
    <row r="585" spans="1:34" x14ac:dyDescent="0.25">
      <c r="A585" s="24"/>
      <c r="B585" s="24"/>
      <c r="C585" s="45">
        <f t="shared" si="11"/>
        <v>0</v>
      </c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</row>
    <row r="586" spans="1:34" x14ac:dyDescent="0.25">
      <c r="A586" s="24"/>
      <c r="B586" s="24"/>
      <c r="C586" s="45">
        <f t="shared" si="11"/>
        <v>0</v>
      </c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</row>
    <row r="587" spans="1:34" x14ac:dyDescent="0.25">
      <c r="A587" s="24"/>
      <c r="B587" s="24"/>
      <c r="C587" s="45">
        <f t="shared" si="11"/>
        <v>0</v>
      </c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</row>
    <row r="588" spans="1:34" x14ac:dyDescent="0.25">
      <c r="A588" s="24"/>
      <c r="B588" s="24"/>
      <c r="C588" s="45">
        <f t="shared" si="11"/>
        <v>0</v>
      </c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</row>
    <row r="589" spans="1:34" x14ac:dyDescent="0.25">
      <c r="A589" s="24"/>
      <c r="B589" s="24"/>
      <c r="C589" s="45">
        <f t="shared" si="11"/>
        <v>0</v>
      </c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</row>
    <row r="590" spans="1:34" x14ac:dyDescent="0.25">
      <c r="A590" s="24"/>
      <c r="B590" s="24"/>
      <c r="C590" s="45">
        <f t="shared" si="11"/>
        <v>0</v>
      </c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</row>
    <row r="591" spans="1:34" x14ac:dyDescent="0.25">
      <c r="A591" s="24"/>
      <c r="B591" s="24"/>
      <c r="C591" s="45">
        <f t="shared" si="11"/>
        <v>0</v>
      </c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</row>
    <row r="592" spans="1:34" x14ac:dyDescent="0.25">
      <c r="A592" s="24"/>
      <c r="B592" s="24"/>
      <c r="C592" s="45">
        <f t="shared" si="11"/>
        <v>0</v>
      </c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</row>
    <row r="593" spans="1:34" x14ac:dyDescent="0.25">
      <c r="A593" s="24"/>
      <c r="B593" s="24"/>
      <c r="C593" s="45">
        <f t="shared" si="11"/>
        <v>0</v>
      </c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</row>
    <row r="594" spans="1:34" x14ac:dyDescent="0.25">
      <c r="A594" s="24"/>
      <c r="B594" s="24"/>
      <c r="C594" s="45">
        <f t="shared" si="11"/>
        <v>0</v>
      </c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</row>
    <row r="595" spans="1:34" x14ac:dyDescent="0.25">
      <c r="A595" s="24"/>
      <c r="B595" s="24"/>
      <c r="C595" s="45">
        <f t="shared" si="11"/>
        <v>0</v>
      </c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</row>
    <row r="596" spans="1:34" x14ac:dyDescent="0.25">
      <c r="A596" s="24"/>
      <c r="B596" s="24"/>
      <c r="C596" s="45">
        <f t="shared" si="11"/>
        <v>0</v>
      </c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</row>
    <row r="597" spans="1:34" x14ac:dyDescent="0.25">
      <c r="A597" s="24"/>
      <c r="B597" s="24"/>
      <c r="C597" s="45">
        <f t="shared" si="11"/>
        <v>0</v>
      </c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</row>
    <row r="598" spans="1:34" x14ac:dyDescent="0.25">
      <c r="A598" s="24"/>
      <c r="B598" s="24"/>
      <c r="C598" s="45">
        <f t="shared" si="11"/>
        <v>0</v>
      </c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</row>
    <row r="599" spans="1:34" x14ac:dyDescent="0.25">
      <c r="A599" s="24"/>
      <c r="B599" s="24"/>
      <c r="C599" s="45">
        <f t="shared" si="11"/>
        <v>0</v>
      </c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</row>
    <row r="600" spans="1:34" x14ac:dyDescent="0.25">
      <c r="A600" s="24"/>
      <c r="B600" s="24"/>
      <c r="C600" s="45">
        <f t="shared" si="11"/>
        <v>0</v>
      </c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</row>
    <row r="601" spans="1:34" x14ac:dyDescent="0.25">
      <c r="A601" s="24"/>
      <c r="B601" s="24"/>
      <c r="C601" s="45">
        <f t="shared" si="11"/>
        <v>0</v>
      </c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</row>
    <row r="602" spans="1:34" x14ac:dyDescent="0.25">
      <c r="A602" s="24"/>
      <c r="B602" s="24"/>
      <c r="C602" s="45">
        <f t="shared" si="11"/>
        <v>0</v>
      </c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</row>
    <row r="603" spans="1:34" x14ac:dyDescent="0.25">
      <c r="A603" s="24"/>
      <c r="B603" s="24"/>
      <c r="C603" s="45">
        <f t="shared" si="11"/>
        <v>0</v>
      </c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</row>
    <row r="604" spans="1:34" x14ac:dyDescent="0.25">
      <c r="A604" s="24"/>
      <c r="B604" s="24"/>
      <c r="C604" s="45">
        <f t="shared" si="11"/>
        <v>0</v>
      </c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</row>
    <row r="605" spans="1:34" x14ac:dyDescent="0.25">
      <c r="A605" s="24"/>
      <c r="B605" s="24"/>
      <c r="C605" s="45">
        <f t="shared" si="11"/>
        <v>0</v>
      </c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</row>
    <row r="606" spans="1:34" x14ac:dyDescent="0.25">
      <c r="A606" s="24"/>
      <c r="B606" s="24"/>
      <c r="C606" s="45">
        <f t="shared" si="11"/>
        <v>0</v>
      </c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</row>
    <row r="607" spans="1:34" x14ac:dyDescent="0.25">
      <c r="A607" s="24"/>
      <c r="B607" s="24"/>
      <c r="C607" s="45">
        <f t="shared" si="11"/>
        <v>0</v>
      </c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</row>
    <row r="608" spans="1:34" x14ac:dyDescent="0.25">
      <c r="C608" s="45">
        <f t="shared" si="11"/>
        <v>0</v>
      </c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</row>
  </sheetData>
  <autoFilter ref="A1:AH608"/>
  <sortState ref="A2:AH473">
    <sortCondition ref="A2:A473"/>
  </sortState>
  <conditionalFormatting sqref="A474:A483">
    <cfRule type="duplicateValues" dxfId="596" priority="114"/>
  </conditionalFormatting>
  <conditionalFormatting sqref="A484:A492">
    <cfRule type="duplicateValues" dxfId="595" priority="96"/>
  </conditionalFormatting>
  <conditionalFormatting sqref="A316:A317">
    <cfRule type="duplicateValues" dxfId="594" priority="47"/>
  </conditionalFormatting>
  <conditionalFormatting sqref="A318:A323">
    <cfRule type="duplicateValues" dxfId="593" priority="45"/>
  </conditionalFormatting>
  <conditionalFormatting sqref="A324">
    <cfRule type="duplicateValues" dxfId="592" priority="43"/>
  </conditionalFormatting>
  <conditionalFormatting sqref="A325:A327">
    <cfRule type="duplicateValues" dxfId="591" priority="41"/>
  </conditionalFormatting>
  <conditionalFormatting sqref="A328">
    <cfRule type="duplicateValues" dxfId="590" priority="39"/>
  </conditionalFormatting>
  <conditionalFormatting sqref="A329:A333">
    <cfRule type="duplicateValues" dxfId="589" priority="37"/>
  </conditionalFormatting>
  <conditionalFormatting sqref="A218">
    <cfRule type="duplicateValues" dxfId="588" priority="48"/>
  </conditionalFormatting>
  <conditionalFormatting sqref="A219:A315 A2:A217">
    <cfRule type="duplicateValues" dxfId="587" priority="49"/>
  </conditionalFormatting>
  <conditionalFormatting sqref="A219:A315">
    <cfRule type="duplicateValues" dxfId="586" priority="50"/>
  </conditionalFormatting>
  <conditionalFormatting sqref="A316:A317">
    <cfRule type="duplicateValues" dxfId="585" priority="46"/>
  </conditionalFormatting>
  <conditionalFormatting sqref="A318:A323">
    <cfRule type="duplicateValues" dxfId="584" priority="44"/>
  </conditionalFormatting>
  <conditionalFormatting sqref="A324">
    <cfRule type="duplicateValues" dxfId="583" priority="42"/>
  </conditionalFormatting>
  <conditionalFormatting sqref="A325:A327">
    <cfRule type="duplicateValues" dxfId="582" priority="40"/>
  </conditionalFormatting>
  <conditionalFormatting sqref="A328">
    <cfRule type="duplicateValues" dxfId="581" priority="38"/>
  </conditionalFormatting>
  <conditionalFormatting sqref="A354">
    <cfRule type="duplicateValues" dxfId="580" priority="35"/>
  </conditionalFormatting>
  <conditionalFormatting sqref="A354">
    <cfRule type="duplicateValues" dxfId="579" priority="36"/>
  </conditionalFormatting>
  <conditionalFormatting sqref="A355">
    <cfRule type="duplicateValues" dxfId="578" priority="33"/>
  </conditionalFormatting>
  <conditionalFormatting sqref="A355">
    <cfRule type="duplicateValues" dxfId="577" priority="34"/>
  </conditionalFormatting>
  <conditionalFormatting sqref="A371">
    <cfRule type="duplicateValues" dxfId="576" priority="32"/>
  </conditionalFormatting>
  <conditionalFormatting sqref="A372">
    <cfRule type="duplicateValues" dxfId="575" priority="31"/>
  </conditionalFormatting>
  <conditionalFormatting sqref="A373">
    <cfRule type="duplicateValues" dxfId="574" priority="30"/>
  </conditionalFormatting>
  <conditionalFormatting sqref="A374">
    <cfRule type="duplicateValues" dxfId="573" priority="29"/>
  </conditionalFormatting>
  <conditionalFormatting sqref="A375">
    <cfRule type="duplicateValues" dxfId="572" priority="28"/>
  </conditionalFormatting>
  <conditionalFormatting sqref="A376:A377">
    <cfRule type="duplicateValues" dxfId="571" priority="27"/>
  </conditionalFormatting>
  <conditionalFormatting sqref="A378">
    <cfRule type="duplicateValues" dxfId="570" priority="25"/>
  </conditionalFormatting>
  <conditionalFormatting sqref="A378">
    <cfRule type="duplicateValues" dxfId="569" priority="26"/>
  </conditionalFormatting>
  <conditionalFormatting sqref="A379">
    <cfRule type="duplicateValues" dxfId="568" priority="23"/>
  </conditionalFormatting>
  <conditionalFormatting sqref="A379">
    <cfRule type="duplicateValues" dxfId="567" priority="24"/>
  </conditionalFormatting>
  <conditionalFormatting sqref="A380">
    <cfRule type="duplicateValues" dxfId="566" priority="22"/>
  </conditionalFormatting>
  <conditionalFormatting sqref="A383:A411 A413:A414 A416:A417 A419:A420 A422:A423 A425:A426 A428:A437">
    <cfRule type="duplicateValues" dxfId="565" priority="21"/>
  </conditionalFormatting>
  <conditionalFormatting sqref="A381">
    <cfRule type="duplicateValues" dxfId="564" priority="19"/>
  </conditionalFormatting>
  <conditionalFormatting sqref="A381">
    <cfRule type="duplicateValues" dxfId="563" priority="20"/>
  </conditionalFormatting>
  <conditionalFormatting sqref="A382">
    <cfRule type="duplicateValues" dxfId="562" priority="17"/>
  </conditionalFormatting>
  <conditionalFormatting sqref="A382">
    <cfRule type="duplicateValues" dxfId="561" priority="18"/>
  </conditionalFormatting>
  <conditionalFormatting sqref="A412 A415 A418 A421 A424 A427">
    <cfRule type="duplicateValues" dxfId="560" priority="15"/>
  </conditionalFormatting>
  <conditionalFormatting sqref="A412">
    <cfRule type="duplicateValues" dxfId="559" priority="16"/>
  </conditionalFormatting>
  <conditionalFormatting sqref="A380">
    <cfRule type="duplicateValues" dxfId="558" priority="51"/>
  </conditionalFormatting>
  <conditionalFormatting sqref="A383:A411">
    <cfRule type="duplicateValues" dxfId="557" priority="52"/>
  </conditionalFormatting>
  <conditionalFormatting sqref="A329:A353 A356:A370">
    <cfRule type="duplicateValues" dxfId="556" priority="53"/>
  </conditionalFormatting>
  <conditionalFormatting sqref="A334:A353 A356:A370">
    <cfRule type="duplicateValues" dxfId="555" priority="54"/>
  </conditionalFormatting>
  <conditionalFormatting sqref="A334:A353 A356:A370">
    <cfRule type="duplicateValues" dxfId="554" priority="55"/>
  </conditionalFormatting>
  <conditionalFormatting sqref="A376:A377">
    <cfRule type="duplicateValues" dxfId="553" priority="56"/>
  </conditionalFormatting>
  <conditionalFormatting sqref="A439 A442 A445 A448 A451">
    <cfRule type="duplicateValues" dxfId="552" priority="14"/>
  </conditionalFormatting>
  <conditionalFormatting sqref="A440:A441 A443:A444 A446:A447 A449:A450 A452">
    <cfRule type="duplicateValues" dxfId="551" priority="13"/>
  </conditionalFormatting>
  <conditionalFormatting sqref="A457">
    <cfRule type="duplicateValues" dxfId="550" priority="12"/>
  </conditionalFormatting>
  <conditionalFormatting sqref="A453">
    <cfRule type="duplicateValues" dxfId="549" priority="11"/>
  </conditionalFormatting>
  <conditionalFormatting sqref="A454">
    <cfRule type="duplicateValues" dxfId="548" priority="10"/>
  </conditionalFormatting>
  <conditionalFormatting sqref="A455">
    <cfRule type="duplicateValues" dxfId="547" priority="9"/>
  </conditionalFormatting>
  <conditionalFormatting sqref="A456">
    <cfRule type="duplicateValues" dxfId="546" priority="8"/>
  </conditionalFormatting>
  <conditionalFormatting sqref="A458">
    <cfRule type="duplicateValues" dxfId="545" priority="7"/>
  </conditionalFormatting>
  <conditionalFormatting sqref="A459">
    <cfRule type="duplicateValues" dxfId="544" priority="6"/>
  </conditionalFormatting>
  <conditionalFormatting sqref="A460:A461">
    <cfRule type="duplicateValues" dxfId="543" priority="5"/>
  </conditionalFormatting>
  <conditionalFormatting sqref="A462 A465 A468 A471">
    <cfRule type="duplicateValues" dxfId="542" priority="4"/>
  </conditionalFormatting>
  <conditionalFormatting sqref="A463 A466 A469 A472">
    <cfRule type="duplicateValues" dxfId="541" priority="3"/>
  </conditionalFormatting>
  <conditionalFormatting sqref="A464 A467 A470 A473">
    <cfRule type="duplicateValues" dxfId="540" priority="2"/>
  </conditionalFormatting>
  <conditionalFormatting sqref="A438">
    <cfRule type="duplicateValues" dxfId="539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608"/>
  <sheetViews>
    <sheetView topLeftCell="A451" zoomScale="86" zoomScaleNormal="86" workbookViewId="0">
      <selection activeCell="A473" sqref="A1:AH473"/>
    </sheetView>
  </sheetViews>
  <sheetFormatPr baseColWidth="10" defaultRowHeight="15" x14ac:dyDescent="0.25"/>
  <cols>
    <col min="1" max="1" width="13" customWidth="1"/>
    <col min="2" max="2" width="55.42578125" customWidth="1"/>
    <col min="3" max="3" width="11.42578125" style="2"/>
  </cols>
  <sheetData>
    <row r="1" spans="1:34" ht="47.25" x14ac:dyDescent="0.25">
      <c r="A1" s="23" t="s">
        <v>3</v>
      </c>
      <c r="B1" s="23" t="s">
        <v>4</v>
      </c>
      <c r="C1" s="26" t="s">
        <v>11</v>
      </c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5">
        <v>27</v>
      </c>
      <c r="AE1" s="25">
        <v>28</v>
      </c>
      <c r="AF1" s="25">
        <v>29</v>
      </c>
      <c r="AG1" s="25">
        <v>30</v>
      </c>
      <c r="AH1" s="27">
        <v>31</v>
      </c>
    </row>
    <row r="2" spans="1:34" ht="15.75" x14ac:dyDescent="0.25">
      <c r="A2" s="61">
        <v>2980</v>
      </c>
      <c r="B2" s="55" t="s">
        <v>284</v>
      </c>
      <c r="C2" s="45">
        <f t="shared" ref="C2:C65" si="0">SUM(D2:AH2)</f>
        <v>0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1:34" ht="15.75" x14ac:dyDescent="0.25">
      <c r="A3" s="61" t="s">
        <v>34</v>
      </c>
      <c r="B3" s="55" t="s">
        <v>499</v>
      </c>
      <c r="C3" s="45">
        <f t="shared" si="0"/>
        <v>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1:34" ht="15.75" x14ac:dyDescent="0.25">
      <c r="A4" s="61" t="s">
        <v>656</v>
      </c>
      <c r="B4" s="55" t="s">
        <v>657</v>
      </c>
      <c r="C4" s="45">
        <f t="shared" si="0"/>
        <v>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ht="15.75" x14ac:dyDescent="0.25">
      <c r="A5" s="61" t="s">
        <v>660</v>
      </c>
      <c r="B5" s="55" t="s">
        <v>661</v>
      </c>
      <c r="C5" s="45">
        <f t="shared" si="0"/>
        <v>0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ht="15.75" x14ac:dyDescent="0.25">
      <c r="A6" s="61" t="s">
        <v>658</v>
      </c>
      <c r="B6" s="55" t="s">
        <v>659</v>
      </c>
      <c r="C6" s="45">
        <f t="shared" si="0"/>
        <v>0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ht="15.75" x14ac:dyDescent="0.25">
      <c r="A7" s="61" t="s">
        <v>670</v>
      </c>
      <c r="B7" s="55" t="s">
        <v>671</v>
      </c>
      <c r="C7" s="45">
        <f t="shared" si="0"/>
        <v>0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ht="15.75" x14ac:dyDescent="0.25">
      <c r="A8" s="61" t="s">
        <v>668</v>
      </c>
      <c r="B8" s="55" t="s">
        <v>669</v>
      </c>
      <c r="C8" s="45">
        <f t="shared" si="0"/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ht="15.75" x14ac:dyDescent="0.25">
      <c r="A9" s="61" t="s">
        <v>612</v>
      </c>
      <c r="B9" s="55" t="s">
        <v>613</v>
      </c>
      <c r="C9" s="45">
        <f t="shared" si="0"/>
        <v>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4" ht="15.75" x14ac:dyDescent="0.25">
      <c r="A10" s="61" t="s">
        <v>610</v>
      </c>
      <c r="B10" s="55" t="s">
        <v>611</v>
      </c>
      <c r="C10" s="45">
        <f t="shared" si="0"/>
        <v>0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</row>
    <row r="11" spans="1:34" ht="15.75" x14ac:dyDescent="0.25">
      <c r="A11" s="61" t="s">
        <v>629</v>
      </c>
      <c r="B11" s="66" t="s">
        <v>630</v>
      </c>
      <c r="C11" s="45">
        <f t="shared" si="0"/>
        <v>19</v>
      </c>
      <c r="D11" s="49"/>
      <c r="E11" s="49"/>
      <c r="F11" s="49"/>
      <c r="G11" s="49"/>
      <c r="H11" s="49"/>
      <c r="I11" s="49"/>
      <c r="J11" s="49">
        <f>2+8</f>
        <v>10</v>
      </c>
      <c r="K11" s="49">
        <v>3</v>
      </c>
      <c r="L11" s="49"/>
      <c r="M11" s="49"/>
      <c r="N11" s="49">
        <v>5</v>
      </c>
      <c r="O11" s="49"/>
      <c r="P11" s="49"/>
      <c r="Q11" s="49">
        <v>1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</row>
    <row r="12" spans="1:34" ht="15.75" x14ac:dyDescent="0.25">
      <c r="A12" s="61" t="s">
        <v>543</v>
      </c>
      <c r="B12" s="66" t="s">
        <v>544</v>
      </c>
      <c r="C12" s="45">
        <f t="shared" si="0"/>
        <v>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ht="15.75" x14ac:dyDescent="0.25">
      <c r="A13" s="61" t="s">
        <v>35</v>
      </c>
      <c r="B13" s="66" t="s">
        <v>554</v>
      </c>
      <c r="C13" s="45">
        <f t="shared" si="0"/>
        <v>19</v>
      </c>
      <c r="D13" s="49">
        <v>10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>
        <f>1+1+1</f>
        <v>3</v>
      </c>
      <c r="R13" s="49"/>
      <c r="S13" s="49"/>
      <c r="T13" s="49"/>
      <c r="U13" s="49"/>
      <c r="V13" s="49"/>
      <c r="W13" s="49"/>
      <c r="X13" s="49"/>
      <c r="Y13" s="49"/>
      <c r="Z13" s="49"/>
      <c r="AA13" s="49">
        <f>1+1+1+1</f>
        <v>4</v>
      </c>
      <c r="AB13" s="49"/>
      <c r="AC13" s="49"/>
      <c r="AD13" s="49"/>
      <c r="AE13" s="49">
        <f>1+1</f>
        <v>2</v>
      </c>
      <c r="AF13" s="49"/>
      <c r="AG13" s="49"/>
      <c r="AH13" s="49"/>
    </row>
    <row r="14" spans="1:34" ht="15.75" x14ac:dyDescent="0.25">
      <c r="A14" s="61" t="s">
        <v>36</v>
      </c>
      <c r="B14" s="66" t="s">
        <v>546</v>
      </c>
      <c r="C14" s="45">
        <f t="shared" si="0"/>
        <v>57</v>
      </c>
      <c r="D14" s="49">
        <v>30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>
        <f>2+2+3</f>
        <v>7</v>
      </c>
      <c r="R14" s="49"/>
      <c r="S14" s="49"/>
      <c r="T14" s="49"/>
      <c r="U14" s="49"/>
      <c r="V14" s="49"/>
      <c r="W14" s="49"/>
      <c r="X14" s="49">
        <v>2</v>
      </c>
      <c r="Y14" s="49"/>
      <c r="Z14" s="49"/>
      <c r="AA14" s="49">
        <f>2+2+3+3+3</f>
        <v>13</v>
      </c>
      <c r="AB14" s="49"/>
      <c r="AC14" s="49"/>
      <c r="AD14" s="49"/>
      <c r="AE14" s="49">
        <f>2+3</f>
        <v>5</v>
      </c>
      <c r="AF14" s="49"/>
      <c r="AG14" s="49"/>
      <c r="AH14" s="49"/>
    </row>
    <row r="15" spans="1:34" ht="15.75" x14ac:dyDescent="0.25">
      <c r="A15" s="61" t="s">
        <v>355</v>
      </c>
      <c r="B15" s="66" t="s">
        <v>356</v>
      </c>
      <c r="C15" s="45">
        <f t="shared" si="0"/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ht="15.75" x14ac:dyDescent="0.25">
      <c r="A16" s="61" t="s">
        <v>285</v>
      </c>
      <c r="B16" s="55" t="s">
        <v>286</v>
      </c>
      <c r="C16" s="45">
        <f t="shared" si="0"/>
        <v>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</row>
    <row r="17" spans="1:34" ht="15.75" x14ac:dyDescent="0.25">
      <c r="A17" s="61" t="s">
        <v>336</v>
      </c>
      <c r="B17" s="55" t="s">
        <v>337</v>
      </c>
      <c r="C17" s="45">
        <f t="shared" si="0"/>
        <v>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</row>
    <row r="18" spans="1:34" ht="15.75" x14ac:dyDescent="0.25">
      <c r="A18" s="61" t="s">
        <v>563</v>
      </c>
      <c r="B18" s="55" t="s">
        <v>564</v>
      </c>
      <c r="C18" s="45">
        <f t="shared" si="0"/>
        <v>2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>
        <v>1</v>
      </c>
      <c r="S18" s="49"/>
      <c r="T18" s="49"/>
      <c r="U18" s="49"/>
      <c r="V18" s="49"/>
      <c r="W18" s="49"/>
      <c r="X18" s="49"/>
      <c r="Y18" s="49"/>
      <c r="Z18" s="49">
        <v>1</v>
      </c>
      <c r="AA18" s="49"/>
      <c r="AB18" s="49"/>
      <c r="AC18" s="49"/>
      <c r="AD18" s="49"/>
      <c r="AE18" s="49"/>
      <c r="AF18" s="49"/>
      <c r="AG18" s="49"/>
      <c r="AH18" s="49"/>
    </row>
    <row r="19" spans="1:34" ht="15.75" x14ac:dyDescent="0.25">
      <c r="A19" s="61" t="s">
        <v>357</v>
      </c>
      <c r="B19" s="55" t="s">
        <v>358</v>
      </c>
      <c r="C19" s="45">
        <f t="shared" si="0"/>
        <v>2</v>
      </c>
      <c r="D19" s="49"/>
      <c r="E19" s="49">
        <v>2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ht="15.75" x14ac:dyDescent="0.25">
      <c r="A20" s="61" t="s">
        <v>368</v>
      </c>
      <c r="B20" s="55" t="s">
        <v>369</v>
      </c>
      <c r="C20" s="45">
        <f t="shared" si="0"/>
        <v>18</v>
      </c>
      <c r="D20" s="49"/>
      <c r="E20" s="49"/>
      <c r="F20" s="49">
        <v>4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>
        <v>12</v>
      </c>
      <c r="S20" s="49"/>
      <c r="T20" s="49"/>
      <c r="U20" s="49"/>
      <c r="V20" s="49"/>
      <c r="W20" s="49"/>
      <c r="X20" s="49"/>
      <c r="Y20" s="49"/>
      <c r="Z20" s="49">
        <v>2</v>
      </c>
      <c r="AA20" s="49"/>
      <c r="AB20" s="49"/>
      <c r="AC20" s="49"/>
      <c r="AD20" s="49"/>
      <c r="AE20" s="49"/>
      <c r="AF20" s="49"/>
      <c r="AG20" s="49"/>
      <c r="AH20" s="49"/>
    </row>
    <row r="21" spans="1:34" ht="15.75" x14ac:dyDescent="0.25">
      <c r="A21" s="61" t="s">
        <v>373</v>
      </c>
      <c r="B21" s="55" t="s">
        <v>374</v>
      </c>
      <c r="C21" s="45">
        <f t="shared" si="0"/>
        <v>12</v>
      </c>
      <c r="D21" s="49">
        <v>5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>
        <v>1</v>
      </c>
      <c r="S21" s="49"/>
      <c r="T21" s="49"/>
      <c r="U21" s="49"/>
      <c r="V21" s="49"/>
      <c r="W21" s="49"/>
      <c r="X21" s="49"/>
      <c r="Y21" s="49"/>
      <c r="Z21" s="49"/>
      <c r="AA21" s="49">
        <f>1+1+1+1+1</f>
        <v>5</v>
      </c>
      <c r="AB21" s="49"/>
      <c r="AC21" s="49"/>
      <c r="AD21" s="49"/>
      <c r="AE21" s="49">
        <v>1</v>
      </c>
      <c r="AF21" s="49"/>
      <c r="AG21" s="49"/>
      <c r="AH21" s="49"/>
    </row>
    <row r="22" spans="1:34" ht="15.75" x14ac:dyDescent="0.25">
      <c r="A22" s="61" t="s">
        <v>408</v>
      </c>
      <c r="B22" s="55" t="s">
        <v>409</v>
      </c>
      <c r="C22" s="45">
        <f t="shared" si="0"/>
        <v>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ht="15.75" x14ac:dyDescent="0.25">
      <c r="A23" s="61" t="s">
        <v>444</v>
      </c>
      <c r="B23" s="55" t="s">
        <v>445</v>
      </c>
      <c r="C23" s="45">
        <f t="shared" si="0"/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</row>
    <row r="24" spans="1:34" ht="15.75" x14ac:dyDescent="0.25">
      <c r="A24" s="61" t="s">
        <v>446</v>
      </c>
      <c r="B24" s="55" t="s">
        <v>447</v>
      </c>
      <c r="C24" s="45">
        <f t="shared" si="0"/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</row>
    <row r="25" spans="1:34" ht="15.75" x14ac:dyDescent="0.25">
      <c r="A25" s="61" t="s">
        <v>448</v>
      </c>
      <c r="B25" s="55" t="s">
        <v>449</v>
      </c>
      <c r="C25" s="45">
        <f t="shared" si="0"/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</row>
    <row r="26" spans="1:34" ht="15.75" x14ac:dyDescent="0.25">
      <c r="A26" s="61" t="s">
        <v>450</v>
      </c>
      <c r="B26" s="55" t="s">
        <v>451</v>
      </c>
      <c r="C26" s="45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</row>
    <row r="27" spans="1:34" ht="15.75" x14ac:dyDescent="0.25">
      <c r="A27" s="61" t="s">
        <v>455</v>
      </c>
      <c r="B27" s="55" t="s">
        <v>456</v>
      </c>
      <c r="C27" s="45">
        <f t="shared" si="0"/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</row>
    <row r="28" spans="1:34" ht="15.75" x14ac:dyDescent="0.25">
      <c r="A28" s="61" t="s">
        <v>513</v>
      </c>
      <c r="B28" s="55" t="s">
        <v>514</v>
      </c>
      <c r="C28" s="45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</row>
    <row r="29" spans="1:34" ht="15.75" x14ac:dyDescent="0.25">
      <c r="A29" s="61" t="s">
        <v>518</v>
      </c>
      <c r="B29" s="55" t="s">
        <v>519</v>
      </c>
      <c r="C29" s="45">
        <f t="shared" si="0"/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</row>
    <row r="30" spans="1:34" ht="15.75" x14ac:dyDescent="0.25">
      <c r="A30" s="61" t="s">
        <v>516</v>
      </c>
      <c r="B30" s="55" t="s">
        <v>517</v>
      </c>
      <c r="C30" s="45">
        <f t="shared" si="0"/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</row>
    <row r="31" spans="1:34" ht="15.75" x14ac:dyDescent="0.25">
      <c r="A31" s="61" t="s">
        <v>526</v>
      </c>
      <c r="B31" s="55" t="s">
        <v>527</v>
      </c>
      <c r="C31" s="45">
        <f t="shared" si="0"/>
        <v>1</v>
      </c>
      <c r="D31" s="49"/>
      <c r="E31" s="49"/>
      <c r="F31" s="49"/>
      <c r="G31" s="49"/>
      <c r="H31" s="49"/>
      <c r="I31" s="49"/>
      <c r="J31" s="49">
        <v>1</v>
      </c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</row>
    <row r="32" spans="1:34" ht="15.75" x14ac:dyDescent="0.25">
      <c r="A32" s="61" t="s">
        <v>534</v>
      </c>
      <c r="B32" s="55" t="s">
        <v>535</v>
      </c>
      <c r="C32" s="45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</row>
    <row r="33" spans="1:34" ht="15.75" x14ac:dyDescent="0.25">
      <c r="A33" s="61" t="s">
        <v>536</v>
      </c>
      <c r="B33" s="55" t="s">
        <v>537</v>
      </c>
      <c r="C33" s="45">
        <f t="shared" si="0"/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</row>
    <row r="34" spans="1:34" ht="15.75" x14ac:dyDescent="0.25">
      <c r="A34" s="61" t="s">
        <v>538</v>
      </c>
      <c r="B34" s="55" t="s">
        <v>539</v>
      </c>
      <c r="C34" s="45">
        <f t="shared" si="0"/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</row>
    <row r="35" spans="1:34" ht="15.75" x14ac:dyDescent="0.25">
      <c r="A35" s="61" t="s">
        <v>557</v>
      </c>
      <c r="B35" s="55" t="s">
        <v>558</v>
      </c>
      <c r="C35" s="45">
        <f t="shared" si="0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</row>
    <row r="36" spans="1:34" ht="15.75" x14ac:dyDescent="0.25">
      <c r="A36" s="61" t="s">
        <v>37</v>
      </c>
      <c r="B36" s="55" t="s">
        <v>587</v>
      </c>
      <c r="C36" s="45">
        <f t="shared" si="0"/>
        <v>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</row>
    <row r="37" spans="1:34" ht="15.75" x14ac:dyDescent="0.25">
      <c r="A37" s="61" t="s">
        <v>592</v>
      </c>
      <c r="B37" s="55" t="s">
        <v>593</v>
      </c>
      <c r="C37" s="45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</row>
    <row r="38" spans="1:34" ht="15.75" x14ac:dyDescent="0.25">
      <c r="A38" s="61" t="s">
        <v>590</v>
      </c>
      <c r="B38" s="55" t="s">
        <v>591</v>
      </c>
      <c r="C38" s="45">
        <f t="shared" si="0"/>
        <v>3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>
        <v>3</v>
      </c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</row>
    <row r="39" spans="1:34" ht="15.75" x14ac:dyDescent="0.25">
      <c r="A39" s="61" t="s">
        <v>598</v>
      </c>
      <c r="B39" s="55" t="s">
        <v>599</v>
      </c>
      <c r="C39" s="45">
        <f t="shared" si="0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</row>
    <row r="40" spans="1:34" ht="15.75" x14ac:dyDescent="0.25">
      <c r="A40" s="61" t="s">
        <v>600</v>
      </c>
      <c r="B40" s="55" t="s">
        <v>601</v>
      </c>
      <c r="C40" s="45">
        <f t="shared" si="0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</row>
    <row r="41" spans="1:34" ht="15.75" x14ac:dyDescent="0.25">
      <c r="A41" s="61" t="s">
        <v>596</v>
      </c>
      <c r="B41" s="55" t="s">
        <v>597</v>
      </c>
      <c r="C41" s="45">
        <f t="shared" si="0"/>
        <v>8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>
        <f>2+1</f>
        <v>3</v>
      </c>
      <c r="AA41" s="49"/>
      <c r="AB41" s="49"/>
      <c r="AC41" s="49"/>
      <c r="AD41" s="49"/>
      <c r="AE41" s="49">
        <v>1</v>
      </c>
      <c r="AF41" s="49"/>
      <c r="AG41" s="49"/>
      <c r="AH41" s="49">
        <f>1+3</f>
        <v>4</v>
      </c>
    </row>
    <row r="42" spans="1:34" ht="15.75" x14ac:dyDescent="0.25">
      <c r="A42" s="61" t="s">
        <v>38</v>
      </c>
      <c r="B42" s="55" t="s">
        <v>614</v>
      </c>
      <c r="C42" s="45">
        <f t="shared" si="0"/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</row>
    <row r="43" spans="1:34" ht="15.75" x14ac:dyDescent="0.25">
      <c r="A43" s="61" t="s">
        <v>39</v>
      </c>
      <c r="B43" s="55" t="s">
        <v>662</v>
      </c>
      <c r="C43" s="45">
        <f t="shared" si="0"/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1:34" ht="30" x14ac:dyDescent="0.25">
      <c r="A44" s="140" t="s">
        <v>978</v>
      </c>
      <c r="B44" s="142" t="s">
        <v>979</v>
      </c>
      <c r="C44" s="45">
        <f t="shared" si="0"/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34" ht="30" x14ac:dyDescent="0.25">
      <c r="A45" s="140" t="s">
        <v>980</v>
      </c>
      <c r="B45" s="141" t="s">
        <v>981</v>
      </c>
      <c r="C45" s="45">
        <f t="shared" si="0"/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</row>
    <row r="46" spans="1:34" ht="15.75" x14ac:dyDescent="0.25">
      <c r="A46" s="61" t="s">
        <v>40</v>
      </c>
      <c r="B46" s="55" t="s">
        <v>331</v>
      </c>
      <c r="C46" s="45">
        <f t="shared" si="0"/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</row>
    <row r="47" spans="1:34" ht="15.75" x14ac:dyDescent="0.25">
      <c r="A47" s="61" t="s">
        <v>41</v>
      </c>
      <c r="B47" s="55" t="s">
        <v>387</v>
      </c>
      <c r="C47" s="45">
        <f t="shared" si="0"/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15.75" x14ac:dyDescent="0.25">
      <c r="A48" s="61" t="s">
        <v>313</v>
      </c>
      <c r="B48" s="55" t="s">
        <v>314</v>
      </c>
      <c r="C48" s="45">
        <f t="shared" si="0"/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ht="15.75" x14ac:dyDescent="0.25">
      <c r="A49" s="61" t="s">
        <v>310</v>
      </c>
      <c r="B49" s="55" t="s">
        <v>311</v>
      </c>
      <c r="C49" s="45">
        <f t="shared" si="0"/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15.75" x14ac:dyDescent="0.25">
      <c r="A50" s="61" t="s">
        <v>308</v>
      </c>
      <c r="B50" s="55" t="s">
        <v>309</v>
      </c>
      <c r="C50" s="45">
        <f t="shared" si="0"/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</row>
    <row r="51" spans="1:34" ht="15.75" x14ac:dyDescent="0.25">
      <c r="A51" s="61" t="s">
        <v>559</v>
      </c>
      <c r="B51" s="55" t="s">
        <v>560</v>
      </c>
      <c r="C51" s="45">
        <f t="shared" si="0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</row>
    <row r="52" spans="1:34" ht="15.75" x14ac:dyDescent="0.25">
      <c r="A52" s="61" t="s">
        <v>428</v>
      </c>
      <c r="B52" s="55" t="s">
        <v>429</v>
      </c>
      <c r="C52" s="45">
        <f t="shared" si="0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</row>
    <row r="53" spans="1:34" ht="15.75" x14ac:dyDescent="0.25">
      <c r="A53" s="61" t="s">
        <v>324</v>
      </c>
      <c r="B53" s="55" t="s">
        <v>325</v>
      </c>
      <c r="C53" s="45">
        <f t="shared" si="0"/>
        <v>4880</v>
      </c>
      <c r="D53" s="49">
        <v>2880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>
        <v>2000</v>
      </c>
      <c r="Z53" s="49"/>
      <c r="AA53" s="49"/>
      <c r="AB53" s="49"/>
      <c r="AC53" s="49"/>
      <c r="AD53" s="49"/>
      <c r="AE53" s="49"/>
      <c r="AF53" s="49"/>
      <c r="AG53" s="49"/>
      <c r="AH53" s="49"/>
    </row>
    <row r="54" spans="1:34" ht="15.75" x14ac:dyDescent="0.25">
      <c r="A54" s="61" t="s">
        <v>293</v>
      </c>
      <c r="B54" s="55" t="s">
        <v>294</v>
      </c>
      <c r="C54" s="45">
        <f t="shared" si="0"/>
        <v>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</row>
    <row r="55" spans="1:34" ht="15.75" x14ac:dyDescent="0.25">
      <c r="A55" s="61" t="s">
        <v>555</v>
      </c>
      <c r="B55" s="55" t="s">
        <v>556</v>
      </c>
      <c r="C55" s="45">
        <f t="shared" si="0"/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</row>
    <row r="56" spans="1:34" ht="15.75" x14ac:dyDescent="0.25">
      <c r="A56" s="61" t="s">
        <v>42</v>
      </c>
      <c r="B56" s="55" t="s">
        <v>209</v>
      </c>
      <c r="C56" s="45">
        <f t="shared" si="0"/>
        <v>0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</row>
    <row r="57" spans="1:34" ht="15.75" x14ac:dyDescent="0.25">
      <c r="A57" s="61" t="s">
        <v>261</v>
      </c>
      <c r="B57" s="55" t="s">
        <v>262</v>
      </c>
      <c r="C57" s="45">
        <f t="shared" si="0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</row>
    <row r="58" spans="1:34" ht="15.75" x14ac:dyDescent="0.25">
      <c r="A58" s="61" t="s">
        <v>263</v>
      </c>
      <c r="B58" s="66" t="s">
        <v>264</v>
      </c>
      <c r="C58" s="45">
        <f t="shared" si="0"/>
        <v>2</v>
      </c>
      <c r="D58" s="49"/>
      <c r="E58" s="49"/>
      <c r="F58" s="49"/>
      <c r="G58" s="49"/>
      <c r="H58" s="49"/>
      <c r="I58" s="49"/>
      <c r="J58" s="49">
        <v>2</v>
      </c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</row>
    <row r="59" spans="1:34" ht="15.75" x14ac:dyDescent="0.25">
      <c r="A59" s="61" t="s">
        <v>509</v>
      </c>
      <c r="B59" s="55" t="s">
        <v>510</v>
      </c>
      <c r="C59" s="45">
        <f t="shared" si="0"/>
        <v>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</row>
    <row r="60" spans="1:34" ht="15.75" x14ac:dyDescent="0.25">
      <c r="A60" s="61" t="s">
        <v>43</v>
      </c>
      <c r="B60" s="55" t="s">
        <v>609</v>
      </c>
      <c r="C60" s="45">
        <f t="shared" si="0"/>
        <v>2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>
        <v>1</v>
      </c>
      <c r="S60" s="49"/>
      <c r="T60" s="49"/>
      <c r="U60" s="49"/>
      <c r="V60" s="49"/>
      <c r="W60" s="49"/>
      <c r="X60" s="49"/>
      <c r="Y60" s="49"/>
      <c r="Z60" s="49">
        <v>1</v>
      </c>
      <c r="AA60" s="49"/>
      <c r="AB60" s="49"/>
      <c r="AC60" s="49"/>
      <c r="AD60" s="49"/>
      <c r="AE60" s="49"/>
      <c r="AF60" s="49"/>
      <c r="AG60" s="49"/>
      <c r="AH60" s="49"/>
    </row>
    <row r="61" spans="1:34" ht="15.75" x14ac:dyDescent="0.25">
      <c r="A61" s="61" t="s">
        <v>183</v>
      </c>
      <c r="B61" s="55" t="s">
        <v>184</v>
      </c>
      <c r="C61" s="45">
        <f t="shared" si="0"/>
        <v>0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</row>
    <row r="62" spans="1:34" ht="15.75" x14ac:dyDescent="0.25">
      <c r="A62" s="61" t="s">
        <v>507</v>
      </c>
      <c r="B62" s="66" t="s">
        <v>508</v>
      </c>
      <c r="C62" s="45">
        <f t="shared" si="0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</row>
    <row r="63" spans="1:34" ht="15.75" x14ac:dyDescent="0.25">
      <c r="A63" s="61" t="s">
        <v>44</v>
      </c>
      <c r="B63" s="55" t="s">
        <v>257</v>
      </c>
      <c r="C63" s="45">
        <f t="shared" si="0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</row>
    <row r="64" spans="1:34" ht="15.75" x14ac:dyDescent="0.25">
      <c r="A64" s="61" t="s">
        <v>45</v>
      </c>
      <c r="B64" s="66" t="s">
        <v>552</v>
      </c>
      <c r="C64" s="45">
        <f t="shared" si="0"/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</row>
    <row r="65" spans="1:34" ht="15.75" x14ac:dyDescent="0.25">
      <c r="A65" s="61" t="s">
        <v>579</v>
      </c>
      <c r="B65" s="55" t="s">
        <v>580</v>
      </c>
      <c r="C65" s="45">
        <f t="shared" si="0"/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</row>
    <row r="66" spans="1:34" ht="15.75" x14ac:dyDescent="0.25">
      <c r="A66" s="61" t="s">
        <v>588</v>
      </c>
      <c r="B66" s="66" t="s">
        <v>589</v>
      </c>
      <c r="C66" s="45">
        <f t="shared" ref="C66:C129" si="1">SUM(D66:AH66)</f>
        <v>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</row>
    <row r="67" spans="1:34" ht="15.75" x14ac:dyDescent="0.25">
      <c r="A67" s="61" t="s">
        <v>46</v>
      </c>
      <c r="B67" s="55" t="s">
        <v>644</v>
      </c>
      <c r="C67" s="45">
        <f t="shared" si="1"/>
        <v>1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>
        <v>1</v>
      </c>
      <c r="AC67" s="49"/>
      <c r="AD67" s="49"/>
      <c r="AE67" s="49"/>
      <c r="AF67" s="49"/>
      <c r="AG67" s="49"/>
      <c r="AH67" s="49"/>
    </row>
    <row r="68" spans="1:34" ht="15.75" x14ac:dyDescent="0.25">
      <c r="A68" s="61" t="s">
        <v>645</v>
      </c>
      <c r="B68" s="55" t="s">
        <v>646</v>
      </c>
      <c r="C68" s="45">
        <f t="shared" si="1"/>
        <v>1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>
        <v>1</v>
      </c>
      <c r="AC68" s="49"/>
      <c r="AD68" s="49"/>
      <c r="AE68" s="49"/>
      <c r="AF68" s="49"/>
      <c r="AG68" s="49"/>
      <c r="AH68" s="49"/>
    </row>
    <row r="69" spans="1:34" ht="15.75" x14ac:dyDescent="0.25">
      <c r="A69" s="61" t="s">
        <v>47</v>
      </c>
      <c r="B69" s="66" t="s">
        <v>298</v>
      </c>
      <c r="C69" s="45">
        <f t="shared" si="1"/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</row>
    <row r="70" spans="1:34" ht="15.75" x14ac:dyDescent="0.25">
      <c r="A70" s="61" t="s">
        <v>48</v>
      </c>
      <c r="B70" s="55" t="s">
        <v>575</v>
      </c>
      <c r="C70" s="45">
        <f t="shared" si="1"/>
        <v>1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>
        <v>1</v>
      </c>
      <c r="AC70" s="49"/>
      <c r="AD70" s="49"/>
      <c r="AE70" s="49"/>
      <c r="AF70" s="49"/>
      <c r="AG70" s="49"/>
      <c r="AH70" s="49"/>
    </row>
    <row r="71" spans="1:34" ht="15.75" x14ac:dyDescent="0.25">
      <c r="A71" s="61" t="s">
        <v>411</v>
      </c>
      <c r="B71" s="66" t="s">
        <v>412</v>
      </c>
      <c r="C71" s="45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</row>
    <row r="72" spans="1:34" ht="15.75" x14ac:dyDescent="0.25">
      <c r="A72" s="61" t="s">
        <v>49</v>
      </c>
      <c r="B72" s="55" t="s">
        <v>227</v>
      </c>
      <c r="C72" s="45">
        <f t="shared" si="1"/>
        <v>0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</row>
    <row r="73" spans="1:34" ht="15.75" x14ac:dyDescent="0.25">
      <c r="A73" s="61" t="s">
        <v>382</v>
      </c>
      <c r="B73" s="55" t="s">
        <v>383</v>
      </c>
      <c r="C73" s="45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</row>
    <row r="74" spans="1:34" ht="15.75" x14ac:dyDescent="0.25">
      <c r="A74" s="61" t="s">
        <v>640</v>
      </c>
      <c r="B74" s="55" t="s">
        <v>641</v>
      </c>
      <c r="C74" s="45">
        <f t="shared" si="1"/>
        <v>1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>
        <v>1</v>
      </c>
      <c r="AC74" s="49"/>
      <c r="AD74" s="49"/>
      <c r="AE74" s="49"/>
      <c r="AF74" s="49"/>
      <c r="AG74" s="49"/>
      <c r="AH74" s="49"/>
    </row>
    <row r="75" spans="1:34" ht="15.75" x14ac:dyDescent="0.25">
      <c r="A75" s="61" t="s">
        <v>50</v>
      </c>
      <c r="B75" s="55" t="s">
        <v>642</v>
      </c>
      <c r="C75" s="45">
        <f t="shared" si="1"/>
        <v>1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>
        <v>1</v>
      </c>
      <c r="AC75" s="49"/>
      <c r="AD75" s="49"/>
      <c r="AE75" s="49"/>
      <c r="AF75" s="49"/>
      <c r="AG75" s="49"/>
      <c r="AH75" s="49"/>
    </row>
    <row r="76" spans="1:34" ht="15.75" x14ac:dyDescent="0.25">
      <c r="A76" s="61" t="s">
        <v>51</v>
      </c>
      <c r="B76" s="55" t="s">
        <v>335</v>
      </c>
      <c r="C76" s="45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</row>
    <row r="77" spans="1:34" ht="15.75" x14ac:dyDescent="0.25">
      <c r="A77" s="61" t="s">
        <v>342</v>
      </c>
      <c r="B77" s="55" t="s">
        <v>343</v>
      </c>
      <c r="C77" s="45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</row>
    <row r="78" spans="1:34" ht="15.75" x14ac:dyDescent="0.25">
      <c r="A78" s="61" t="s">
        <v>511</v>
      </c>
      <c r="B78" s="55" t="s">
        <v>512</v>
      </c>
      <c r="C78" s="45">
        <f t="shared" si="1"/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</row>
    <row r="79" spans="1:34" ht="15.75" x14ac:dyDescent="0.25">
      <c r="A79" s="61" t="s">
        <v>505</v>
      </c>
      <c r="B79" s="55" t="s">
        <v>506</v>
      </c>
      <c r="C79" s="45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</row>
    <row r="80" spans="1:34" ht="15.75" x14ac:dyDescent="0.25">
      <c r="A80" s="61" t="s">
        <v>328</v>
      </c>
      <c r="B80" s="66" t="s">
        <v>329</v>
      </c>
      <c r="C80" s="45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</row>
    <row r="81" spans="1:34" ht="15.75" x14ac:dyDescent="0.25">
      <c r="A81" s="61" t="s">
        <v>52</v>
      </c>
      <c r="B81" s="55" t="s">
        <v>634</v>
      </c>
      <c r="C81" s="45">
        <f t="shared" si="1"/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</row>
    <row r="82" spans="1:34" ht="15.75" x14ac:dyDescent="0.25">
      <c r="A82" s="61" t="s">
        <v>53</v>
      </c>
      <c r="B82" s="66" t="s">
        <v>349</v>
      </c>
      <c r="C82" s="45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</row>
    <row r="83" spans="1:34" ht="15.75" x14ac:dyDescent="0.25">
      <c r="A83" s="61" t="s">
        <v>54</v>
      </c>
      <c r="B83" s="55" t="s">
        <v>273</v>
      </c>
      <c r="C83" s="45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</row>
    <row r="84" spans="1:34" ht="15.75" x14ac:dyDescent="0.25">
      <c r="A84" s="61" t="s">
        <v>55</v>
      </c>
      <c r="B84" s="66" t="s">
        <v>301</v>
      </c>
      <c r="C84" s="45">
        <f t="shared" si="1"/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</row>
    <row r="85" spans="1:34" ht="15.75" x14ac:dyDescent="0.25">
      <c r="A85" s="61" t="s">
        <v>56</v>
      </c>
      <c r="B85" s="66" t="s">
        <v>540</v>
      </c>
      <c r="C85" s="45">
        <f t="shared" si="1"/>
        <v>12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>
        <f>6+6</f>
        <v>12</v>
      </c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</row>
    <row r="86" spans="1:34" ht="15.75" x14ac:dyDescent="0.25">
      <c r="A86" s="61" t="s">
        <v>684</v>
      </c>
      <c r="B86" s="66" t="s">
        <v>685</v>
      </c>
      <c r="C86" s="45">
        <f t="shared" si="1"/>
        <v>2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>
        <v>1</v>
      </c>
      <c r="S86" s="49"/>
      <c r="T86" s="49"/>
      <c r="U86" s="49"/>
      <c r="V86" s="49"/>
      <c r="W86" s="49"/>
      <c r="X86" s="49"/>
      <c r="Y86" s="49"/>
      <c r="Z86" s="49">
        <v>1</v>
      </c>
      <c r="AA86" s="49"/>
      <c r="AB86" s="49"/>
      <c r="AC86" s="49"/>
      <c r="AD86" s="49"/>
      <c r="AE86" s="49"/>
      <c r="AF86" s="49"/>
      <c r="AG86" s="49"/>
      <c r="AH86" s="49"/>
    </row>
    <row r="87" spans="1:34" ht="15.75" x14ac:dyDescent="0.25">
      <c r="A87" s="61" t="s">
        <v>57</v>
      </c>
      <c r="B87" s="66" t="s">
        <v>317</v>
      </c>
      <c r="C87" s="45">
        <f t="shared" si="1"/>
        <v>7</v>
      </c>
      <c r="D87" s="49">
        <v>5</v>
      </c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>
        <v>1</v>
      </c>
      <c r="R87" s="49"/>
      <c r="S87" s="49"/>
      <c r="T87" s="49"/>
      <c r="U87" s="49"/>
      <c r="V87" s="49"/>
      <c r="W87" s="49"/>
      <c r="X87" s="49"/>
      <c r="Y87" s="49"/>
      <c r="Z87" s="49"/>
      <c r="AA87" s="49">
        <v>1</v>
      </c>
      <c r="AB87" s="49"/>
      <c r="AC87" s="49"/>
      <c r="AD87" s="49"/>
      <c r="AE87" s="49"/>
      <c r="AF87" s="49"/>
      <c r="AG87" s="49"/>
      <c r="AH87" s="49"/>
    </row>
    <row r="88" spans="1:34" ht="15.75" x14ac:dyDescent="0.25">
      <c r="A88" s="61" t="s">
        <v>626</v>
      </c>
      <c r="B88" s="66" t="s">
        <v>627</v>
      </c>
      <c r="C88" s="45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</row>
    <row r="89" spans="1:34" ht="15.75" x14ac:dyDescent="0.25">
      <c r="A89" s="61" t="s">
        <v>58</v>
      </c>
      <c r="B89" s="66" t="s">
        <v>578</v>
      </c>
      <c r="C89" s="45">
        <f t="shared" si="1"/>
        <v>0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</row>
    <row r="90" spans="1:34" ht="15.75" x14ac:dyDescent="0.25">
      <c r="A90" s="61" t="s">
        <v>59</v>
      </c>
      <c r="B90" s="66" t="s">
        <v>365</v>
      </c>
      <c r="C90" s="45">
        <f t="shared" si="1"/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</row>
    <row r="91" spans="1:34" ht="15.75" x14ac:dyDescent="0.25">
      <c r="A91" s="61" t="s">
        <v>405</v>
      </c>
      <c r="B91" s="66" t="s">
        <v>406</v>
      </c>
      <c r="C91" s="45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</row>
    <row r="92" spans="1:34" ht="15.75" x14ac:dyDescent="0.25">
      <c r="A92" s="61" t="s">
        <v>60</v>
      </c>
      <c r="B92" s="66" t="s">
        <v>498</v>
      </c>
      <c r="C92" s="45">
        <f t="shared" si="1"/>
        <v>20</v>
      </c>
      <c r="D92" s="49"/>
      <c r="E92" s="49">
        <v>10</v>
      </c>
      <c r="F92" s="49"/>
      <c r="G92" s="49"/>
      <c r="H92" s="49"/>
      <c r="I92" s="49"/>
      <c r="J92" s="49"/>
      <c r="K92" s="49"/>
      <c r="L92" s="49"/>
      <c r="M92" s="49">
        <v>10</v>
      </c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</row>
    <row r="93" spans="1:34" ht="15.75" x14ac:dyDescent="0.25">
      <c r="A93" s="61" t="s">
        <v>61</v>
      </c>
      <c r="B93" s="66" t="s">
        <v>551</v>
      </c>
      <c r="C93" s="45">
        <f t="shared" si="1"/>
        <v>30</v>
      </c>
      <c r="D93" s="49">
        <v>10</v>
      </c>
      <c r="E93" s="49"/>
      <c r="F93" s="49"/>
      <c r="G93" s="49"/>
      <c r="H93" s="49"/>
      <c r="I93" s="49"/>
      <c r="J93" s="49">
        <v>8</v>
      </c>
      <c r="K93" s="49">
        <v>6</v>
      </c>
      <c r="L93" s="49"/>
      <c r="M93" s="49"/>
      <c r="N93" s="49"/>
      <c r="O93" s="49"/>
      <c r="P93" s="49"/>
      <c r="Q93" s="49">
        <f>1+1</f>
        <v>2</v>
      </c>
      <c r="R93" s="49"/>
      <c r="S93" s="49"/>
      <c r="T93" s="49"/>
      <c r="U93" s="49"/>
      <c r="V93" s="49"/>
      <c r="W93" s="49"/>
      <c r="X93" s="49"/>
      <c r="Y93" s="49"/>
      <c r="Z93" s="49">
        <v>2</v>
      </c>
      <c r="AA93" s="49">
        <v>1</v>
      </c>
      <c r="AB93" s="49"/>
      <c r="AC93" s="49"/>
      <c r="AD93" s="49"/>
      <c r="AE93" s="49">
        <v>1</v>
      </c>
      <c r="AF93" s="49"/>
      <c r="AG93" s="49"/>
      <c r="AH93" s="49"/>
    </row>
    <row r="94" spans="1:34" ht="15.75" x14ac:dyDescent="0.25">
      <c r="A94" s="61" t="s">
        <v>395</v>
      </c>
      <c r="B94" s="55" t="s">
        <v>396</v>
      </c>
      <c r="C94" s="45">
        <f t="shared" si="1"/>
        <v>0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</row>
    <row r="95" spans="1:34" ht="15.75" x14ac:dyDescent="0.25">
      <c r="A95" s="61" t="s">
        <v>62</v>
      </c>
      <c r="B95" s="55" t="s">
        <v>63</v>
      </c>
      <c r="C95" s="45">
        <f t="shared" si="1"/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</row>
    <row r="96" spans="1:34" ht="15.75" x14ac:dyDescent="0.25">
      <c r="A96" s="61" t="s">
        <v>607</v>
      </c>
      <c r="B96" s="55" t="s">
        <v>608</v>
      </c>
      <c r="C96" s="45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</row>
    <row r="97" spans="1:34" ht="15.75" x14ac:dyDescent="0.25">
      <c r="A97" s="61" t="s">
        <v>64</v>
      </c>
      <c r="B97" s="55" t="s">
        <v>65</v>
      </c>
      <c r="C97" s="45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</row>
    <row r="98" spans="1:34" ht="15.75" x14ac:dyDescent="0.25">
      <c r="A98" s="61" t="s">
        <v>66</v>
      </c>
      <c r="B98" s="55" t="s">
        <v>399</v>
      </c>
      <c r="C98" s="45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</row>
    <row r="99" spans="1:34" ht="15.75" x14ac:dyDescent="0.25">
      <c r="A99" s="61" t="s">
        <v>67</v>
      </c>
      <c r="B99" s="55" t="s">
        <v>398</v>
      </c>
      <c r="C99" s="45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</row>
    <row r="100" spans="1:34" ht="15.75" x14ac:dyDescent="0.25">
      <c r="A100" s="61" t="s">
        <v>583</v>
      </c>
      <c r="B100" s="66" t="s">
        <v>584</v>
      </c>
      <c r="C100" s="45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</row>
    <row r="101" spans="1:34" ht="15.75" x14ac:dyDescent="0.25">
      <c r="A101" s="61" t="s">
        <v>581</v>
      </c>
      <c r="B101" s="66" t="s">
        <v>582</v>
      </c>
      <c r="C101" s="45">
        <f t="shared" si="1"/>
        <v>0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</row>
    <row r="102" spans="1:34" ht="15.75" x14ac:dyDescent="0.25">
      <c r="A102" s="61" t="s">
        <v>68</v>
      </c>
      <c r="B102" s="55" t="s">
        <v>400</v>
      </c>
      <c r="C102" s="45">
        <f t="shared" si="1"/>
        <v>0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</row>
    <row r="103" spans="1:34" ht="15.75" x14ac:dyDescent="0.25">
      <c r="A103" s="61" t="s">
        <v>69</v>
      </c>
      <c r="B103" s="55" t="s">
        <v>70</v>
      </c>
      <c r="C103" s="45">
        <f t="shared" si="1"/>
        <v>0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</row>
    <row r="104" spans="1:34" ht="15.75" x14ac:dyDescent="0.25">
      <c r="A104" s="61" t="s">
        <v>71</v>
      </c>
      <c r="B104" s="55" t="s">
        <v>665</v>
      </c>
      <c r="C104" s="45">
        <f t="shared" si="1"/>
        <v>0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</row>
    <row r="105" spans="1:34" ht="15.75" x14ac:dyDescent="0.25">
      <c r="A105" s="61" t="s">
        <v>434</v>
      </c>
      <c r="B105" s="55" t="s">
        <v>435</v>
      </c>
      <c r="C105" s="45">
        <f t="shared" si="1"/>
        <v>0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</row>
    <row r="106" spans="1:34" ht="15.75" x14ac:dyDescent="0.25">
      <c r="A106" s="61" t="s">
        <v>464</v>
      </c>
      <c r="B106" s="55" t="s">
        <v>465</v>
      </c>
      <c r="C106" s="45">
        <f t="shared" si="1"/>
        <v>0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</row>
    <row r="107" spans="1:34" ht="15.75" x14ac:dyDescent="0.25">
      <c r="A107" s="61" t="s">
        <v>72</v>
      </c>
      <c r="B107" s="66" t="s">
        <v>73</v>
      </c>
      <c r="C107" s="45">
        <f t="shared" si="1"/>
        <v>0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</row>
    <row r="108" spans="1:34" ht="15.75" x14ac:dyDescent="0.25">
      <c r="A108" s="61" t="s">
        <v>74</v>
      </c>
      <c r="B108" s="55" t="s">
        <v>574</v>
      </c>
      <c r="C108" s="45">
        <f t="shared" si="1"/>
        <v>0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</row>
    <row r="109" spans="1:34" ht="15.75" x14ac:dyDescent="0.25">
      <c r="A109" s="61" t="s">
        <v>75</v>
      </c>
      <c r="B109" s="55" t="s">
        <v>519</v>
      </c>
      <c r="C109" s="45">
        <f t="shared" si="1"/>
        <v>28</v>
      </c>
      <c r="D109" s="49">
        <v>20</v>
      </c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>
        <f>2+2+2+2</f>
        <v>8</v>
      </c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</row>
    <row r="110" spans="1:34" ht="15.75" x14ac:dyDescent="0.25">
      <c r="A110" s="61" t="s">
        <v>650</v>
      </c>
      <c r="B110" s="55" t="s">
        <v>651</v>
      </c>
      <c r="C110" s="45">
        <f t="shared" si="1"/>
        <v>0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</row>
    <row r="111" spans="1:34" ht="15.75" x14ac:dyDescent="0.25">
      <c r="A111" s="61" t="s">
        <v>522</v>
      </c>
      <c r="B111" s="66" t="s">
        <v>523</v>
      </c>
      <c r="C111" s="45">
        <f t="shared" si="1"/>
        <v>0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</row>
    <row r="112" spans="1:34" ht="15.75" x14ac:dyDescent="0.25">
      <c r="A112" s="61" t="s">
        <v>426</v>
      </c>
      <c r="B112" s="55" t="s">
        <v>427</v>
      </c>
      <c r="C112" s="45">
        <f t="shared" si="1"/>
        <v>0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</row>
    <row r="113" spans="1:34" ht="15.75" x14ac:dyDescent="0.25">
      <c r="A113" s="61" t="s">
        <v>340</v>
      </c>
      <c r="B113" s="55" t="s">
        <v>341</v>
      </c>
      <c r="C113" s="45">
        <f t="shared" si="1"/>
        <v>0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</row>
    <row r="114" spans="1:34" ht="15.75" x14ac:dyDescent="0.25">
      <c r="A114" s="61" t="s">
        <v>379</v>
      </c>
      <c r="B114" s="66" t="s">
        <v>380</v>
      </c>
      <c r="C114" s="45">
        <f t="shared" si="1"/>
        <v>2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>
        <v>1</v>
      </c>
      <c r="S114" s="49"/>
      <c r="T114" s="49"/>
      <c r="U114" s="49"/>
      <c r="V114" s="49"/>
      <c r="W114" s="49"/>
      <c r="X114" s="49"/>
      <c r="Y114" s="49"/>
      <c r="Z114" s="49">
        <v>1</v>
      </c>
      <c r="AA114" s="49"/>
      <c r="AB114" s="49"/>
      <c r="AC114" s="49"/>
      <c r="AD114" s="49"/>
      <c r="AE114" s="49"/>
      <c r="AF114" s="49"/>
      <c r="AG114" s="49"/>
      <c r="AH114" s="49"/>
    </row>
    <row r="115" spans="1:34" ht="15.75" x14ac:dyDescent="0.25">
      <c r="A115" s="61" t="s">
        <v>680</v>
      </c>
      <c r="B115" s="66" t="s">
        <v>681</v>
      </c>
      <c r="C115" s="45">
        <f t="shared" si="1"/>
        <v>4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49">
        <v>1</v>
      </c>
      <c r="N115" s="49"/>
      <c r="O115" s="49"/>
      <c r="P115" s="49"/>
      <c r="Q115" s="49"/>
      <c r="R115" s="49">
        <f>1+1</f>
        <v>2</v>
      </c>
      <c r="S115" s="49"/>
      <c r="T115" s="49"/>
      <c r="U115" s="49"/>
      <c r="V115" s="49"/>
      <c r="W115" s="49"/>
      <c r="X115" s="49"/>
      <c r="Y115" s="49"/>
      <c r="Z115" s="49">
        <v>1</v>
      </c>
      <c r="AA115" s="49"/>
      <c r="AB115" s="49"/>
      <c r="AC115" s="49"/>
      <c r="AD115" s="49"/>
      <c r="AE115" s="49"/>
      <c r="AF115" s="49"/>
      <c r="AG115" s="49"/>
      <c r="AH115" s="49"/>
    </row>
    <row r="116" spans="1:34" ht="15.75" x14ac:dyDescent="0.25">
      <c r="A116" s="61" t="s">
        <v>453</v>
      </c>
      <c r="B116" s="66" t="s">
        <v>454</v>
      </c>
      <c r="C116" s="45">
        <f t="shared" si="1"/>
        <v>0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</row>
    <row r="117" spans="1:34" ht="15.75" x14ac:dyDescent="0.25">
      <c r="A117" s="61" t="s">
        <v>466</v>
      </c>
      <c r="B117" s="55" t="s">
        <v>467</v>
      </c>
      <c r="C117" s="45">
        <f t="shared" si="1"/>
        <v>0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</row>
    <row r="118" spans="1:34" ht="15.75" x14ac:dyDescent="0.25">
      <c r="A118" s="61" t="s">
        <v>488</v>
      </c>
      <c r="B118" s="55" t="s">
        <v>804</v>
      </c>
      <c r="C118" s="45">
        <f t="shared" si="1"/>
        <v>18</v>
      </c>
      <c r="D118" s="49">
        <v>5</v>
      </c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>
        <f>1+1</f>
        <v>2</v>
      </c>
      <c r="S118" s="49"/>
      <c r="T118" s="49"/>
      <c r="U118" s="49"/>
      <c r="V118" s="49"/>
      <c r="W118" s="49"/>
      <c r="X118" s="49"/>
      <c r="Y118" s="49"/>
      <c r="Z118" s="49">
        <v>1</v>
      </c>
      <c r="AA118" s="49">
        <f>2+2+2+2+2</f>
        <v>10</v>
      </c>
      <c r="AB118" s="49"/>
      <c r="AC118" s="49"/>
      <c r="AD118" s="49"/>
      <c r="AE118" s="49"/>
      <c r="AF118" s="49"/>
      <c r="AG118" s="49"/>
      <c r="AH118" s="49"/>
    </row>
    <row r="119" spans="1:34" ht="15.75" x14ac:dyDescent="0.25">
      <c r="A119" s="61" t="s">
        <v>326</v>
      </c>
      <c r="B119" s="66" t="s">
        <v>327</v>
      </c>
      <c r="C119" s="45">
        <f t="shared" si="1"/>
        <v>5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>
        <v>5</v>
      </c>
      <c r="Z119" s="49"/>
      <c r="AA119" s="49"/>
      <c r="AB119" s="49"/>
      <c r="AC119" s="49"/>
      <c r="AD119" s="49"/>
      <c r="AE119" s="49"/>
      <c r="AF119" s="49"/>
      <c r="AG119" s="49"/>
      <c r="AH119" s="49"/>
    </row>
    <row r="120" spans="1:34" ht="15.75" x14ac:dyDescent="0.25">
      <c r="A120" s="61" t="s">
        <v>413</v>
      </c>
      <c r="B120" s="66" t="s">
        <v>414</v>
      </c>
      <c r="C120" s="45">
        <f t="shared" si="1"/>
        <v>0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</row>
    <row r="121" spans="1:34" ht="15.75" x14ac:dyDescent="0.25">
      <c r="A121" s="61" t="s">
        <v>236</v>
      </c>
      <c r="B121" s="66" t="s">
        <v>237</v>
      </c>
      <c r="C121" s="45">
        <f t="shared" si="1"/>
        <v>4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>
        <v>4</v>
      </c>
      <c r="AA121" s="49"/>
      <c r="AB121" s="49"/>
      <c r="AC121" s="49"/>
      <c r="AD121" s="49"/>
      <c r="AE121" s="49"/>
      <c r="AF121" s="49"/>
      <c r="AG121" s="49"/>
      <c r="AH121" s="24"/>
    </row>
    <row r="122" spans="1:34" ht="15.75" x14ac:dyDescent="0.25">
      <c r="A122" s="61" t="s">
        <v>76</v>
      </c>
      <c r="B122" s="55" t="s">
        <v>295</v>
      </c>
      <c r="C122" s="45">
        <f t="shared" si="1"/>
        <v>4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>
        <f>2+2</f>
        <v>4</v>
      </c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</row>
    <row r="123" spans="1:34" ht="15.75" x14ac:dyDescent="0.25">
      <c r="A123" s="61" t="s">
        <v>489</v>
      </c>
      <c r="B123" s="55" t="s">
        <v>490</v>
      </c>
      <c r="C123" s="45">
        <f t="shared" si="1"/>
        <v>0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</row>
    <row r="124" spans="1:34" ht="15.75" x14ac:dyDescent="0.25">
      <c r="A124" s="61" t="s">
        <v>377</v>
      </c>
      <c r="B124" s="66" t="s">
        <v>378</v>
      </c>
      <c r="C124" s="45">
        <f t="shared" si="1"/>
        <v>0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</row>
    <row r="125" spans="1:34" ht="15.75" x14ac:dyDescent="0.25">
      <c r="A125" s="61" t="s">
        <v>77</v>
      </c>
      <c r="B125" s="66" t="s">
        <v>515</v>
      </c>
      <c r="C125" s="45">
        <f t="shared" si="1"/>
        <v>0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</row>
    <row r="126" spans="1:34" ht="15.75" x14ac:dyDescent="0.25">
      <c r="A126" s="61" t="s">
        <v>474</v>
      </c>
      <c r="B126" s="66" t="s">
        <v>475</v>
      </c>
      <c r="C126" s="45">
        <f t="shared" si="1"/>
        <v>0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</row>
    <row r="127" spans="1:34" ht="15.75" x14ac:dyDescent="0.25">
      <c r="A127" s="61" t="s">
        <v>440</v>
      </c>
      <c r="B127" s="66" t="s">
        <v>441</v>
      </c>
      <c r="C127" s="45">
        <f t="shared" si="1"/>
        <v>6</v>
      </c>
      <c r="D127" s="49"/>
      <c r="E127" s="49"/>
      <c r="F127" s="49"/>
      <c r="G127" s="49"/>
      <c r="H127" s="49"/>
      <c r="I127" s="49"/>
      <c r="J127" s="49"/>
      <c r="K127" s="49">
        <v>6</v>
      </c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</row>
    <row r="128" spans="1:34" ht="15.75" x14ac:dyDescent="0.25">
      <c r="A128" s="61" t="s">
        <v>424</v>
      </c>
      <c r="B128" s="66" t="s">
        <v>425</v>
      </c>
      <c r="C128" s="45">
        <f t="shared" si="1"/>
        <v>0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</row>
    <row r="129" spans="1:34" ht="15.75" x14ac:dyDescent="0.25">
      <c r="A129" s="61" t="s">
        <v>338</v>
      </c>
      <c r="B129" s="66" t="s">
        <v>339</v>
      </c>
      <c r="C129" s="45">
        <f t="shared" si="1"/>
        <v>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</row>
    <row r="130" spans="1:34" ht="15.75" x14ac:dyDescent="0.25">
      <c r="A130" s="61" t="s">
        <v>186</v>
      </c>
      <c r="B130" s="56" t="s">
        <v>187</v>
      </c>
      <c r="C130" s="45">
        <f t="shared" ref="C130:C193" si="2">SUM(D130:AH130)</f>
        <v>0</v>
      </c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</row>
    <row r="131" spans="1:34" ht="15.75" x14ac:dyDescent="0.25">
      <c r="A131" s="61" t="s">
        <v>78</v>
      </c>
      <c r="B131" s="66" t="s">
        <v>79</v>
      </c>
      <c r="C131" s="45">
        <f t="shared" si="2"/>
        <v>0</v>
      </c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</row>
    <row r="132" spans="1:34" ht="15.75" x14ac:dyDescent="0.25">
      <c r="A132" s="61" t="s">
        <v>247</v>
      </c>
      <c r="B132" s="55" t="s">
        <v>248</v>
      </c>
      <c r="C132" s="45">
        <f t="shared" si="2"/>
        <v>0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</row>
    <row r="133" spans="1:34" ht="15.75" x14ac:dyDescent="0.25">
      <c r="A133" s="61" t="s">
        <v>80</v>
      </c>
      <c r="B133" s="55" t="s">
        <v>497</v>
      </c>
      <c r="C133" s="45">
        <f t="shared" si="2"/>
        <v>40</v>
      </c>
      <c r="D133" s="49"/>
      <c r="E133" s="49"/>
      <c r="F133" s="49"/>
      <c r="G133" s="49"/>
      <c r="H133" s="49"/>
      <c r="I133" s="49"/>
      <c r="J133" s="49">
        <v>30</v>
      </c>
      <c r="K133" s="49"/>
      <c r="L133" s="49"/>
      <c r="M133" s="49">
        <v>10</v>
      </c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</row>
    <row r="134" spans="1:34" ht="15.75" x14ac:dyDescent="0.25">
      <c r="A134" s="61" t="s">
        <v>81</v>
      </c>
      <c r="B134" s="55" t="s">
        <v>618</v>
      </c>
      <c r="C134" s="45">
        <f t="shared" si="2"/>
        <v>0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</row>
    <row r="135" spans="1:34" ht="15.75" x14ac:dyDescent="0.25">
      <c r="A135" s="61" t="s">
        <v>571</v>
      </c>
      <c r="B135" s="66" t="s">
        <v>572</v>
      </c>
      <c r="C135" s="45">
        <f t="shared" si="2"/>
        <v>0</v>
      </c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</row>
    <row r="136" spans="1:34" ht="15.75" x14ac:dyDescent="0.25">
      <c r="A136" s="61" t="s">
        <v>82</v>
      </c>
      <c r="B136" s="55" t="s">
        <v>375</v>
      </c>
      <c r="C136" s="45">
        <f t="shared" si="2"/>
        <v>7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49">
        <v>1</v>
      </c>
      <c r="N136" s="49"/>
      <c r="O136" s="49"/>
      <c r="P136" s="49"/>
      <c r="Q136" s="49">
        <f>1+1+1+1</f>
        <v>4</v>
      </c>
      <c r="R136" s="49"/>
      <c r="S136" s="49"/>
      <c r="T136" s="49"/>
      <c r="U136" s="49"/>
      <c r="V136" s="49"/>
      <c r="W136" s="49"/>
      <c r="X136" s="49">
        <v>1</v>
      </c>
      <c r="Y136" s="49"/>
      <c r="Z136" s="49"/>
      <c r="AA136" s="49"/>
      <c r="AB136" s="49"/>
      <c r="AC136" s="49"/>
      <c r="AD136" s="49"/>
      <c r="AE136" s="49">
        <v>1</v>
      </c>
      <c r="AF136" s="49"/>
      <c r="AG136" s="49"/>
      <c r="AH136" s="49"/>
    </row>
    <row r="137" spans="1:34" ht="15.75" x14ac:dyDescent="0.25">
      <c r="A137" s="61" t="s">
        <v>83</v>
      </c>
      <c r="B137" s="55" t="s">
        <v>228</v>
      </c>
      <c r="C137" s="45">
        <f t="shared" si="2"/>
        <v>0</v>
      </c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1:34" ht="15.75" x14ac:dyDescent="0.25">
      <c r="A138" s="111" t="s">
        <v>172</v>
      </c>
      <c r="B138" s="55" t="s">
        <v>173</v>
      </c>
      <c r="C138" s="45">
        <f t="shared" si="2"/>
        <v>0</v>
      </c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</row>
    <row r="139" spans="1:34" ht="15.75" x14ac:dyDescent="0.25">
      <c r="A139" s="61" t="s">
        <v>541</v>
      </c>
      <c r="B139" s="55" t="s">
        <v>542</v>
      </c>
      <c r="C139" s="45">
        <f t="shared" si="2"/>
        <v>21</v>
      </c>
      <c r="D139" s="49"/>
      <c r="E139" s="49">
        <v>1</v>
      </c>
      <c r="F139" s="49"/>
      <c r="G139" s="49"/>
      <c r="H139" s="49"/>
      <c r="I139" s="49"/>
      <c r="J139" s="49"/>
      <c r="K139" s="49">
        <v>10</v>
      </c>
      <c r="L139" s="49"/>
      <c r="M139" s="49">
        <v>10</v>
      </c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</row>
    <row r="140" spans="1:34" ht="15.75" x14ac:dyDescent="0.25">
      <c r="A140" s="61" t="s">
        <v>436</v>
      </c>
      <c r="B140" s="55" t="s">
        <v>437</v>
      </c>
      <c r="C140" s="45">
        <f t="shared" si="2"/>
        <v>4</v>
      </c>
      <c r="D140" s="49"/>
      <c r="E140" s="49"/>
      <c r="F140" s="49"/>
      <c r="G140" s="49"/>
      <c r="H140" s="49"/>
      <c r="I140" s="49"/>
      <c r="J140" s="49"/>
      <c r="K140" s="49"/>
      <c r="L140" s="49"/>
      <c r="M140" s="49">
        <v>4</v>
      </c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</row>
    <row r="141" spans="1:34" ht="15.75" x14ac:dyDescent="0.25">
      <c r="A141" s="61" t="s">
        <v>84</v>
      </c>
      <c r="B141" s="55" t="s">
        <v>463</v>
      </c>
      <c r="C141" s="45">
        <f t="shared" si="2"/>
        <v>1</v>
      </c>
      <c r="D141" s="49"/>
      <c r="E141" s="49"/>
      <c r="F141" s="49"/>
      <c r="G141" s="49"/>
      <c r="H141" s="49"/>
      <c r="I141" s="49"/>
      <c r="J141" s="49">
        <v>1</v>
      </c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</row>
    <row r="142" spans="1:34" ht="15.75" x14ac:dyDescent="0.25">
      <c r="A142" s="61" t="s">
        <v>561</v>
      </c>
      <c r="B142" s="55" t="s">
        <v>562</v>
      </c>
      <c r="C142" s="45">
        <f t="shared" si="2"/>
        <v>0</v>
      </c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</row>
    <row r="143" spans="1:34" ht="15.75" x14ac:dyDescent="0.25">
      <c r="A143" s="61" t="s">
        <v>624</v>
      </c>
      <c r="B143" s="55" t="s">
        <v>625</v>
      </c>
      <c r="C143" s="45">
        <f t="shared" si="2"/>
        <v>0</v>
      </c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</row>
    <row r="144" spans="1:34" ht="15.75" x14ac:dyDescent="0.25">
      <c r="A144" s="61" t="s">
        <v>85</v>
      </c>
      <c r="B144" s="56" t="s">
        <v>553</v>
      </c>
      <c r="C144" s="45">
        <f t="shared" si="2"/>
        <v>0</v>
      </c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</row>
    <row r="145" spans="1:34" ht="15.75" x14ac:dyDescent="0.25">
      <c r="A145" s="61" t="s">
        <v>86</v>
      </c>
      <c r="B145" s="55" t="s">
        <v>197</v>
      </c>
      <c r="C145" s="45">
        <f t="shared" si="2"/>
        <v>0</v>
      </c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24"/>
      <c r="AH145" s="24"/>
    </row>
    <row r="146" spans="1:34" ht="15.75" x14ac:dyDescent="0.25">
      <c r="A146" s="61" t="s">
        <v>87</v>
      </c>
      <c r="B146" s="55" t="s">
        <v>88</v>
      </c>
      <c r="C146" s="45">
        <f t="shared" si="2"/>
        <v>0</v>
      </c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</row>
    <row r="147" spans="1:34" ht="15.75" x14ac:dyDescent="0.25">
      <c r="A147" s="61" t="s">
        <v>493</v>
      </c>
      <c r="B147" s="66" t="s">
        <v>494</v>
      </c>
      <c r="C147" s="45">
        <f t="shared" si="2"/>
        <v>0</v>
      </c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</row>
    <row r="148" spans="1:34" ht="15.75" x14ac:dyDescent="0.25">
      <c r="A148" s="61" t="s">
        <v>89</v>
      </c>
      <c r="B148" s="55" t="s">
        <v>90</v>
      </c>
      <c r="C148" s="45">
        <f t="shared" si="2"/>
        <v>0</v>
      </c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</row>
    <row r="149" spans="1:34" ht="15.75" x14ac:dyDescent="0.25">
      <c r="A149" s="61" t="s">
        <v>432</v>
      </c>
      <c r="B149" s="55" t="s">
        <v>433</v>
      </c>
      <c r="C149" s="45">
        <f t="shared" si="2"/>
        <v>0</v>
      </c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</row>
    <row r="150" spans="1:34" ht="15.75" x14ac:dyDescent="0.25">
      <c r="A150" s="61" t="s">
        <v>91</v>
      </c>
      <c r="B150" s="55" t="s">
        <v>323</v>
      </c>
      <c r="C150" s="45">
        <f t="shared" si="2"/>
        <v>0</v>
      </c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</row>
    <row r="151" spans="1:34" ht="15.75" x14ac:dyDescent="0.25">
      <c r="A151" s="61" t="s">
        <v>632</v>
      </c>
      <c r="B151" s="55" t="s">
        <v>633</v>
      </c>
      <c r="C151" s="45">
        <f t="shared" si="2"/>
        <v>0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</row>
    <row r="152" spans="1:34" ht="15.75" x14ac:dyDescent="0.25">
      <c r="A152" s="61" t="s">
        <v>442</v>
      </c>
      <c r="B152" s="55" t="s">
        <v>443</v>
      </c>
      <c r="C152" s="45">
        <f t="shared" si="2"/>
        <v>0</v>
      </c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</row>
    <row r="153" spans="1:34" ht="15.75" x14ac:dyDescent="0.25">
      <c r="A153" s="61" t="s">
        <v>371</v>
      </c>
      <c r="B153" s="55" t="s">
        <v>372</v>
      </c>
      <c r="C153" s="45">
        <f t="shared" si="2"/>
        <v>0</v>
      </c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</row>
    <row r="154" spans="1:34" ht="15.75" x14ac:dyDescent="0.25">
      <c r="A154" s="61" t="s">
        <v>315</v>
      </c>
      <c r="B154" s="55" t="s">
        <v>316</v>
      </c>
      <c r="C154" s="45">
        <f t="shared" si="2"/>
        <v>11</v>
      </c>
      <c r="D154" s="49">
        <v>10</v>
      </c>
      <c r="E154" s="49"/>
      <c r="F154" s="49"/>
      <c r="G154" s="49"/>
      <c r="H154" s="49"/>
      <c r="I154" s="49"/>
      <c r="J154" s="49">
        <v>1</v>
      </c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</row>
    <row r="155" spans="1:34" ht="15.75" x14ac:dyDescent="0.25">
      <c r="A155" s="61" t="s">
        <v>253</v>
      </c>
      <c r="B155" s="55" t="s">
        <v>254</v>
      </c>
      <c r="C155" s="45">
        <f t="shared" si="2"/>
        <v>0</v>
      </c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</row>
    <row r="156" spans="1:34" ht="15.75" x14ac:dyDescent="0.25">
      <c r="A156" s="61" t="s">
        <v>415</v>
      </c>
      <c r="B156" s="55" t="s">
        <v>416</v>
      </c>
      <c r="C156" s="45">
        <f t="shared" si="2"/>
        <v>0</v>
      </c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</row>
    <row r="157" spans="1:34" ht="15.75" x14ac:dyDescent="0.25">
      <c r="A157" s="61" t="s">
        <v>92</v>
      </c>
      <c r="B157" s="55" t="s">
        <v>635</v>
      </c>
      <c r="C157" s="45">
        <f t="shared" si="2"/>
        <v>0</v>
      </c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</row>
    <row r="158" spans="1:34" ht="15.75" x14ac:dyDescent="0.25">
      <c r="A158" s="61" t="s">
        <v>93</v>
      </c>
      <c r="B158" s="55" t="s">
        <v>370</v>
      </c>
      <c r="C158" s="45">
        <f t="shared" si="2"/>
        <v>0</v>
      </c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</row>
    <row r="159" spans="1:34" ht="15.75" x14ac:dyDescent="0.25">
      <c r="A159" s="61" t="s">
        <v>652</v>
      </c>
      <c r="B159" s="55" t="s">
        <v>653</v>
      </c>
      <c r="C159" s="45">
        <f t="shared" si="2"/>
        <v>0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</row>
    <row r="160" spans="1:34" ht="15.75" x14ac:dyDescent="0.25">
      <c r="A160" s="61" t="s">
        <v>320</v>
      </c>
      <c r="B160" s="55" t="s">
        <v>321</v>
      </c>
      <c r="C160" s="45">
        <f t="shared" si="2"/>
        <v>0</v>
      </c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</row>
    <row r="161" spans="1:34" ht="15.75" x14ac:dyDescent="0.25">
      <c r="A161" s="61" t="s">
        <v>276</v>
      </c>
      <c r="B161" s="55" t="s">
        <v>277</v>
      </c>
      <c r="C161" s="45">
        <f t="shared" si="2"/>
        <v>0</v>
      </c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</row>
    <row r="162" spans="1:34" ht="15.75" x14ac:dyDescent="0.25">
      <c r="A162" s="61" t="s">
        <v>280</v>
      </c>
      <c r="B162" s="66" t="s">
        <v>281</v>
      </c>
      <c r="C162" s="45">
        <f t="shared" si="2"/>
        <v>0</v>
      </c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</row>
    <row r="163" spans="1:34" ht="15.75" x14ac:dyDescent="0.25">
      <c r="A163" s="61" t="s">
        <v>94</v>
      </c>
      <c r="B163" s="66" t="s">
        <v>359</v>
      </c>
      <c r="C163" s="45">
        <f t="shared" si="2"/>
        <v>0</v>
      </c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</row>
    <row r="164" spans="1:34" ht="15.75" x14ac:dyDescent="0.25">
      <c r="A164" s="61" t="s">
        <v>344</v>
      </c>
      <c r="B164" s="55" t="s">
        <v>345</v>
      </c>
      <c r="C164" s="45">
        <f t="shared" si="2"/>
        <v>0</v>
      </c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</row>
    <row r="165" spans="1:34" ht="15.75" x14ac:dyDescent="0.25">
      <c r="A165" s="61" t="s">
        <v>95</v>
      </c>
      <c r="B165" s="55" t="s">
        <v>96</v>
      </c>
      <c r="C165" s="45">
        <f t="shared" si="2"/>
        <v>692</v>
      </c>
      <c r="D165" s="49"/>
      <c r="E165" s="49">
        <f>192+500</f>
        <v>692</v>
      </c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</row>
    <row r="166" spans="1:34" ht="15.75" x14ac:dyDescent="0.25">
      <c r="A166" s="61" t="s">
        <v>97</v>
      </c>
      <c r="B166" s="55" t="s">
        <v>386</v>
      </c>
      <c r="C166" s="45">
        <f t="shared" si="2"/>
        <v>0</v>
      </c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</row>
    <row r="167" spans="1:34" ht="15.75" x14ac:dyDescent="0.25">
      <c r="A167" s="61" t="s">
        <v>98</v>
      </c>
      <c r="B167" s="55" t="s">
        <v>352</v>
      </c>
      <c r="C167" s="45">
        <f t="shared" si="2"/>
        <v>0</v>
      </c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</row>
    <row r="168" spans="1:34" ht="15.75" x14ac:dyDescent="0.25">
      <c r="A168" s="61" t="s">
        <v>291</v>
      </c>
      <c r="B168" s="55" t="s">
        <v>292</v>
      </c>
      <c r="C168" s="45">
        <f t="shared" si="2"/>
        <v>0</v>
      </c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</row>
    <row r="169" spans="1:34" ht="15.75" x14ac:dyDescent="0.25">
      <c r="A169" s="61" t="s">
        <v>289</v>
      </c>
      <c r="B169" s="55" t="s">
        <v>290</v>
      </c>
      <c r="C169" s="45">
        <f t="shared" si="2"/>
        <v>0</v>
      </c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</row>
    <row r="170" spans="1:34" ht="15.75" x14ac:dyDescent="0.25">
      <c r="A170" s="61" t="s">
        <v>99</v>
      </c>
      <c r="B170" s="55" t="s">
        <v>346</v>
      </c>
      <c r="C170" s="45">
        <f t="shared" si="2"/>
        <v>0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</row>
    <row r="171" spans="1:34" ht="15.75" x14ac:dyDescent="0.25">
      <c r="A171" s="61" t="s">
        <v>100</v>
      </c>
      <c r="B171" s="55" t="s">
        <v>350</v>
      </c>
      <c r="C171" s="45">
        <f t="shared" si="2"/>
        <v>0</v>
      </c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</row>
    <row r="172" spans="1:34" ht="15.75" x14ac:dyDescent="0.25">
      <c r="A172" s="61" t="s">
        <v>101</v>
      </c>
      <c r="B172" s="55" t="s">
        <v>351</v>
      </c>
      <c r="C172" s="45">
        <f t="shared" si="2"/>
        <v>0</v>
      </c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</row>
    <row r="173" spans="1:34" ht="15.75" x14ac:dyDescent="0.25">
      <c r="A173" s="61" t="s">
        <v>215</v>
      </c>
      <c r="B173" s="55" t="s">
        <v>216</v>
      </c>
      <c r="C173" s="45">
        <f t="shared" si="2"/>
        <v>0</v>
      </c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</row>
    <row r="174" spans="1:34" ht="15.75" x14ac:dyDescent="0.25">
      <c r="A174" s="61" t="s">
        <v>217</v>
      </c>
      <c r="B174" s="55" t="s">
        <v>218</v>
      </c>
      <c r="C174" s="45">
        <f t="shared" si="2"/>
        <v>0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24"/>
      <c r="AH174" s="24"/>
    </row>
    <row r="175" spans="1:34" ht="15.75" x14ac:dyDescent="0.25">
      <c r="A175" s="61" t="s">
        <v>102</v>
      </c>
      <c r="B175" s="55" t="s">
        <v>318</v>
      </c>
      <c r="C175" s="45">
        <f t="shared" si="2"/>
        <v>0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</row>
    <row r="176" spans="1:34" ht="15.75" x14ac:dyDescent="0.25">
      <c r="A176" s="61" t="s">
        <v>103</v>
      </c>
      <c r="B176" s="55" t="s">
        <v>319</v>
      </c>
      <c r="C176" s="45">
        <f t="shared" si="2"/>
        <v>0</v>
      </c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</row>
    <row r="177" spans="1:34" ht="15.75" x14ac:dyDescent="0.25">
      <c r="A177" s="61" t="s">
        <v>104</v>
      </c>
      <c r="B177" s="55" t="s">
        <v>334</v>
      </c>
      <c r="C177" s="45">
        <f t="shared" si="2"/>
        <v>0</v>
      </c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</row>
    <row r="178" spans="1:34" ht="15.75" x14ac:dyDescent="0.25">
      <c r="A178" s="61" t="s">
        <v>105</v>
      </c>
      <c r="B178" s="55" t="s">
        <v>256</v>
      </c>
      <c r="C178" s="45">
        <f t="shared" si="2"/>
        <v>0</v>
      </c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</row>
    <row r="179" spans="1:34" ht="15.75" x14ac:dyDescent="0.25">
      <c r="A179" s="61" t="s">
        <v>106</v>
      </c>
      <c r="B179" s="55" t="s">
        <v>617</v>
      </c>
      <c r="C179" s="45">
        <f t="shared" si="2"/>
        <v>0</v>
      </c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</row>
    <row r="180" spans="1:34" ht="15.75" x14ac:dyDescent="0.25">
      <c r="A180" s="61" t="s">
        <v>107</v>
      </c>
      <c r="B180" s="55" t="s">
        <v>620</v>
      </c>
      <c r="C180" s="45">
        <f t="shared" si="2"/>
        <v>0</v>
      </c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</row>
    <row r="181" spans="1:34" ht="15.75" x14ac:dyDescent="0.25">
      <c r="A181" s="61" t="s">
        <v>672</v>
      </c>
      <c r="B181" s="55" t="s">
        <v>673</v>
      </c>
      <c r="C181" s="45">
        <f t="shared" si="2"/>
        <v>0</v>
      </c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</row>
    <row r="182" spans="1:34" ht="15.75" x14ac:dyDescent="0.25">
      <c r="A182" s="61" t="s">
        <v>674</v>
      </c>
      <c r="B182" s="55" t="s">
        <v>675</v>
      </c>
      <c r="C182" s="45">
        <f t="shared" si="2"/>
        <v>0</v>
      </c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</row>
    <row r="183" spans="1:34" ht="15.75" x14ac:dyDescent="0.25">
      <c r="A183" s="61" t="s">
        <v>676</v>
      </c>
      <c r="B183" s="55" t="s">
        <v>677</v>
      </c>
      <c r="C183" s="45">
        <f t="shared" si="2"/>
        <v>0</v>
      </c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</row>
    <row r="184" spans="1:34" ht="15.75" x14ac:dyDescent="0.25">
      <c r="A184" s="61" t="s">
        <v>678</v>
      </c>
      <c r="B184" s="55" t="s">
        <v>679</v>
      </c>
      <c r="C184" s="45">
        <f t="shared" si="2"/>
        <v>0</v>
      </c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</row>
    <row r="185" spans="1:34" ht="15.75" x14ac:dyDescent="0.25">
      <c r="A185" s="61" t="s">
        <v>234</v>
      </c>
      <c r="B185" s="66" t="s">
        <v>235</v>
      </c>
      <c r="C185" s="45">
        <f t="shared" si="2"/>
        <v>14</v>
      </c>
      <c r="D185" s="49"/>
      <c r="E185" s="49"/>
      <c r="F185" s="49">
        <v>5</v>
      </c>
      <c r="G185" s="49"/>
      <c r="H185" s="49"/>
      <c r="I185" s="49"/>
      <c r="J185" s="49"/>
      <c r="K185" s="49"/>
      <c r="L185" s="49"/>
      <c r="M185" s="49">
        <v>5</v>
      </c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>
        <v>1</v>
      </c>
      <c r="AC185" s="49"/>
      <c r="AD185" s="49"/>
      <c r="AE185" s="49"/>
      <c r="AF185" s="49"/>
      <c r="AG185" s="24"/>
      <c r="AH185" s="24">
        <v>3</v>
      </c>
    </row>
    <row r="186" spans="1:34" ht="15.75" x14ac:dyDescent="0.25">
      <c r="A186" s="61" t="s">
        <v>108</v>
      </c>
      <c r="B186" s="55" t="s">
        <v>268</v>
      </c>
      <c r="C186" s="45">
        <f t="shared" si="2"/>
        <v>0</v>
      </c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</row>
    <row r="187" spans="1:34" ht="15.75" x14ac:dyDescent="0.25">
      <c r="A187" s="61" t="s">
        <v>269</v>
      </c>
      <c r="B187" s="66" t="s">
        <v>270</v>
      </c>
      <c r="C187" s="45">
        <f t="shared" si="2"/>
        <v>2</v>
      </c>
      <c r="D187" s="49"/>
      <c r="E187" s="49"/>
      <c r="F187" s="49"/>
      <c r="G187" s="49"/>
      <c r="H187" s="49"/>
      <c r="I187" s="49"/>
      <c r="J187" s="49">
        <v>2</v>
      </c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</row>
    <row r="188" spans="1:34" ht="15.75" x14ac:dyDescent="0.25">
      <c r="A188" s="61" t="s">
        <v>109</v>
      </c>
      <c r="B188" s="55" t="s">
        <v>271</v>
      </c>
      <c r="C188" s="45">
        <f t="shared" si="2"/>
        <v>0</v>
      </c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</row>
    <row r="189" spans="1:34" ht="15.75" x14ac:dyDescent="0.25">
      <c r="A189" s="61" t="s">
        <v>110</v>
      </c>
      <c r="B189" s="66" t="s">
        <v>619</v>
      </c>
      <c r="C189" s="45">
        <f t="shared" si="2"/>
        <v>0</v>
      </c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</row>
    <row r="190" spans="1:34" ht="15.75" x14ac:dyDescent="0.25">
      <c r="A190" s="61" t="s">
        <v>111</v>
      </c>
      <c r="B190" s="66" t="s">
        <v>347</v>
      </c>
      <c r="C190" s="45">
        <f t="shared" si="2"/>
        <v>0</v>
      </c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</row>
    <row r="191" spans="1:34" ht="15.75" x14ac:dyDescent="0.25">
      <c r="A191" s="61" t="s">
        <v>457</v>
      </c>
      <c r="B191" s="66" t="s">
        <v>458</v>
      </c>
      <c r="C191" s="45">
        <f t="shared" si="2"/>
        <v>0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</row>
    <row r="192" spans="1:34" ht="15.75" x14ac:dyDescent="0.25">
      <c r="A192" s="61" t="s">
        <v>112</v>
      </c>
      <c r="B192" s="66" t="s">
        <v>300</v>
      </c>
      <c r="C192" s="45">
        <f t="shared" si="2"/>
        <v>0</v>
      </c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</row>
    <row r="193" spans="1:34" ht="15.75" x14ac:dyDescent="0.25">
      <c r="A193" s="61" t="s">
        <v>113</v>
      </c>
      <c r="B193" s="66" t="s">
        <v>330</v>
      </c>
      <c r="C193" s="45">
        <f t="shared" si="2"/>
        <v>8</v>
      </c>
      <c r="D193" s="49">
        <v>5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>
        <v>3</v>
      </c>
      <c r="AC193" s="49"/>
      <c r="AD193" s="49"/>
      <c r="AE193" s="49"/>
      <c r="AF193" s="49"/>
      <c r="AG193" s="49"/>
      <c r="AH193" s="49"/>
    </row>
    <row r="194" spans="1:34" ht="15.75" x14ac:dyDescent="0.25">
      <c r="A194" s="61" t="s">
        <v>114</v>
      </c>
      <c r="B194" s="55" t="s">
        <v>348</v>
      </c>
      <c r="C194" s="45">
        <f t="shared" ref="C194:C257" si="3">SUM(D194:AH194)</f>
        <v>0</v>
      </c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</row>
    <row r="195" spans="1:34" ht="15.75" x14ac:dyDescent="0.25">
      <c r="A195" s="61" t="s">
        <v>210</v>
      </c>
      <c r="B195" s="55" t="s">
        <v>211</v>
      </c>
      <c r="C195" s="45">
        <f t="shared" si="3"/>
        <v>0</v>
      </c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</row>
    <row r="196" spans="1:34" ht="15.75" x14ac:dyDescent="0.25">
      <c r="A196" s="61" t="s">
        <v>225</v>
      </c>
      <c r="B196" s="55" t="s">
        <v>226</v>
      </c>
      <c r="C196" s="45">
        <f t="shared" si="3"/>
        <v>0</v>
      </c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24"/>
      <c r="AH196" s="24"/>
    </row>
    <row r="197" spans="1:34" ht="15.75" x14ac:dyDescent="0.25">
      <c r="A197" s="61" t="s">
        <v>219</v>
      </c>
      <c r="B197" s="55" t="s">
        <v>220</v>
      </c>
      <c r="C197" s="45">
        <f t="shared" si="3"/>
        <v>0</v>
      </c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</row>
    <row r="198" spans="1:34" ht="15.75" x14ac:dyDescent="0.25">
      <c r="A198" s="61" t="s">
        <v>115</v>
      </c>
      <c r="B198" s="66" t="s">
        <v>550</v>
      </c>
      <c r="C198" s="45">
        <f t="shared" si="3"/>
        <v>3</v>
      </c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>
        <f>1+1+1</f>
        <v>3</v>
      </c>
      <c r="AB198" s="49"/>
      <c r="AC198" s="49"/>
      <c r="AD198" s="49"/>
      <c r="AE198" s="49"/>
      <c r="AF198" s="49"/>
      <c r="AG198" s="49"/>
      <c r="AH198" s="49"/>
    </row>
    <row r="199" spans="1:34" ht="15.75" x14ac:dyDescent="0.25">
      <c r="A199" s="61" t="s">
        <v>189</v>
      </c>
      <c r="B199" s="56" t="s">
        <v>190</v>
      </c>
      <c r="C199" s="45">
        <f t="shared" si="3"/>
        <v>0</v>
      </c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</row>
    <row r="200" spans="1:34" ht="15.75" x14ac:dyDescent="0.25">
      <c r="A200" s="61" t="s">
        <v>116</v>
      </c>
      <c r="B200" s="66" t="s">
        <v>360</v>
      </c>
      <c r="C200" s="45">
        <f t="shared" si="3"/>
        <v>0</v>
      </c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</row>
    <row r="201" spans="1:34" ht="15.75" x14ac:dyDescent="0.25">
      <c r="A201" s="61" t="s">
        <v>117</v>
      </c>
      <c r="B201" s="66" t="s">
        <v>361</v>
      </c>
      <c r="C201" s="45">
        <f t="shared" si="3"/>
        <v>0</v>
      </c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</row>
    <row r="202" spans="1:34" ht="15.75" x14ac:dyDescent="0.25">
      <c r="A202" s="61" t="s">
        <v>118</v>
      </c>
      <c r="B202" s="55" t="s">
        <v>643</v>
      </c>
      <c r="C202" s="45">
        <f t="shared" si="3"/>
        <v>0</v>
      </c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</row>
    <row r="203" spans="1:34" ht="15.75" x14ac:dyDescent="0.25">
      <c r="A203" s="61" t="s">
        <v>119</v>
      </c>
      <c r="B203" s="66" t="s">
        <v>388</v>
      </c>
      <c r="C203" s="45">
        <f t="shared" si="3"/>
        <v>0</v>
      </c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</row>
    <row r="204" spans="1:34" ht="15.75" x14ac:dyDescent="0.25">
      <c r="A204" s="61" t="s">
        <v>305</v>
      </c>
      <c r="B204" s="55" t="s">
        <v>306</v>
      </c>
      <c r="C204" s="45">
        <f t="shared" si="3"/>
        <v>0</v>
      </c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</row>
    <row r="205" spans="1:34" ht="15.75" x14ac:dyDescent="0.25">
      <c r="A205" s="61" t="s">
        <v>389</v>
      </c>
      <c r="B205" s="55" t="s">
        <v>390</v>
      </c>
      <c r="C205" s="45">
        <f t="shared" si="3"/>
        <v>2</v>
      </c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>
        <v>1</v>
      </c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>
        <v>1</v>
      </c>
      <c r="AF205" s="49"/>
      <c r="AG205" s="49"/>
      <c r="AH205" s="49"/>
    </row>
    <row r="206" spans="1:34" ht="15.75" x14ac:dyDescent="0.25">
      <c r="A206" s="111" t="s">
        <v>120</v>
      </c>
      <c r="B206" s="55" t="s">
        <v>121</v>
      </c>
      <c r="C206" s="45">
        <f t="shared" si="3"/>
        <v>0</v>
      </c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</row>
    <row r="207" spans="1:34" ht="15.75" x14ac:dyDescent="0.25">
      <c r="A207" s="111" t="s">
        <v>122</v>
      </c>
      <c r="B207" s="55" t="s">
        <v>176</v>
      </c>
      <c r="C207" s="45">
        <f t="shared" si="3"/>
        <v>0</v>
      </c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</row>
    <row r="208" spans="1:34" ht="15.75" x14ac:dyDescent="0.25">
      <c r="A208" s="61" t="s">
        <v>459</v>
      </c>
      <c r="B208" s="55" t="s">
        <v>460</v>
      </c>
      <c r="C208" s="45">
        <f t="shared" si="3"/>
        <v>0</v>
      </c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</row>
    <row r="209" spans="1:34" ht="15.75" x14ac:dyDescent="0.25">
      <c r="A209" s="61" t="s">
        <v>123</v>
      </c>
      <c r="B209" s="55" t="s">
        <v>255</v>
      </c>
      <c r="C209" s="45">
        <f t="shared" si="3"/>
        <v>1</v>
      </c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>
        <v>1</v>
      </c>
      <c r="AA209" s="49"/>
      <c r="AB209" s="49"/>
      <c r="AC209" s="49"/>
      <c r="AD209" s="49"/>
      <c r="AE209" s="49"/>
      <c r="AF209" s="49"/>
      <c r="AG209" s="49"/>
      <c r="AH209" s="49"/>
    </row>
    <row r="210" spans="1:34" ht="15.75" x14ac:dyDescent="0.25">
      <c r="A210" s="61" t="s">
        <v>430</v>
      </c>
      <c r="B210" s="55" t="s">
        <v>431</v>
      </c>
      <c r="C210" s="45">
        <f t="shared" si="3"/>
        <v>0</v>
      </c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</row>
    <row r="211" spans="1:34" ht="15.75" x14ac:dyDescent="0.25">
      <c r="A211" s="61" t="s">
        <v>124</v>
      </c>
      <c r="B211" s="55" t="s">
        <v>240</v>
      </c>
      <c r="C211" s="45">
        <f t="shared" si="3"/>
        <v>0</v>
      </c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</row>
    <row r="212" spans="1:34" ht="15.75" x14ac:dyDescent="0.25">
      <c r="A212" s="61" t="s">
        <v>125</v>
      </c>
      <c r="B212" s="55" t="s">
        <v>252</v>
      </c>
      <c r="C212" s="45">
        <f t="shared" si="3"/>
        <v>0</v>
      </c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</row>
    <row r="213" spans="1:34" ht="15.75" x14ac:dyDescent="0.25">
      <c r="A213" s="61" t="s">
        <v>126</v>
      </c>
      <c r="B213" s="55" t="s">
        <v>299</v>
      </c>
      <c r="C213" s="45">
        <f t="shared" si="3"/>
        <v>0</v>
      </c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</row>
    <row r="214" spans="1:34" ht="15.75" x14ac:dyDescent="0.25">
      <c r="A214" s="61" t="s">
        <v>332</v>
      </c>
      <c r="B214" s="55" t="s">
        <v>333</v>
      </c>
      <c r="C214" s="45">
        <f t="shared" si="3"/>
        <v>0</v>
      </c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</row>
    <row r="215" spans="1:34" ht="15.75" x14ac:dyDescent="0.25">
      <c r="A215" s="61" t="s">
        <v>127</v>
      </c>
      <c r="B215" s="55" t="s">
        <v>364</v>
      </c>
      <c r="C215" s="45">
        <f t="shared" si="3"/>
        <v>0</v>
      </c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</row>
    <row r="216" spans="1:34" ht="15.75" x14ac:dyDescent="0.25">
      <c r="A216" s="61" t="s">
        <v>128</v>
      </c>
      <c r="B216" s="66" t="s">
        <v>397</v>
      </c>
      <c r="C216" s="45">
        <f t="shared" si="3"/>
        <v>0</v>
      </c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</row>
    <row r="217" spans="1:34" ht="15.75" x14ac:dyDescent="0.25">
      <c r="A217" s="61" t="s">
        <v>129</v>
      </c>
      <c r="B217" s="66" t="s">
        <v>394</v>
      </c>
      <c r="C217" s="45">
        <f t="shared" si="3"/>
        <v>0</v>
      </c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</row>
    <row r="218" spans="1:34" ht="15.75" x14ac:dyDescent="0.25">
      <c r="A218" s="61" t="s">
        <v>130</v>
      </c>
      <c r="B218" s="66" t="s">
        <v>403</v>
      </c>
      <c r="C218" s="45">
        <f t="shared" si="3"/>
        <v>0</v>
      </c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</row>
    <row r="219" spans="1:34" ht="15.75" x14ac:dyDescent="0.25">
      <c r="A219" s="61" t="s">
        <v>528</v>
      </c>
      <c r="B219" s="55" t="s">
        <v>529</v>
      </c>
      <c r="C219" s="45">
        <f t="shared" si="3"/>
        <v>0</v>
      </c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</row>
    <row r="220" spans="1:34" ht="15.75" x14ac:dyDescent="0.25">
      <c r="A220" s="61" t="s">
        <v>131</v>
      </c>
      <c r="B220" s="55" t="s">
        <v>548</v>
      </c>
      <c r="C220" s="45">
        <f t="shared" si="3"/>
        <v>0</v>
      </c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</row>
    <row r="221" spans="1:34" ht="15.75" x14ac:dyDescent="0.25">
      <c r="A221" s="61" t="s">
        <v>602</v>
      </c>
      <c r="B221" s="55" t="s">
        <v>603</v>
      </c>
      <c r="C221" s="45">
        <f t="shared" si="3"/>
        <v>0</v>
      </c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</row>
    <row r="222" spans="1:34" ht="15.75" x14ac:dyDescent="0.25">
      <c r="A222" s="61" t="s">
        <v>132</v>
      </c>
      <c r="B222" s="55" t="s">
        <v>621</v>
      </c>
      <c r="C222" s="45">
        <f t="shared" si="3"/>
        <v>0</v>
      </c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</row>
    <row r="223" spans="1:34" ht="15.75" x14ac:dyDescent="0.25">
      <c r="A223" s="61" t="s">
        <v>133</v>
      </c>
      <c r="B223" s="55" t="s">
        <v>628</v>
      </c>
      <c r="C223" s="45">
        <f t="shared" si="3"/>
        <v>0</v>
      </c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</row>
    <row r="224" spans="1:34" ht="15.75" x14ac:dyDescent="0.25">
      <c r="A224" s="61" t="s">
        <v>438</v>
      </c>
      <c r="B224" s="55" t="s">
        <v>439</v>
      </c>
      <c r="C224" s="45">
        <f t="shared" si="3"/>
        <v>0</v>
      </c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</row>
    <row r="225" spans="1:34" ht="15.75" x14ac:dyDescent="0.25">
      <c r="A225" s="61" t="s">
        <v>212</v>
      </c>
      <c r="B225" s="55" t="s">
        <v>213</v>
      </c>
      <c r="C225" s="45">
        <f t="shared" si="3"/>
        <v>0</v>
      </c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24"/>
      <c r="AH225" s="24"/>
    </row>
    <row r="226" spans="1:34" ht="15.75" x14ac:dyDescent="0.25">
      <c r="A226" s="61" t="s">
        <v>461</v>
      </c>
      <c r="B226" s="66" t="s">
        <v>462</v>
      </c>
      <c r="C226" s="45">
        <f t="shared" si="3"/>
        <v>22</v>
      </c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>
        <v>1</v>
      </c>
      <c r="S226" s="49"/>
      <c r="T226" s="49"/>
      <c r="U226" s="49"/>
      <c r="V226" s="49"/>
      <c r="W226" s="49"/>
      <c r="X226" s="49"/>
      <c r="Y226" s="49"/>
      <c r="Z226" s="49">
        <v>1</v>
      </c>
      <c r="AA226" s="49"/>
      <c r="AB226" s="49">
        <v>20</v>
      </c>
      <c r="AC226" s="49"/>
      <c r="AD226" s="49"/>
      <c r="AE226" s="49"/>
      <c r="AF226" s="49"/>
      <c r="AG226" s="49"/>
      <c r="AH226" s="49"/>
    </row>
    <row r="227" spans="1:34" ht="15.75" x14ac:dyDescent="0.25">
      <c r="A227" s="61" t="s">
        <v>568</v>
      </c>
      <c r="B227" s="66" t="s">
        <v>569</v>
      </c>
      <c r="C227" s="45">
        <f t="shared" si="3"/>
        <v>2</v>
      </c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>
        <v>1</v>
      </c>
      <c r="S227" s="49"/>
      <c r="T227" s="49"/>
      <c r="U227" s="49"/>
      <c r="V227" s="49"/>
      <c r="W227" s="49"/>
      <c r="X227" s="49"/>
      <c r="Y227" s="49"/>
      <c r="Z227" s="49">
        <v>1</v>
      </c>
      <c r="AA227" s="49"/>
      <c r="AB227" s="49"/>
      <c r="AC227" s="49"/>
      <c r="AD227" s="49"/>
      <c r="AE227" s="49"/>
      <c r="AF227" s="49"/>
      <c r="AG227" s="49"/>
      <c r="AH227" s="49"/>
    </row>
    <row r="228" spans="1:34" ht="15.75" x14ac:dyDescent="0.25">
      <c r="A228" s="61" t="s">
        <v>134</v>
      </c>
      <c r="B228" s="66" t="s">
        <v>135</v>
      </c>
      <c r="C228" s="45">
        <f t="shared" si="3"/>
        <v>2</v>
      </c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>
        <v>1</v>
      </c>
      <c r="S228" s="49"/>
      <c r="T228" s="49"/>
      <c r="U228" s="49"/>
      <c r="V228" s="49"/>
      <c r="W228" s="49"/>
      <c r="X228" s="49"/>
      <c r="Y228" s="49"/>
      <c r="Z228" s="49">
        <v>1</v>
      </c>
      <c r="AA228" s="49"/>
      <c r="AB228" s="49"/>
      <c r="AC228" s="49"/>
      <c r="AD228" s="49"/>
      <c r="AE228" s="49"/>
      <c r="AF228" s="49"/>
      <c r="AG228" s="49"/>
      <c r="AH228" s="49"/>
    </row>
    <row r="229" spans="1:34" ht="15.75" x14ac:dyDescent="0.25">
      <c r="A229" s="61" t="s">
        <v>221</v>
      </c>
      <c r="B229" s="55" t="s">
        <v>222</v>
      </c>
      <c r="C229" s="45">
        <f t="shared" si="3"/>
        <v>3</v>
      </c>
      <c r="D229" s="24"/>
      <c r="E229" s="24"/>
      <c r="F229" s="24"/>
      <c r="G229" s="24"/>
      <c r="H229" s="24"/>
      <c r="I229" s="24"/>
      <c r="J229" s="24">
        <v>1</v>
      </c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>
        <v>2</v>
      </c>
    </row>
    <row r="230" spans="1:34" ht="15.75" x14ac:dyDescent="0.25">
      <c r="A230" s="61" t="s">
        <v>136</v>
      </c>
      <c r="B230" s="55" t="s">
        <v>198</v>
      </c>
      <c r="C230" s="45">
        <f t="shared" si="3"/>
        <v>0</v>
      </c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</row>
    <row r="231" spans="1:34" ht="15.75" x14ac:dyDescent="0.25">
      <c r="A231" s="61" t="s">
        <v>478</v>
      </c>
      <c r="B231" s="55" t="s">
        <v>479</v>
      </c>
      <c r="C231" s="45">
        <f t="shared" si="3"/>
        <v>2</v>
      </c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>
        <v>2</v>
      </c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</row>
    <row r="232" spans="1:34" ht="15.75" x14ac:dyDescent="0.25">
      <c r="A232" s="61" t="s">
        <v>480</v>
      </c>
      <c r="B232" s="55" t="s">
        <v>481</v>
      </c>
      <c r="C232" s="45">
        <f t="shared" si="3"/>
        <v>0</v>
      </c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</row>
    <row r="233" spans="1:34" ht="15.75" x14ac:dyDescent="0.25">
      <c r="A233" s="61" t="s">
        <v>491</v>
      </c>
      <c r="B233" s="66" t="s">
        <v>492</v>
      </c>
      <c r="C233" s="45">
        <f t="shared" si="3"/>
        <v>2</v>
      </c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>
        <v>2</v>
      </c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</row>
    <row r="234" spans="1:34" ht="15.75" x14ac:dyDescent="0.25">
      <c r="A234" s="61" t="s">
        <v>231</v>
      </c>
      <c r="B234" s="55" t="s">
        <v>232</v>
      </c>
      <c r="C234" s="45">
        <f t="shared" si="3"/>
        <v>50</v>
      </c>
      <c r="D234" s="24"/>
      <c r="E234" s="24"/>
      <c r="F234" s="24"/>
      <c r="G234" s="24"/>
      <c r="H234" s="24"/>
      <c r="I234" s="24"/>
      <c r="J234" s="24">
        <v>50</v>
      </c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</row>
    <row r="235" spans="1:34" ht="15.75" x14ac:dyDescent="0.25">
      <c r="A235" s="61" t="s">
        <v>229</v>
      </c>
      <c r="B235" s="55" t="s">
        <v>230</v>
      </c>
      <c r="C235" s="45">
        <f t="shared" si="3"/>
        <v>24</v>
      </c>
      <c r="D235" s="49"/>
      <c r="E235" s="49">
        <v>24</v>
      </c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24"/>
      <c r="AG235" s="24"/>
      <c r="AH235" s="24"/>
    </row>
    <row r="236" spans="1:34" ht="15.75" x14ac:dyDescent="0.25">
      <c r="A236" s="61" t="s">
        <v>682</v>
      </c>
      <c r="B236" s="55" t="s">
        <v>683</v>
      </c>
      <c r="C236" s="45">
        <f t="shared" si="3"/>
        <v>0</v>
      </c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</row>
    <row r="237" spans="1:34" ht="15.75" x14ac:dyDescent="0.25">
      <c r="A237" s="61" t="s">
        <v>274</v>
      </c>
      <c r="B237" s="66" t="s">
        <v>275</v>
      </c>
      <c r="C237" s="45">
        <f t="shared" si="3"/>
        <v>0</v>
      </c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</row>
    <row r="238" spans="1:34" ht="15.75" x14ac:dyDescent="0.25">
      <c r="A238" s="61" t="s">
        <v>137</v>
      </c>
      <c r="B238" s="66" t="s">
        <v>637</v>
      </c>
      <c r="C238" s="45">
        <f t="shared" si="3"/>
        <v>0</v>
      </c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</row>
    <row r="239" spans="1:34" ht="15.75" x14ac:dyDescent="0.25">
      <c r="A239" s="61" t="s">
        <v>524</v>
      </c>
      <c r="B239" s="66" t="s">
        <v>525</v>
      </c>
      <c r="C239" s="45">
        <f t="shared" si="3"/>
        <v>0</v>
      </c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</row>
    <row r="240" spans="1:34" ht="15.75" x14ac:dyDescent="0.25">
      <c r="A240" s="111" t="s">
        <v>138</v>
      </c>
      <c r="B240" s="66" t="s">
        <v>177</v>
      </c>
      <c r="C240" s="45">
        <f t="shared" si="3"/>
        <v>0</v>
      </c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</row>
    <row r="241" spans="1:34" ht="15.75" x14ac:dyDescent="0.25">
      <c r="A241" s="61" t="s">
        <v>622</v>
      </c>
      <c r="B241" s="66" t="s">
        <v>623</v>
      </c>
      <c r="C241" s="45">
        <f t="shared" si="3"/>
        <v>0</v>
      </c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</row>
    <row r="242" spans="1:34" ht="15.75" x14ac:dyDescent="0.25">
      <c r="A242" s="61" t="s">
        <v>401</v>
      </c>
      <c r="B242" s="66" t="s">
        <v>402</v>
      </c>
      <c r="C242" s="45">
        <f t="shared" si="3"/>
        <v>0</v>
      </c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</row>
    <row r="243" spans="1:34" ht="15.75" x14ac:dyDescent="0.25">
      <c r="A243" s="61" t="s">
        <v>663</v>
      </c>
      <c r="B243" s="66" t="s">
        <v>664</v>
      </c>
      <c r="C243" s="45">
        <f t="shared" si="3"/>
        <v>0</v>
      </c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</row>
    <row r="244" spans="1:34" ht="15.75" x14ac:dyDescent="0.25">
      <c r="A244" s="61" t="s">
        <v>139</v>
      </c>
      <c r="B244" s="66" t="s">
        <v>616</v>
      </c>
      <c r="C244" s="45">
        <f t="shared" si="3"/>
        <v>3</v>
      </c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>
        <v>3</v>
      </c>
      <c r="AC244" s="24"/>
      <c r="AD244" s="24"/>
      <c r="AE244" s="24"/>
      <c r="AF244" s="24"/>
      <c r="AG244" s="24"/>
      <c r="AH244" s="24"/>
    </row>
    <row r="245" spans="1:34" ht="15.75" x14ac:dyDescent="0.25">
      <c r="A245" s="61" t="s">
        <v>302</v>
      </c>
      <c r="B245" s="66" t="s">
        <v>303</v>
      </c>
      <c r="C245" s="45">
        <f t="shared" si="3"/>
        <v>0</v>
      </c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50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</row>
    <row r="246" spans="1:34" ht="15.75" x14ac:dyDescent="0.25">
      <c r="A246" s="61" t="s">
        <v>282</v>
      </c>
      <c r="B246" s="66" t="s">
        <v>283</v>
      </c>
      <c r="C246" s="45">
        <f t="shared" si="3"/>
        <v>0</v>
      </c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</row>
    <row r="247" spans="1:34" ht="15.75" x14ac:dyDescent="0.25">
      <c r="A247" s="61" t="s">
        <v>179</v>
      </c>
      <c r="B247" s="66" t="s">
        <v>180</v>
      </c>
      <c r="C247" s="45">
        <f t="shared" si="3"/>
        <v>0</v>
      </c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</row>
    <row r="248" spans="1:34" ht="15.75" x14ac:dyDescent="0.25">
      <c r="A248" s="61" t="s">
        <v>140</v>
      </c>
      <c r="B248" s="66" t="s">
        <v>570</v>
      </c>
      <c r="C248" s="45">
        <f t="shared" si="3"/>
        <v>0</v>
      </c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</row>
    <row r="249" spans="1:34" ht="15.75" x14ac:dyDescent="0.25">
      <c r="A249" s="61" t="s">
        <v>278</v>
      </c>
      <c r="B249" s="66" t="s">
        <v>279</v>
      </c>
      <c r="C249" s="45">
        <f t="shared" si="3"/>
        <v>0</v>
      </c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</row>
    <row r="250" spans="1:34" ht="15.75" x14ac:dyDescent="0.25">
      <c r="A250" s="61" t="s">
        <v>223</v>
      </c>
      <c r="B250" s="55" t="s">
        <v>224</v>
      </c>
      <c r="C250" s="45">
        <f t="shared" si="3"/>
        <v>0</v>
      </c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</row>
    <row r="251" spans="1:34" ht="15.75" x14ac:dyDescent="0.25">
      <c r="A251" s="61" t="s">
        <v>141</v>
      </c>
      <c r="B251" s="55" t="s">
        <v>470</v>
      </c>
      <c r="C251" s="45">
        <f t="shared" si="3"/>
        <v>0</v>
      </c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</row>
    <row r="252" spans="1:34" ht="15.75" x14ac:dyDescent="0.25">
      <c r="A252" s="111" t="s">
        <v>142</v>
      </c>
      <c r="B252" s="55" t="s">
        <v>143</v>
      </c>
      <c r="C252" s="45">
        <f t="shared" si="3"/>
        <v>0</v>
      </c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24"/>
    </row>
    <row r="253" spans="1:34" ht="15.75" x14ac:dyDescent="0.25">
      <c r="A253" s="61" t="s">
        <v>503</v>
      </c>
      <c r="B253" s="55" t="s">
        <v>504</v>
      </c>
      <c r="C253" s="45">
        <f t="shared" si="3"/>
        <v>0</v>
      </c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</row>
    <row r="254" spans="1:34" ht="15.75" x14ac:dyDescent="0.25">
      <c r="A254" s="61" t="s">
        <v>144</v>
      </c>
      <c r="B254" s="55" t="s">
        <v>260</v>
      </c>
      <c r="C254" s="45">
        <f t="shared" si="3"/>
        <v>10</v>
      </c>
      <c r="D254" s="49">
        <v>10</v>
      </c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</row>
    <row r="255" spans="1:34" ht="15.75" x14ac:dyDescent="0.25">
      <c r="A255" s="61" t="s">
        <v>205</v>
      </c>
      <c r="B255" s="66" t="s">
        <v>206</v>
      </c>
      <c r="C255" s="45">
        <f t="shared" si="3"/>
        <v>0</v>
      </c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24"/>
      <c r="AH255" s="24"/>
    </row>
    <row r="256" spans="1:34" ht="15.75" x14ac:dyDescent="0.25">
      <c r="A256" s="61" t="s">
        <v>201</v>
      </c>
      <c r="B256" s="66" t="s">
        <v>202</v>
      </c>
      <c r="C256" s="45">
        <f t="shared" si="3"/>
        <v>0</v>
      </c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</row>
    <row r="257" spans="1:34" ht="15.75" x14ac:dyDescent="0.25">
      <c r="A257" s="61" t="s">
        <v>203</v>
      </c>
      <c r="B257" s="66" t="s">
        <v>204</v>
      </c>
      <c r="C257" s="45">
        <f t="shared" si="3"/>
        <v>0</v>
      </c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</row>
    <row r="258" spans="1:34" ht="15.75" x14ac:dyDescent="0.25">
      <c r="A258" s="61" t="s">
        <v>199</v>
      </c>
      <c r="B258" s="66" t="s">
        <v>200</v>
      </c>
      <c r="C258" s="45">
        <f t="shared" ref="C258:C321" si="4">SUM(D258:AH258)</f>
        <v>0</v>
      </c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24"/>
    </row>
    <row r="259" spans="1:34" ht="15.75" x14ac:dyDescent="0.25">
      <c r="A259" s="61" t="s">
        <v>207</v>
      </c>
      <c r="B259" s="66" t="s">
        <v>208</v>
      </c>
      <c r="C259" s="45">
        <f t="shared" si="4"/>
        <v>0</v>
      </c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</row>
    <row r="260" spans="1:34" ht="15.75" x14ac:dyDescent="0.25">
      <c r="A260" s="61" t="s">
        <v>495</v>
      </c>
      <c r="B260" s="66" t="s">
        <v>496</v>
      </c>
      <c r="C260" s="45">
        <f t="shared" si="4"/>
        <v>0</v>
      </c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</row>
    <row r="261" spans="1:34" ht="15.75" x14ac:dyDescent="0.25">
      <c r="A261" s="61" t="s">
        <v>482</v>
      </c>
      <c r="B261" s="66" t="s">
        <v>483</v>
      </c>
      <c r="C261" s="45">
        <f t="shared" si="4"/>
        <v>0</v>
      </c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</row>
    <row r="262" spans="1:34" ht="15.75" x14ac:dyDescent="0.25">
      <c r="A262" s="61" t="s">
        <v>471</v>
      </c>
      <c r="B262" s="66" t="s">
        <v>472</v>
      </c>
      <c r="C262" s="45">
        <f t="shared" si="4"/>
        <v>0</v>
      </c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</row>
    <row r="263" spans="1:34" ht="15.75" x14ac:dyDescent="0.25">
      <c r="A263" s="61" t="s">
        <v>530</v>
      </c>
      <c r="B263" s="66" t="s">
        <v>531</v>
      </c>
      <c r="C263" s="45">
        <f t="shared" si="4"/>
        <v>0</v>
      </c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</row>
    <row r="264" spans="1:34" ht="15.75" x14ac:dyDescent="0.25">
      <c r="A264" s="61" t="s">
        <v>532</v>
      </c>
      <c r="B264" s="66" t="s">
        <v>533</v>
      </c>
      <c r="C264" s="45">
        <f t="shared" si="4"/>
        <v>0</v>
      </c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</row>
    <row r="265" spans="1:34" ht="15.75" x14ac:dyDescent="0.25">
      <c r="A265" s="61" t="s">
        <v>249</v>
      </c>
      <c r="B265" s="55" t="s">
        <v>250</v>
      </c>
      <c r="C265" s="45">
        <f t="shared" si="4"/>
        <v>0</v>
      </c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</row>
    <row r="266" spans="1:34" ht="15.75" x14ac:dyDescent="0.25">
      <c r="A266" s="61" t="s">
        <v>520</v>
      </c>
      <c r="B266" s="66" t="s">
        <v>521</v>
      </c>
      <c r="C266" s="45">
        <f t="shared" si="4"/>
        <v>0</v>
      </c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</row>
    <row r="267" spans="1:34" ht="15.75" x14ac:dyDescent="0.25">
      <c r="A267" s="61" t="s">
        <v>594</v>
      </c>
      <c r="B267" s="66" t="s">
        <v>595</v>
      </c>
      <c r="C267" s="45">
        <f t="shared" si="4"/>
        <v>1</v>
      </c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>
        <v>1</v>
      </c>
      <c r="AB267" s="49"/>
      <c r="AC267" s="49"/>
      <c r="AD267" s="49"/>
      <c r="AE267" s="49"/>
      <c r="AF267" s="49"/>
      <c r="AG267" s="49"/>
      <c r="AH267" s="49"/>
    </row>
    <row r="268" spans="1:34" ht="15.75" x14ac:dyDescent="0.25">
      <c r="A268" s="61" t="s">
        <v>476</v>
      </c>
      <c r="B268" s="55" t="s">
        <v>477</v>
      </c>
      <c r="C268" s="45">
        <f t="shared" si="4"/>
        <v>0</v>
      </c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</row>
    <row r="269" spans="1:34" ht="15.75" x14ac:dyDescent="0.25">
      <c r="A269" s="61" t="s">
        <v>194</v>
      </c>
      <c r="B269" s="66" t="s">
        <v>195</v>
      </c>
      <c r="C269" s="45">
        <f t="shared" si="4"/>
        <v>0</v>
      </c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</row>
    <row r="270" spans="1:34" ht="15.75" x14ac:dyDescent="0.25">
      <c r="A270" s="61" t="s">
        <v>366</v>
      </c>
      <c r="B270" s="66" t="s">
        <v>367</v>
      </c>
      <c r="C270" s="45">
        <f t="shared" si="4"/>
        <v>0</v>
      </c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</row>
    <row r="271" spans="1:34" ht="15.75" x14ac:dyDescent="0.25">
      <c r="A271" s="61" t="s">
        <v>145</v>
      </c>
      <c r="B271" s="66" t="s">
        <v>638</v>
      </c>
      <c r="C271" s="45">
        <f t="shared" si="4"/>
        <v>0</v>
      </c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</row>
    <row r="272" spans="1:34" ht="15.75" x14ac:dyDescent="0.25">
      <c r="A272" s="61" t="s">
        <v>146</v>
      </c>
      <c r="B272" s="66" t="s">
        <v>639</v>
      </c>
      <c r="C272" s="45">
        <f t="shared" si="4"/>
        <v>0</v>
      </c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</row>
    <row r="273" spans="1:34" ht="15.75" x14ac:dyDescent="0.25">
      <c r="A273" s="61" t="s">
        <v>666</v>
      </c>
      <c r="B273" s="55" t="s">
        <v>667</v>
      </c>
      <c r="C273" s="45">
        <f t="shared" si="4"/>
        <v>2</v>
      </c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>
        <f>1+1</f>
        <v>2</v>
      </c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</row>
    <row r="274" spans="1:34" ht="15.75" x14ac:dyDescent="0.25">
      <c r="A274" s="61" t="s">
        <v>266</v>
      </c>
      <c r="B274" s="66" t="s">
        <v>267</v>
      </c>
      <c r="C274" s="45">
        <f t="shared" si="4"/>
        <v>2</v>
      </c>
      <c r="D274" s="49"/>
      <c r="E274" s="49"/>
      <c r="F274" s="49"/>
      <c r="G274" s="49"/>
      <c r="H274" s="49"/>
      <c r="I274" s="49"/>
      <c r="J274" s="49">
        <v>2</v>
      </c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</row>
    <row r="275" spans="1:34" ht="15.75" x14ac:dyDescent="0.25">
      <c r="A275" s="61" t="s">
        <v>147</v>
      </c>
      <c r="B275" s="66" t="s">
        <v>148</v>
      </c>
      <c r="C275" s="45">
        <f t="shared" si="4"/>
        <v>0</v>
      </c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</row>
    <row r="276" spans="1:34" ht="15.75" x14ac:dyDescent="0.25">
      <c r="A276" s="61" t="s">
        <v>296</v>
      </c>
      <c r="B276" s="66" t="s">
        <v>297</v>
      </c>
      <c r="C276" s="45">
        <f t="shared" si="4"/>
        <v>0</v>
      </c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</row>
    <row r="277" spans="1:34" ht="15.75" x14ac:dyDescent="0.25">
      <c r="A277" s="61" t="s">
        <v>149</v>
      </c>
      <c r="B277" s="56" t="s">
        <v>192</v>
      </c>
      <c r="C277" s="45">
        <f t="shared" si="4"/>
        <v>0</v>
      </c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</row>
    <row r="278" spans="1:34" ht="15.75" x14ac:dyDescent="0.25">
      <c r="A278" s="61" t="s">
        <v>647</v>
      </c>
      <c r="B278" s="55" t="s">
        <v>648</v>
      </c>
      <c r="C278" s="45">
        <f t="shared" si="4"/>
        <v>0</v>
      </c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</row>
    <row r="279" spans="1:34" ht="15.75" x14ac:dyDescent="0.25">
      <c r="A279" s="61" t="s">
        <v>150</v>
      </c>
      <c r="B279" s="55" t="s">
        <v>649</v>
      </c>
      <c r="C279" s="45">
        <f t="shared" si="4"/>
        <v>0</v>
      </c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</row>
    <row r="280" spans="1:34" ht="15.75" x14ac:dyDescent="0.25">
      <c r="A280" s="61" t="s">
        <v>151</v>
      </c>
      <c r="B280" s="55" t="s">
        <v>576</v>
      </c>
      <c r="C280" s="45">
        <f t="shared" si="4"/>
        <v>1</v>
      </c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>
        <v>1</v>
      </c>
      <c r="AC280" s="49"/>
      <c r="AD280" s="49"/>
      <c r="AE280" s="49"/>
      <c r="AF280" s="49"/>
      <c r="AG280" s="49"/>
      <c r="AH280" s="49"/>
    </row>
    <row r="281" spans="1:34" ht="15.75" x14ac:dyDescent="0.25">
      <c r="A281" s="61" t="s">
        <v>152</v>
      </c>
      <c r="B281" s="55" t="s">
        <v>573</v>
      </c>
      <c r="C281" s="45">
        <f t="shared" si="4"/>
        <v>0</v>
      </c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</row>
    <row r="282" spans="1:34" ht="15.75" x14ac:dyDescent="0.25">
      <c r="A282" s="61" t="s">
        <v>566</v>
      </c>
      <c r="B282" s="55" t="s">
        <v>567</v>
      </c>
      <c r="C282" s="45">
        <f t="shared" si="4"/>
        <v>0</v>
      </c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</row>
    <row r="283" spans="1:34" ht="15.75" x14ac:dyDescent="0.25">
      <c r="A283" s="61" t="s">
        <v>604</v>
      </c>
      <c r="B283" s="55" t="s">
        <v>605</v>
      </c>
      <c r="C283" s="45">
        <f t="shared" si="4"/>
        <v>0</v>
      </c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</row>
    <row r="284" spans="1:34" ht="15.75" x14ac:dyDescent="0.25">
      <c r="A284" s="61" t="s">
        <v>0</v>
      </c>
      <c r="B284" s="55" t="s">
        <v>363</v>
      </c>
      <c r="C284" s="45">
        <f t="shared" si="4"/>
        <v>0</v>
      </c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</row>
    <row r="285" spans="1:34" ht="15.75" x14ac:dyDescent="0.25">
      <c r="A285" s="61" t="s">
        <v>287</v>
      </c>
      <c r="B285" s="66" t="s">
        <v>288</v>
      </c>
      <c r="C285" s="45">
        <f t="shared" si="4"/>
        <v>6</v>
      </c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>
        <f>1+1+1</f>
        <v>3</v>
      </c>
      <c r="R285" s="49">
        <f>1+1</f>
        <v>2</v>
      </c>
      <c r="S285" s="49"/>
      <c r="T285" s="49"/>
      <c r="U285" s="49"/>
      <c r="V285" s="49"/>
      <c r="W285" s="49"/>
      <c r="X285" s="49"/>
      <c r="Y285" s="49"/>
      <c r="Z285" s="49">
        <v>1</v>
      </c>
      <c r="AA285" s="49"/>
      <c r="AB285" s="49"/>
      <c r="AC285" s="49"/>
      <c r="AD285" s="49"/>
      <c r="AE285" s="49"/>
      <c r="AF285" s="49"/>
      <c r="AG285" s="49"/>
      <c r="AH285" s="49"/>
    </row>
    <row r="286" spans="1:34" ht="15.75" x14ac:dyDescent="0.25">
      <c r="A286" s="61" t="s">
        <v>654</v>
      </c>
      <c r="B286" s="55" t="s">
        <v>655</v>
      </c>
      <c r="C286" s="45">
        <f t="shared" si="4"/>
        <v>0</v>
      </c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</row>
    <row r="287" spans="1:34" ht="15.75" x14ac:dyDescent="0.25">
      <c r="A287" s="61" t="s">
        <v>243</v>
      </c>
      <c r="B287" s="55" t="s">
        <v>244</v>
      </c>
      <c r="C287" s="45">
        <f t="shared" si="4"/>
        <v>0</v>
      </c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</row>
    <row r="288" spans="1:34" ht="15.75" x14ac:dyDescent="0.25">
      <c r="A288" s="61" t="s">
        <v>153</v>
      </c>
      <c r="B288" s="55" t="s">
        <v>615</v>
      </c>
      <c r="C288" s="45">
        <f t="shared" si="4"/>
        <v>0</v>
      </c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</row>
    <row r="289" spans="1:34" ht="15.75" x14ac:dyDescent="0.25">
      <c r="A289" s="61" t="s">
        <v>417</v>
      </c>
      <c r="B289" s="55" t="s">
        <v>418</v>
      </c>
      <c r="C289" s="45">
        <f t="shared" si="4"/>
        <v>0</v>
      </c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</row>
    <row r="290" spans="1:34" ht="15.75" x14ac:dyDescent="0.25">
      <c r="A290" s="61" t="s">
        <v>384</v>
      </c>
      <c r="B290" s="55" t="s">
        <v>385</v>
      </c>
      <c r="C290" s="45">
        <f t="shared" si="4"/>
        <v>2</v>
      </c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>
        <v>1</v>
      </c>
      <c r="S290" s="49"/>
      <c r="T290" s="49"/>
      <c r="U290" s="49"/>
      <c r="V290" s="49"/>
      <c r="W290" s="49"/>
      <c r="X290" s="49"/>
      <c r="Y290" s="49"/>
      <c r="Z290" s="49">
        <v>1</v>
      </c>
      <c r="AA290" s="49"/>
      <c r="AB290" s="49"/>
      <c r="AC290" s="49"/>
      <c r="AD290" s="49"/>
      <c r="AE290" s="49"/>
      <c r="AF290" s="49"/>
      <c r="AG290" s="49"/>
      <c r="AH290" s="49"/>
    </row>
    <row r="291" spans="1:34" ht="15.75" x14ac:dyDescent="0.25">
      <c r="A291" s="61" t="s">
        <v>392</v>
      </c>
      <c r="B291" s="55" t="s">
        <v>393</v>
      </c>
      <c r="C291" s="45">
        <f t="shared" si="4"/>
        <v>0</v>
      </c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</row>
    <row r="292" spans="1:34" ht="15.75" x14ac:dyDescent="0.25">
      <c r="A292" s="61" t="s">
        <v>154</v>
      </c>
      <c r="B292" s="66" t="s">
        <v>155</v>
      </c>
      <c r="C292" s="45">
        <f t="shared" si="4"/>
        <v>1</v>
      </c>
      <c r="D292" s="49"/>
      <c r="E292" s="49"/>
      <c r="F292" s="49"/>
      <c r="G292" s="49"/>
      <c r="H292" s="49"/>
      <c r="I292" s="49"/>
      <c r="J292" s="49"/>
      <c r="K292" s="49"/>
      <c r="L292" s="49"/>
      <c r="M292" s="49">
        <v>1</v>
      </c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</row>
    <row r="293" spans="1:34" ht="15.75" x14ac:dyDescent="0.25">
      <c r="A293" s="61" t="s">
        <v>419</v>
      </c>
      <c r="B293" s="55" t="s">
        <v>420</v>
      </c>
      <c r="C293" s="45">
        <f t="shared" si="4"/>
        <v>0</v>
      </c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</row>
    <row r="294" spans="1:34" ht="15.75" x14ac:dyDescent="0.25">
      <c r="A294" s="61" t="s">
        <v>421</v>
      </c>
      <c r="B294" s="55" t="s">
        <v>422</v>
      </c>
      <c r="C294" s="45">
        <f t="shared" si="4"/>
        <v>0</v>
      </c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</row>
    <row r="295" spans="1:34" ht="15.75" x14ac:dyDescent="0.25">
      <c r="A295" s="61" t="s">
        <v>156</v>
      </c>
      <c r="B295" s="55" t="s">
        <v>549</v>
      </c>
      <c r="C295" s="45">
        <f t="shared" si="4"/>
        <v>0</v>
      </c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</row>
    <row r="296" spans="1:34" ht="15.75" x14ac:dyDescent="0.25">
      <c r="A296" s="61" t="s">
        <v>157</v>
      </c>
      <c r="B296" s="55" t="s">
        <v>304</v>
      </c>
      <c r="C296" s="45">
        <f t="shared" si="4"/>
        <v>0</v>
      </c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</row>
    <row r="297" spans="1:34" ht="15.75" x14ac:dyDescent="0.25">
      <c r="A297" s="61" t="s">
        <v>166</v>
      </c>
      <c r="B297" s="55" t="s">
        <v>631</v>
      </c>
      <c r="C297" s="45">
        <f t="shared" si="4"/>
        <v>0</v>
      </c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</row>
    <row r="298" spans="1:34" ht="15.75" x14ac:dyDescent="0.25">
      <c r="A298" s="61" t="s">
        <v>241</v>
      </c>
      <c r="B298" s="55" t="s">
        <v>242</v>
      </c>
      <c r="C298" s="45">
        <f t="shared" si="4"/>
        <v>0</v>
      </c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</row>
    <row r="299" spans="1:34" ht="15.75" x14ac:dyDescent="0.25">
      <c r="A299" s="61" t="s">
        <v>158</v>
      </c>
      <c r="B299" s="55" t="s">
        <v>259</v>
      </c>
      <c r="C299" s="45">
        <f t="shared" si="4"/>
        <v>0</v>
      </c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</row>
    <row r="300" spans="1:34" ht="15.75" x14ac:dyDescent="0.25">
      <c r="A300" s="61" t="s">
        <v>159</v>
      </c>
      <c r="B300" s="66" t="s">
        <v>565</v>
      </c>
      <c r="C300" s="45">
        <f t="shared" si="4"/>
        <v>0</v>
      </c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</row>
    <row r="301" spans="1:34" ht="15.75" x14ac:dyDescent="0.25">
      <c r="A301" s="61" t="s">
        <v>160</v>
      </c>
      <c r="B301" s="55" t="s">
        <v>161</v>
      </c>
      <c r="C301" s="45">
        <f t="shared" si="4"/>
        <v>0</v>
      </c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</row>
    <row r="302" spans="1:34" ht="15.75" x14ac:dyDescent="0.25">
      <c r="A302" s="61" t="s">
        <v>238</v>
      </c>
      <c r="B302" s="66" t="s">
        <v>239</v>
      </c>
      <c r="C302" s="45">
        <f t="shared" si="4"/>
        <v>0</v>
      </c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</row>
    <row r="303" spans="1:34" ht="15.75" x14ac:dyDescent="0.25">
      <c r="A303" s="61" t="s">
        <v>468</v>
      </c>
      <c r="B303" s="55" t="s">
        <v>469</v>
      </c>
      <c r="C303" s="45">
        <f t="shared" si="4"/>
        <v>0</v>
      </c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</row>
    <row r="304" spans="1:34" ht="15.75" x14ac:dyDescent="0.25">
      <c r="A304" s="61" t="s">
        <v>162</v>
      </c>
      <c r="B304" s="55" t="s">
        <v>353</v>
      </c>
      <c r="C304" s="45">
        <f t="shared" si="4"/>
        <v>0</v>
      </c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</row>
    <row r="305" spans="1:34" ht="15.75" x14ac:dyDescent="0.25">
      <c r="A305" s="61" t="s">
        <v>585</v>
      </c>
      <c r="B305" s="55" t="s">
        <v>586</v>
      </c>
      <c r="C305" s="45">
        <f t="shared" si="4"/>
        <v>0</v>
      </c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</row>
    <row r="306" spans="1:34" ht="15.75" x14ac:dyDescent="0.25">
      <c r="A306" s="61" t="s">
        <v>500</v>
      </c>
      <c r="B306" s="55" t="s">
        <v>501</v>
      </c>
      <c r="C306" s="45">
        <f t="shared" si="4"/>
        <v>0</v>
      </c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</row>
    <row r="307" spans="1:34" ht="15.75" x14ac:dyDescent="0.25">
      <c r="A307" s="61" t="s">
        <v>245</v>
      </c>
      <c r="B307" s="55" t="s">
        <v>246</v>
      </c>
      <c r="C307" s="45">
        <f t="shared" si="4"/>
        <v>0</v>
      </c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</row>
    <row r="308" spans="1:34" ht="15.75" x14ac:dyDescent="0.25">
      <c r="A308" s="61" t="s">
        <v>484</v>
      </c>
      <c r="B308" s="55" t="s">
        <v>485</v>
      </c>
      <c r="C308" s="45">
        <f t="shared" si="4"/>
        <v>3</v>
      </c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>
        <f>1+1</f>
        <v>2</v>
      </c>
      <c r="S308" s="49"/>
      <c r="T308" s="49"/>
      <c r="U308" s="49"/>
      <c r="V308" s="49"/>
      <c r="W308" s="49"/>
      <c r="X308" s="49">
        <v>1</v>
      </c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</row>
    <row r="309" spans="1:34" ht="15.75" x14ac:dyDescent="0.25">
      <c r="A309" s="61" t="s">
        <v>486</v>
      </c>
      <c r="B309" s="55" t="s">
        <v>487</v>
      </c>
      <c r="C309" s="45">
        <f t="shared" si="4"/>
        <v>3</v>
      </c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>
        <f>1+1</f>
        <v>2</v>
      </c>
      <c r="S309" s="49"/>
      <c r="T309" s="49"/>
      <c r="U309" s="49"/>
      <c r="V309" s="49"/>
      <c r="W309" s="49"/>
      <c r="X309" s="49">
        <v>1</v>
      </c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</row>
    <row r="310" spans="1:34" ht="15.75" x14ac:dyDescent="0.25">
      <c r="A310" s="61" t="s">
        <v>163</v>
      </c>
      <c r="B310" s="55" t="s">
        <v>196</v>
      </c>
      <c r="C310" s="45">
        <f t="shared" si="4"/>
        <v>0</v>
      </c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</row>
    <row r="311" spans="1:34" ht="15.75" x14ac:dyDescent="0.25">
      <c r="A311" s="61" t="s">
        <v>22</v>
      </c>
      <c r="B311" s="66" t="s">
        <v>178</v>
      </c>
      <c r="C311" s="45">
        <f t="shared" si="4"/>
        <v>0</v>
      </c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</row>
    <row r="312" spans="1:34" x14ac:dyDescent="0.25">
      <c r="A312" s="69" t="s">
        <v>168</v>
      </c>
      <c r="B312" s="70" t="s">
        <v>688</v>
      </c>
      <c r="C312" s="45">
        <f t="shared" si="4"/>
        <v>0</v>
      </c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</row>
    <row r="313" spans="1:34" ht="15.75" x14ac:dyDescent="0.25">
      <c r="A313" s="115" t="s">
        <v>880</v>
      </c>
      <c r="B313" s="54" t="s">
        <v>881</v>
      </c>
      <c r="C313" s="45">
        <f t="shared" si="4"/>
        <v>0</v>
      </c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</row>
    <row r="314" spans="1:34" ht="15.75" x14ac:dyDescent="0.25">
      <c r="A314" s="115" t="s">
        <v>882</v>
      </c>
      <c r="B314" s="54" t="s">
        <v>883</v>
      </c>
      <c r="C314" s="45">
        <f t="shared" si="4"/>
        <v>2000</v>
      </c>
      <c r="D314" s="49"/>
      <c r="E314" s="49"/>
      <c r="F314" s="49"/>
      <c r="G314" s="49"/>
      <c r="H314" s="49"/>
      <c r="I314" s="49"/>
      <c r="J314" s="49"/>
      <c r="K314" s="49">
        <v>1000</v>
      </c>
      <c r="L314" s="49"/>
      <c r="M314" s="49">
        <v>1000</v>
      </c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</row>
    <row r="315" spans="1:34" ht="15.75" x14ac:dyDescent="0.25">
      <c r="A315" s="115" t="s">
        <v>884</v>
      </c>
      <c r="B315" s="54" t="s">
        <v>885</v>
      </c>
      <c r="C315" s="45">
        <f t="shared" si="4"/>
        <v>8</v>
      </c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>
        <f>4+4</f>
        <v>8</v>
      </c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</row>
    <row r="316" spans="1:34" ht="15.75" x14ac:dyDescent="0.25">
      <c r="A316" s="115" t="s">
        <v>886</v>
      </c>
      <c r="B316" s="54" t="s">
        <v>887</v>
      </c>
      <c r="C316" s="45">
        <f t="shared" si="4"/>
        <v>0</v>
      </c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</row>
    <row r="317" spans="1:34" ht="15.75" x14ac:dyDescent="0.25">
      <c r="A317" s="115" t="s">
        <v>888</v>
      </c>
      <c r="B317" s="54" t="s">
        <v>767</v>
      </c>
      <c r="C317" s="45">
        <f t="shared" si="4"/>
        <v>2</v>
      </c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>
        <v>2</v>
      </c>
      <c r="AB317" s="49"/>
      <c r="AC317" s="49"/>
      <c r="AD317" s="49"/>
      <c r="AE317" s="49"/>
      <c r="AF317" s="49"/>
      <c r="AG317" s="49"/>
      <c r="AH317" s="49"/>
    </row>
    <row r="318" spans="1:34" ht="15.75" x14ac:dyDescent="0.25">
      <c r="A318" s="115" t="s">
        <v>889</v>
      </c>
      <c r="B318" s="54" t="s">
        <v>890</v>
      </c>
      <c r="C318" s="45">
        <f t="shared" si="4"/>
        <v>3</v>
      </c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>
        <v>3</v>
      </c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</row>
    <row r="319" spans="1:34" ht="15.75" x14ac:dyDescent="0.25">
      <c r="A319" s="115" t="s">
        <v>891</v>
      </c>
      <c r="B319" s="54" t="s">
        <v>892</v>
      </c>
      <c r="C319" s="45">
        <f t="shared" si="4"/>
        <v>0</v>
      </c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</row>
    <row r="320" spans="1:34" ht="15.75" x14ac:dyDescent="0.25">
      <c r="A320" s="115" t="s">
        <v>893</v>
      </c>
      <c r="B320" s="54" t="s">
        <v>894</v>
      </c>
      <c r="C320" s="45">
        <f t="shared" si="4"/>
        <v>30</v>
      </c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>
        <f>10+10+10</f>
        <v>30</v>
      </c>
      <c r="AB320" s="49"/>
      <c r="AC320" s="49"/>
      <c r="AD320" s="49"/>
      <c r="AE320" s="49"/>
      <c r="AF320" s="49"/>
      <c r="AG320" s="49"/>
      <c r="AH320" s="49"/>
    </row>
    <row r="321" spans="1:34" ht="15.75" x14ac:dyDescent="0.25">
      <c r="A321" s="115" t="s">
        <v>895</v>
      </c>
      <c r="B321" s="54" t="s">
        <v>896</v>
      </c>
      <c r="C321" s="45">
        <f t="shared" si="4"/>
        <v>0</v>
      </c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</row>
    <row r="322" spans="1:34" ht="15.75" x14ac:dyDescent="0.25">
      <c r="A322" s="115" t="s">
        <v>897</v>
      </c>
      <c r="B322" s="54" t="s">
        <v>898</v>
      </c>
      <c r="C322" s="45">
        <f t="shared" ref="C322:C385" si="5">SUM(D322:AH322)</f>
        <v>0</v>
      </c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</row>
    <row r="323" spans="1:34" x14ac:dyDescent="0.25">
      <c r="A323" s="71" t="s">
        <v>169</v>
      </c>
      <c r="B323" s="70" t="s">
        <v>689</v>
      </c>
      <c r="C323" s="45">
        <f t="shared" si="5"/>
        <v>20</v>
      </c>
      <c r="D323" s="49"/>
      <c r="E323" s="49">
        <v>10</v>
      </c>
      <c r="F323" s="49"/>
      <c r="G323" s="49"/>
      <c r="H323" s="49"/>
      <c r="I323" s="49"/>
      <c r="J323" s="49"/>
      <c r="K323" s="49"/>
      <c r="L323" s="49"/>
      <c r="M323" s="49">
        <v>10</v>
      </c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</row>
    <row r="324" spans="1:34" ht="15.75" x14ac:dyDescent="0.25">
      <c r="A324" s="115" t="s">
        <v>899</v>
      </c>
      <c r="B324" s="54" t="s">
        <v>900</v>
      </c>
      <c r="C324" s="45">
        <f t="shared" si="5"/>
        <v>0</v>
      </c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</row>
    <row r="325" spans="1:34" ht="15.75" x14ac:dyDescent="0.25">
      <c r="A325" s="115" t="s">
        <v>901</v>
      </c>
      <c r="B325" s="54" t="s">
        <v>902</v>
      </c>
      <c r="C325" s="45">
        <f t="shared" si="5"/>
        <v>0</v>
      </c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</row>
    <row r="326" spans="1:34" ht="15.75" x14ac:dyDescent="0.25">
      <c r="A326" s="115" t="s">
        <v>903</v>
      </c>
      <c r="B326" s="54" t="s">
        <v>904</v>
      </c>
      <c r="C326" s="45">
        <f t="shared" si="5"/>
        <v>0</v>
      </c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</row>
    <row r="327" spans="1:34" ht="15.75" x14ac:dyDescent="0.25">
      <c r="A327" s="115" t="s">
        <v>905</v>
      </c>
      <c r="B327" s="54" t="s">
        <v>906</v>
      </c>
      <c r="C327" s="45">
        <f t="shared" si="5"/>
        <v>15</v>
      </c>
      <c r="D327" s="49"/>
      <c r="E327" s="49"/>
      <c r="F327" s="49"/>
      <c r="G327" s="49"/>
      <c r="H327" s="49"/>
      <c r="I327" s="49"/>
      <c r="J327" s="49">
        <v>15</v>
      </c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</row>
    <row r="328" spans="1:34" ht="15.75" x14ac:dyDescent="0.25">
      <c r="A328" s="115" t="s">
        <v>907</v>
      </c>
      <c r="B328" s="54" t="s">
        <v>908</v>
      </c>
      <c r="C328" s="45">
        <f t="shared" si="5"/>
        <v>0</v>
      </c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</row>
    <row r="329" spans="1:34" ht="15.75" x14ac:dyDescent="0.25">
      <c r="A329" s="115" t="s">
        <v>909</v>
      </c>
      <c r="B329" s="54" t="s">
        <v>910</v>
      </c>
      <c r="C329" s="45">
        <f t="shared" si="5"/>
        <v>10</v>
      </c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>
        <v>1</v>
      </c>
      <c r="S329" s="49"/>
      <c r="T329" s="49"/>
      <c r="U329" s="49"/>
      <c r="V329" s="49"/>
      <c r="W329" s="49"/>
      <c r="X329" s="49"/>
      <c r="Y329" s="49"/>
      <c r="Z329" s="49"/>
      <c r="AA329" s="49">
        <f>2+2+2+2</f>
        <v>8</v>
      </c>
      <c r="AB329" s="49"/>
      <c r="AC329" s="49"/>
      <c r="AD329" s="49"/>
      <c r="AE329" s="49">
        <v>1</v>
      </c>
      <c r="AF329" s="49"/>
      <c r="AG329" s="49"/>
      <c r="AH329" s="49"/>
    </row>
    <row r="330" spans="1:34" ht="15.75" x14ac:dyDescent="0.25">
      <c r="A330" s="115" t="s">
        <v>911</v>
      </c>
      <c r="B330" s="54" t="s">
        <v>912</v>
      </c>
      <c r="C330" s="45">
        <f t="shared" si="5"/>
        <v>0</v>
      </c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</row>
    <row r="331" spans="1:34" ht="15.75" x14ac:dyDescent="0.25">
      <c r="A331" s="115" t="s">
        <v>913</v>
      </c>
      <c r="B331" s="54" t="s">
        <v>914</v>
      </c>
      <c r="C331" s="45">
        <f t="shared" si="5"/>
        <v>0</v>
      </c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</row>
    <row r="332" spans="1:34" ht="15.75" x14ac:dyDescent="0.25">
      <c r="A332" s="115" t="s">
        <v>915</v>
      </c>
      <c r="B332" s="54" t="s">
        <v>916</v>
      </c>
      <c r="C332" s="45">
        <f t="shared" si="5"/>
        <v>0</v>
      </c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</row>
    <row r="333" spans="1:34" ht="15.75" x14ac:dyDescent="0.25">
      <c r="A333" s="115" t="s">
        <v>917</v>
      </c>
      <c r="B333" s="54" t="s">
        <v>918</v>
      </c>
      <c r="C333" s="45">
        <f t="shared" si="5"/>
        <v>0</v>
      </c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</row>
    <row r="334" spans="1:34" x14ac:dyDescent="0.25">
      <c r="A334" s="69" t="s">
        <v>170</v>
      </c>
      <c r="B334" s="72" t="s">
        <v>690</v>
      </c>
      <c r="C334" s="45">
        <f t="shared" si="5"/>
        <v>4</v>
      </c>
      <c r="D334" s="49"/>
      <c r="E334" s="49">
        <v>2</v>
      </c>
      <c r="F334" s="49"/>
      <c r="G334" s="49"/>
      <c r="H334" s="49"/>
      <c r="I334" s="49"/>
      <c r="J334" s="49"/>
      <c r="K334" s="49"/>
      <c r="L334" s="49"/>
      <c r="M334" s="49">
        <v>2</v>
      </c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</row>
    <row r="335" spans="1:34" ht="15.75" x14ac:dyDescent="0.25">
      <c r="A335" s="115" t="s">
        <v>919</v>
      </c>
      <c r="B335" s="54" t="s">
        <v>920</v>
      </c>
      <c r="C335" s="45">
        <f t="shared" si="5"/>
        <v>0</v>
      </c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</row>
    <row r="336" spans="1:34" ht="15.75" x14ac:dyDescent="0.25">
      <c r="A336" s="115" t="s">
        <v>921</v>
      </c>
      <c r="B336" s="54" t="s">
        <v>922</v>
      </c>
      <c r="C336" s="45">
        <f t="shared" si="5"/>
        <v>0</v>
      </c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</row>
    <row r="337" spans="1:34" ht="15.75" x14ac:dyDescent="0.25">
      <c r="A337" s="115" t="s">
        <v>923</v>
      </c>
      <c r="B337" s="54" t="s">
        <v>924</v>
      </c>
      <c r="C337" s="45">
        <f t="shared" si="5"/>
        <v>21</v>
      </c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>
        <v>20</v>
      </c>
      <c r="AC337" s="49"/>
      <c r="AD337" s="49"/>
      <c r="AE337" s="49"/>
      <c r="AF337" s="49"/>
      <c r="AG337" s="49"/>
      <c r="AH337" s="49">
        <v>1</v>
      </c>
    </row>
    <row r="338" spans="1:34" ht="15.75" x14ac:dyDescent="0.25">
      <c r="A338" s="115" t="s">
        <v>925</v>
      </c>
      <c r="B338" s="54" t="s">
        <v>926</v>
      </c>
      <c r="C338" s="45">
        <f t="shared" si="5"/>
        <v>5</v>
      </c>
      <c r="D338" s="49"/>
      <c r="E338" s="49"/>
      <c r="F338" s="49"/>
      <c r="G338" s="49"/>
      <c r="H338" s="49"/>
      <c r="I338" s="49"/>
      <c r="J338" s="49">
        <v>1</v>
      </c>
      <c r="K338" s="49"/>
      <c r="L338" s="49"/>
      <c r="M338" s="49"/>
      <c r="N338" s="49"/>
      <c r="O338" s="49"/>
      <c r="P338" s="49"/>
      <c r="Q338" s="49">
        <f>1+1+1+1</f>
        <v>4</v>
      </c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</row>
    <row r="339" spans="1:34" ht="15.75" x14ac:dyDescent="0.25">
      <c r="A339" s="115" t="s">
        <v>927</v>
      </c>
      <c r="B339" s="54" t="s">
        <v>928</v>
      </c>
      <c r="C339" s="45">
        <f t="shared" si="5"/>
        <v>0</v>
      </c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</row>
    <row r="340" spans="1:34" ht="15.75" x14ac:dyDescent="0.25">
      <c r="A340" s="115" t="s">
        <v>929</v>
      </c>
      <c r="B340" s="54" t="s">
        <v>930</v>
      </c>
      <c r="C340" s="45">
        <f t="shared" si="5"/>
        <v>1</v>
      </c>
      <c r="D340" s="49"/>
      <c r="E340" s="49"/>
      <c r="F340" s="49"/>
      <c r="G340" s="49"/>
      <c r="H340" s="49"/>
      <c r="I340" s="49"/>
      <c r="J340" s="49">
        <v>1</v>
      </c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88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</row>
    <row r="341" spans="1:34" ht="15.75" x14ac:dyDescent="0.25">
      <c r="A341" s="115" t="s">
        <v>931</v>
      </c>
      <c r="B341" s="54" t="s">
        <v>932</v>
      </c>
      <c r="C341" s="45">
        <f t="shared" si="5"/>
        <v>2</v>
      </c>
      <c r="D341" s="49"/>
      <c r="E341" s="49"/>
      <c r="F341" s="49"/>
      <c r="G341" s="49"/>
      <c r="H341" s="49"/>
      <c r="I341" s="49"/>
      <c r="J341" s="49">
        <v>1</v>
      </c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>
        <v>1</v>
      </c>
    </row>
    <row r="342" spans="1:34" ht="15.75" x14ac:dyDescent="0.25">
      <c r="A342" s="115" t="s">
        <v>933</v>
      </c>
      <c r="B342" s="54" t="s">
        <v>934</v>
      </c>
      <c r="C342" s="45">
        <f t="shared" si="5"/>
        <v>0</v>
      </c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</row>
    <row r="343" spans="1:34" ht="15.75" x14ac:dyDescent="0.25">
      <c r="A343" s="115" t="s">
        <v>935</v>
      </c>
      <c r="B343" s="54" t="s">
        <v>936</v>
      </c>
      <c r="C343" s="45">
        <f t="shared" si="5"/>
        <v>0</v>
      </c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</row>
    <row r="344" spans="1:34" ht="15.75" x14ac:dyDescent="0.25">
      <c r="A344" s="115" t="s">
        <v>937</v>
      </c>
      <c r="B344" s="54" t="s">
        <v>938</v>
      </c>
      <c r="C344" s="45">
        <f t="shared" si="5"/>
        <v>5</v>
      </c>
      <c r="D344" s="49"/>
      <c r="E344" s="49"/>
      <c r="F344" s="49"/>
      <c r="G344" s="49"/>
      <c r="H344" s="49"/>
      <c r="I344" s="49"/>
      <c r="J344" s="49">
        <v>5</v>
      </c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</row>
    <row r="345" spans="1:34" x14ac:dyDescent="0.25">
      <c r="A345" s="69" t="s">
        <v>691</v>
      </c>
      <c r="B345" s="72" t="s">
        <v>692</v>
      </c>
      <c r="C345" s="45">
        <f t="shared" si="5"/>
        <v>8</v>
      </c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>
        <f>1+2+2+1+2</f>
        <v>8</v>
      </c>
      <c r="AB345" s="49"/>
      <c r="AC345" s="49"/>
      <c r="AD345" s="49"/>
      <c r="AE345" s="49"/>
      <c r="AF345" s="49"/>
      <c r="AG345" s="49"/>
      <c r="AH345" s="49"/>
    </row>
    <row r="346" spans="1:34" ht="15.75" x14ac:dyDescent="0.25">
      <c r="A346" s="127" t="s">
        <v>940</v>
      </c>
      <c r="B346" s="97" t="s">
        <v>959</v>
      </c>
      <c r="C346" s="45">
        <f t="shared" si="5"/>
        <v>0</v>
      </c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</row>
    <row r="347" spans="1:34" ht="15.75" x14ac:dyDescent="0.25">
      <c r="A347" s="127" t="s">
        <v>941</v>
      </c>
      <c r="B347" s="97" t="s">
        <v>960</v>
      </c>
      <c r="C347" s="45">
        <f t="shared" si="5"/>
        <v>0</v>
      </c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</row>
    <row r="348" spans="1:34" ht="15.75" x14ac:dyDescent="0.25">
      <c r="A348" s="127" t="s">
        <v>942</v>
      </c>
      <c r="B348" s="97" t="s">
        <v>961</v>
      </c>
      <c r="C348" s="45">
        <f t="shared" si="5"/>
        <v>0</v>
      </c>
      <c r="D348" s="49"/>
      <c r="E348" s="49"/>
      <c r="F348" s="49"/>
      <c r="G348" s="49"/>
      <c r="H348" s="49"/>
      <c r="I348" s="51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</row>
    <row r="349" spans="1:34" ht="31.5" x14ac:dyDescent="0.25">
      <c r="A349" s="127" t="s">
        <v>943</v>
      </c>
      <c r="B349" s="97" t="s">
        <v>962</v>
      </c>
      <c r="C349" s="45">
        <f t="shared" si="5"/>
        <v>0</v>
      </c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</row>
    <row r="350" spans="1:34" ht="31.5" x14ac:dyDescent="0.25">
      <c r="A350" s="127" t="s">
        <v>944</v>
      </c>
      <c r="B350" s="97" t="s">
        <v>963</v>
      </c>
      <c r="C350" s="45">
        <f t="shared" si="5"/>
        <v>0</v>
      </c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</row>
    <row r="351" spans="1:34" ht="15.75" x14ac:dyDescent="0.25">
      <c r="A351" s="127" t="s">
        <v>945</v>
      </c>
      <c r="B351" s="97" t="s">
        <v>964</v>
      </c>
      <c r="C351" s="45">
        <f t="shared" si="5"/>
        <v>0</v>
      </c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</row>
    <row r="352" spans="1:34" ht="15.75" x14ac:dyDescent="0.25">
      <c r="A352" s="133" t="s">
        <v>946</v>
      </c>
      <c r="B352" s="96" t="s">
        <v>965</v>
      </c>
      <c r="C352" s="45">
        <f t="shared" si="5"/>
        <v>0</v>
      </c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</row>
    <row r="353" spans="1:34" ht="15.75" x14ac:dyDescent="0.25">
      <c r="A353" s="133" t="s">
        <v>947</v>
      </c>
      <c r="B353" s="136" t="s">
        <v>966</v>
      </c>
      <c r="C353" s="45">
        <f t="shared" si="5"/>
        <v>0</v>
      </c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</row>
    <row r="354" spans="1:34" ht="15.75" x14ac:dyDescent="0.25">
      <c r="A354" s="133" t="s">
        <v>948</v>
      </c>
      <c r="B354" s="134" t="s">
        <v>967</v>
      </c>
      <c r="C354" s="45">
        <f t="shared" si="5"/>
        <v>0</v>
      </c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</row>
    <row r="355" spans="1:34" ht="15.75" x14ac:dyDescent="0.25">
      <c r="A355" s="133" t="s">
        <v>949</v>
      </c>
      <c r="B355" s="134" t="s">
        <v>968</v>
      </c>
      <c r="C355" s="45">
        <f t="shared" si="5"/>
        <v>0</v>
      </c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</row>
    <row r="356" spans="1:34" x14ac:dyDescent="0.25">
      <c r="A356" s="100" t="s">
        <v>693</v>
      </c>
      <c r="B356" s="151" t="s">
        <v>694</v>
      </c>
      <c r="C356" s="45">
        <f t="shared" si="5"/>
        <v>0</v>
      </c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</row>
    <row r="357" spans="1:34" ht="15.75" x14ac:dyDescent="0.25">
      <c r="A357" s="133" t="s">
        <v>950</v>
      </c>
      <c r="B357" s="134" t="s">
        <v>969</v>
      </c>
      <c r="C357" s="45">
        <f t="shared" si="5"/>
        <v>0</v>
      </c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</row>
    <row r="358" spans="1:34" ht="15.75" x14ac:dyDescent="0.25">
      <c r="A358" s="133" t="s">
        <v>951</v>
      </c>
      <c r="B358" s="134" t="s">
        <v>970</v>
      </c>
      <c r="C358" s="45">
        <f t="shared" si="5"/>
        <v>0</v>
      </c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</row>
    <row r="359" spans="1:34" ht="15.75" x14ac:dyDescent="0.25">
      <c r="A359" s="133" t="s">
        <v>952</v>
      </c>
      <c r="B359" s="134" t="s">
        <v>971</v>
      </c>
      <c r="C359" s="45">
        <f t="shared" si="5"/>
        <v>0</v>
      </c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</row>
    <row r="360" spans="1:34" ht="15.75" x14ac:dyDescent="0.25">
      <c r="A360" s="133" t="s">
        <v>953</v>
      </c>
      <c r="B360" s="136" t="s">
        <v>972</v>
      </c>
      <c r="C360" s="45">
        <f t="shared" si="5"/>
        <v>0</v>
      </c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</row>
    <row r="361" spans="1:34" ht="15.75" x14ac:dyDescent="0.25">
      <c r="A361" s="133" t="s">
        <v>954</v>
      </c>
      <c r="B361" s="136" t="s">
        <v>973</v>
      </c>
      <c r="C361" s="45">
        <f t="shared" si="5"/>
        <v>3</v>
      </c>
      <c r="D361" s="49"/>
      <c r="E361" s="49"/>
      <c r="F361" s="49"/>
      <c r="G361" s="49"/>
      <c r="H361" s="49"/>
      <c r="I361" s="49"/>
      <c r="J361" s="49"/>
      <c r="K361" s="49"/>
      <c r="L361" s="49"/>
      <c r="M361" s="49">
        <v>1</v>
      </c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>
        <v>1</v>
      </c>
      <c r="AC361" s="49"/>
      <c r="AD361" s="49"/>
      <c r="AE361" s="49"/>
      <c r="AF361" s="49"/>
      <c r="AG361" s="49"/>
      <c r="AH361" s="49">
        <v>1</v>
      </c>
    </row>
    <row r="362" spans="1:34" x14ac:dyDescent="0.25">
      <c r="A362" s="143" t="s">
        <v>955</v>
      </c>
      <c r="B362" s="144" t="s">
        <v>974</v>
      </c>
      <c r="C362" s="45">
        <f t="shared" si="5"/>
        <v>2</v>
      </c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>
        <v>1</v>
      </c>
      <c r="AA362" s="49"/>
      <c r="AB362" s="49"/>
      <c r="AC362" s="49"/>
      <c r="AD362" s="49"/>
      <c r="AE362" s="49">
        <v>1</v>
      </c>
      <c r="AF362" s="49"/>
      <c r="AG362" s="49"/>
      <c r="AH362" s="49"/>
    </row>
    <row r="363" spans="1:34" x14ac:dyDescent="0.25">
      <c r="A363" s="143" t="s">
        <v>956</v>
      </c>
      <c r="B363" s="144" t="s">
        <v>975</v>
      </c>
      <c r="C363" s="45">
        <f t="shared" si="5"/>
        <v>0</v>
      </c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</row>
    <row r="364" spans="1:34" x14ac:dyDescent="0.25">
      <c r="A364" s="143" t="s">
        <v>957</v>
      </c>
      <c r="B364" s="144" t="s">
        <v>976</v>
      </c>
      <c r="C364" s="45">
        <f t="shared" si="5"/>
        <v>1</v>
      </c>
      <c r="D364" s="49"/>
      <c r="E364" s="49"/>
      <c r="F364" s="49"/>
      <c r="G364" s="49"/>
      <c r="H364" s="49"/>
      <c r="I364" s="49"/>
      <c r="J364" s="49"/>
      <c r="K364" s="49"/>
      <c r="L364" s="49"/>
      <c r="M364" s="49">
        <v>1</v>
      </c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</row>
    <row r="365" spans="1:34" ht="15.75" x14ac:dyDescent="0.25">
      <c r="A365" s="133" t="s">
        <v>958</v>
      </c>
      <c r="B365" s="144" t="s">
        <v>977</v>
      </c>
      <c r="C365" s="45">
        <f t="shared" si="5"/>
        <v>0</v>
      </c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</row>
    <row r="366" spans="1:34" ht="15.75" x14ac:dyDescent="0.25">
      <c r="A366" s="133" t="s">
        <v>983</v>
      </c>
      <c r="B366" s="134" t="s">
        <v>984</v>
      </c>
      <c r="C366" s="45">
        <f t="shared" si="5"/>
        <v>0</v>
      </c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</row>
    <row r="367" spans="1:34" x14ac:dyDescent="0.25">
      <c r="A367" s="100" t="s">
        <v>695</v>
      </c>
      <c r="B367" s="123" t="s">
        <v>696</v>
      </c>
      <c r="C367" s="45">
        <f t="shared" si="5"/>
        <v>0</v>
      </c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</row>
    <row r="368" spans="1:34" ht="15.75" x14ac:dyDescent="0.25">
      <c r="A368" s="133" t="s">
        <v>985</v>
      </c>
      <c r="B368" s="134" t="s">
        <v>986</v>
      </c>
      <c r="C368" s="45">
        <f t="shared" si="5"/>
        <v>0</v>
      </c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</row>
    <row r="369" spans="1:34" ht="15.75" x14ac:dyDescent="0.25">
      <c r="A369" s="133" t="s">
        <v>987</v>
      </c>
      <c r="B369" s="136" t="s">
        <v>988</v>
      </c>
      <c r="C369" s="45">
        <f t="shared" si="5"/>
        <v>0</v>
      </c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</row>
    <row r="370" spans="1:34" ht="15.75" x14ac:dyDescent="0.25">
      <c r="A370" s="133" t="s">
        <v>989</v>
      </c>
      <c r="B370" s="134" t="s">
        <v>990</v>
      </c>
      <c r="C370" s="45">
        <f t="shared" si="5"/>
        <v>0</v>
      </c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</row>
    <row r="371" spans="1:34" ht="15.75" x14ac:dyDescent="0.25">
      <c r="A371" s="133" t="s">
        <v>991</v>
      </c>
      <c r="B371" s="134" t="s">
        <v>992</v>
      </c>
      <c r="C371" s="45">
        <f t="shared" si="5"/>
        <v>0</v>
      </c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</row>
    <row r="372" spans="1:34" ht="15.75" x14ac:dyDescent="0.25">
      <c r="A372" s="133" t="s">
        <v>993</v>
      </c>
      <c r="B372" s="134" t="s">
        <v>1003</v>
      </c>
      <c r="C372" s="45">
        <f t="shared" si="5"/>
        <v>0</v>
      </c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</row>
    <row r="373" spans="1:34" ht="15.75" x14ac:dyDescent="0.25">
      <c r="A373" s="155" t="s">
        <v>994</v>
      </c>
      <c r="B373" s="96" t="s">
        <v>1004</v>
      </c>
      <c r="C373" s="45">
        <f t="shared" si="5"/>
        <v>0</v>
      </c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</row>
    <row r="374" spans="1:34" ht="15.75" x14ac:dyDescent="0.25">
      <c r="A374" s="133" t="s">
        <v>995</v>
      </c>
      <c r="B374" s="134" t="s">
        <v>1005</v>
      </c>
      <c r="C374" s="45">
        <f t="shared" si="5"/>
        <v>0</v>
      </c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</row>
    <row r="375" spans="1:34" ht="15.75" x14ac:dyDescent="0.25">
      <c r="A375" s="133" t="s">
        <v>996</v>
      </c>
      <c r="B375" s="134" t="s">
        <v>1006</v>
      </c>
      <c r="C375" s="45">
        <f t="shared" si="5"/>
        <v>5</v>
      </c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>
        <v>3</v>
      </c>
      <c r="R375" s="49"/>
      <c r="S375" s="49"/>
      <c r="T375" s="49"/>
      <c r="U375" s="49"/>
      <c r="V375" s="49"/>
      <c r="W375" s="49"/>
      <c r="X375" s="49"/>
      <c r="Y375" s="49"/>
      <c r="Z375" s="49"/>
      <c r="AA375" s="49">
        <v>2</v>
      </c>
      <c r="AB375" s="49"/>
      <c r="AC375" s="49"/>
      <c r="AD375" s="49"/>
      <c r="AE375" s="49"/>
      <c r="AF375" s="49"/>
      <c r="AG375" s="49"/>
      <c r="AH375" s="49"/>
    </row>
    <row r="376" spans="1:34" ht="15.75" x14ac:dyDescent="0.25">
      <c r="A376" s="109" t="s">
        <v>997</v>
      </c>
      <c r="B376" s="58" t="s">
        <v>1007</v>
      </c>
      <c r="C376" s="45">
        <f t="shared" si="5"/>
        <v>5</v>
      </c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>
        <v>3</v>
      </c>
      <c r="R376" s="49"/>
      <c r="S376" s="49"/>
      <c r="T376" s="49"/>
      <c r="U376" s="49"/>
      <c r="V376" s="49"/>
      <c r="W376" s="49"/>
      <c r="X376" s="49"/>
      <c r="Y376" s="49"/>
      <c r="Z376" s="49"/>
      <c r="AA376" s="49">
        <v>2</v>
      </c>
      <c r="AB376" s="49"/>
      <c r="AC376" s="49"/>
      <c r="AD376" s="49"/>
      <c r="AE376" s="49"/>
      <c r="AF376" s="49"/>
      <c r="AG376" s="49"/>
      <c r="AH376" s="49"/>
    </row>
    <row r="377" spans="1:34" ht="15.75" x14ac:dyDescent="0.25">
      <c r="A377" s="133" t="s">
        <v>998</v>
      </c>
      <c r="B377" s="134" t="s">
        <v>1008</v>
      </c>
      <c r="C377" s="45">
        <f t="shared" si="5"/>
        <v>0</v>
      </c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</row>
    <row r="378" spans="1:34" x14ac:dyDescent="0.25">
      <c r="A378" s="100" t="s">
        <v>697</v>
      </c>
      <c r="B378" s="123" t="s">
        <v>698</v>
      </c>
      <c r="C378" s="45">
        <f t="shared" si="5"/>
        <v>0</v>
      </c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</row>
    <row r="379" spans="1:34" ht="15.75" x14ac:dyDescent="0.25">
      <c r="A379" s="133" t="s">
        <v>999</v>
      </c>
      <c r="B379" s="134" t="s">
        <v>1009</v>
      </c>
      <c r="C379" s="45">
        <f t="shared" si="5"/>
        <v>0</v>
      </c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</row>
    <row r="380" spans="1:34" ht="15.75" x14ac:dyDescent="0.25">
      <c r="A380" s="133" t="s">
        <v>1000</v>
      </c>
      <c r="B380" s="134" t="s">
        <v>1010</v>
      </c>
      <c r="C380" s="45">
        <f t="shared" si="5"/>
        <v>0</v>
      </c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</row>
    <row r="381" spans="1:34" ht="15.75" x14ac:dyDescent="0.25">
      <c r="A381" s="133" t="s">
        <v>1001</v>
      </c>
      <c r="B381" s="134" t="s">
        <v>1011</v>
      </c>
      <c r="C381" s="45">
        <f t="shared" si="5"/>
        <v>0</v>
      </c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</row>
    <row r="382" spans="1:34" ht="15.75" x14ac:dyDescent="0.25">
      <c r="A382" s="94" t="s">
        <v>1002</v>
      </c>
      <c r="B382" s="121" t="s">
        <v>815</v>
      </c>
      <c r="C382" s="45">
        <f t="shared" si="5"/>
        <v>21</v>
      </c>
      <c r="D382" s="49"/>
      <c r="E382" s="49">
        <v>10</v>
      </c>
      <c r="F382" s="49"/>
      <c r="G382" s="49"/>
      <c r="H382" s="49"/>
      <c r="I382" s="49"/>
      <c r="J382" s="49">
        <v>1</v>
      </c>
      <c r="K382" s="49"/>
      <c r="L382" s="49"/>
      <c r="M382" s="49">
        <v>10</v>
      </c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</row>
    <row r="383" spans="1:34" x14ac:dyDescent="0.25">
      <c r="A383" s="120" t="s">
        <v>699</v>
      </c>
      <c r="B383" s="123" t="s">
        <v>700</v>
      </c>
      <c r="C383" s="45">
        <f t="shared" si="5"/>
        <v>0</v>
      </c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</row>
    <row r="384" spans="1:34" x14ac:dyDescent="0.25">
      <c r="A384" s="100" t="s">
        <v>701</v>
      </c>
      <c r="B384" s="123" t="s">
        <v>702</v>
      </c>
      <c r="C384" s="45">
        <f t="shared" si="5"/>
        <v>0</v>
      </c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</row>
    <row r="385" spans="1:34" x14ac:dyDescent="0.25">
      <c r="A385" s="100" t="s">
        <v>703</v>
      </c>
      <c r="B385" s="123" t="s">
        <v>704</v>
      </c>
      <c r="C385" s="45">
        <f t="shared" si="5"/>
        <v>0</v>
      </c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</row>
    <row r="386" spans="1:34" ht="15.75" x14ac:dyDescent="0.25">
      <c r="A386" s="101" t="s">
        <v>23</v>
      </c>
      <c r="B386" s="105" t="s">
        <v>181</v>
      </c>
      <c r="C386" s="45">
        <f t="shared" ref="C386:C449" si="6">SUM(D386:AH386)</f>
        <v>0</v>
      </c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</row>
    <row r="387" spans="1:34" x14ac:dyDescent="0.25">
      <c r="A387" s="120" t="s">
        <v>705</v>
      </c>
      <c r="B387" s="135" t="s">
        <v>706</v>
      </c>
      <c r="C387" s="45">
        <f t="shared" si="6"/>
        <v>0</v>
      </c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</row>
    <row r="388" spans="1:34" x14ac:dyDescent="0.25">
      <c r="A388" s="100" t="s">
        <v>707</v>
      </c>
      <c r="B388" s="123" t="s">
        <v>708</v>
      </c>
      <c r="C388" s="45">
        <f t="shared" si="6"/>
        <v>5</v>
      </c>
      <c r="D388" s="49">
        <v>2</v>
      </c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>
        <v>1</v>
      </c>
      <c r="AB388" s="49"/>
      <c r="AC388" s="49"/>
      <c r="AD388" s="49"/>
      <c r="AE388" s="49">
        <f>1+1</f>
        <v>2</v>
      </c>
      <c r="AF388" s="49"/>
      <c r="AG388" s="49"/>
      <c r="AH388" s="49"/>
    </row>
    <row r="389" spans="1:34" x14ac:dyDescent="0.25">
      <c r="A389" s="100" t="s">
        <v>709</v>
      </c>
      <c r="B389" s="123" t="s">
        <v>710</v>
      </c>
      <c r="C389" s="45">
        <f t="shared" si="6"/>
        <v>0</v>
      </c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</row>
    <row r="390" spans="1:34" x14ac:dyDescent="0.25">
      <c r="A390" s="120" t="s">
        <v>711</v>
      </c>
      <c r="B390" s="123" t="s">
        <v>712</v>
      </c>
      <c r="C390" s="45">
        <f t="shared" si="6"/>
        <v>8</v>
      </c>
      <c r="D390" s="49"/>
      <c r="E390" s="49"/>
      <c r="F390" s="49"/>
      <c r="G390" s="49"/>
      <c r="H390" s="49"/>
      <c r="I390" s="49"/>
      <c r="J390" s="49"/>
      <c r="K390" s="49"/>
      <c r="L390" s="49"/>
      <c r="M390" s="49">
        <v>2</v>
      </c>
      <c r="N390" s="49">
        <v>6</v>
      </c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</row>
    <row r="391" spans="1:34" x14ac:dyDescent="0.25">
      <c r="A391" s="100" t="s">
        <v>713</v>
      </c>
      <c r="B391" s="123" t="s">
        <v>714</v>
      </c>
      <c r="C391" s="45">
        <f t="shared" si="6"/>
        <v>0</v>
      </c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</row>
    <row r="392" spans="1:34" x14ac:dyDescent="0.25">
      <c r="A392" s="100" t="s">
        <v>715</v>
      </c>
      <c r="B392" s="123" t="s">
        <v>716</v>
      </c>
      <c r="C392" s="45">
        <f t="shared" si="6"/>
        <v>0</v>
      </c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</row>
    <row r="393" spans="1:34" ht="15.75" x14ac:dyDescent="0.25">
      <c r="A393" s="119" t="s">
        <v>721</v>
      </c>
      <c r="B393" s="105" t="s">
        <v>739</v>
      </c>
      <c r="C393" s="45">
        <f t="shared" si="6"/>
        <v>0</v>
      </c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</row>
    <row r="394" spans="1:34" ht="15.75" x14ac:dyDescent="0.25">
      <c r="A394" s="119" t="s">
        <v>722</v>
      </c>
      <c r="B394" s="105" t="s">
        <v>740</v>
      </c>
      <c r="C394" s="45">
        <f t="shared" si="6"/>
        <v>0</v>
      </c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</row>
    <row r="395" spans="1:34" ht="15.75" x14ac:dyDescent="0.25">
      <c r="A395" s="119" t="s">
        <v>723</v>
      </c>
      <c r="B395" s="105" t="s">
        <v>741</v>
      </c>
      <c r="C395" s="45">
        <f t="shared" si="6"/>
        <v>0</v>
      </c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</row>
    <row r="396" spans="1:34" ht="15.75" x14ac:dyDescent="0.25">
      <c r="A396" s="119" t="s">
        <v>724</v>
      </c>
      <c r="B396" s="105" t="s">
        <v>742</v>
      </c>
      <c r="C396" s="45">
        <f t="shared" si="6"/>
        <v>0</v>
      </c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</row>
    <row r="397" spans="1:34" ht="15.75" x14ac:dyDescent="0.25">
      <c r="A397" s="101" t="s">
        <v>25</v>
      </c>
      <c r="B397" s="105" t="s">
        <v>251</v>
      </c>
      <c r="C397" s="45">
        <f t="shared" si="6"/>
        <v>0</v>
      </c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</row>
    <row r="398" spans="1:34" ht="15.75" x14ac:dyDescent="0.25">
      <c r="A398" s="119" t="s">
        <v>725</v>
      </c>
      <c r="B398" s="105" t="s">
        <v>744</v>
      </c>
      <c r="C398" s="45">
        <f t="shared" si="6"/>
        <v>0</v>
      </c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</row>
    <row r="399" spans="1:34" ht="15.75" x14ac:dyDescent="0.25">
      <c r="A399" s="119" t="s">
        <v>726</v>
      </c>
      <c r="B399" s="122" t="s">
        <v>745</v>
      </c>
      <c r="C399" s="45">
        <f t="shared" si="6"/>
        <v>0</v>
      </c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</row>
    <row r="400" spans="1:34" ht="15.75" x14ac:dyDescent="0.25">
      <c r="A400" s="119" t="s">
        <v>727</v>
      </c>
      <c r="B400" s="105" t="s">
        <v>746</v>
      </c>
      <c r="C400" s="45">
        <f t="shared" si="6"/>
        <v>0</v>
      </c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</row>
    <row r="401" spans="1:34" ht="15.75" x14ac:dyDescent="0.25">
      <c r="A401" s="119" t="s">
        <v>728</v>
      </c>
      <c r="B401" s="122" t="s">
        <v>747</v>
      </c>
      <c r="C401" s="45">
        <f t="shared" si="6"/>
        <v>0</v>
      </c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</row>
    <row r="402" spans="1:34" ht="15.75" x14ac:dyDescent="0.25">
      <c r="A402" s="119" t="s">
        <v>729</v>
      </c>
      <c r="B402" s="122" t="s">
        <v>748</v>
      </c>
      <c r="C402" s="45">
        <f t="shared" si="6"/>
        <v>0</v>
      </c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</row>
    <row r="403" spans="1:34" ht="15.75" x14ac:dyDescent="0.25">
      <c r="A403" s="119" t="s">
        <v>730</v>
      </c>
      <c r="B403" s="122" t="s">
        <v>750</v>
      </c>
      <c r="C403" s="45">
        <f t="shared" si="6"/>
        <v>0</v>
      </c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</row>
    <row r="404" spans="1:34" ht="15.75" x14ac:dyDescent="0.25">
      <c r="A404" s="119" t="s">
        <v>731</v>
      </c>
      <c r="B404" s="105" t="s">
        <v>752</v>
      </c>
      <c r="C404" s="45">
        <f t="shared" si="6"/>
        <v>0</v>
      </c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</row>
    <row r="405" spans="1:34" ht="15.75" x14ac:dyDescent="0.25">
      <c r="A405" s="119" t="s">
        <v>732</v>
      </c>
      <c r="B405" s="105" t="s">
        <v>754</v>
      </c>
      <c r="C405" s="45">
        <f t="shared" si="6"/>
        <v>0</v>
      </c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</row>
    <row r="406" spans="1:34" ht="15.75" x14ac:dyDescent="0.25">
      <c r="A406" s="119" t="s">
        <v>733</v>
      </c>
      <c r="B406" s="122" t="s">
        <v>755</v>
      </c>
      <c r="C406" s="45">
        <f t="shared" si="6"/>
        <v>0</v>
      </c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</row>
    <row r="407" spans="1:34" ht="15.75" x14ac:dyDescent="0.25">
      <c r="A407" s="119" t="s">
        <v>734</v>
      </c>
      <c r="B407" s="105" t="s">
        <v>756</v>
      </c>
      <c r="C407" s="45">
        <f t="shared" si="6"/>
        <v>0</v>
      </c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</row>
    <row r="408" spans="1:34" ht="15.75" x14ac:dyDescent="0.25">
      <c r="A408" s="101" t="s">
        <v>29</v>
      </c>
      <c r="B408" s="105" t="s">
        <v>272</v>
      </c>
      <c r="C408" s="45">
        <f t="shared" si="6"/>
        <v>0</v>
      </c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</row>
    <row r="409" spans="1:34" ht="15.75" x14ac:dyDescent="0.25">
      <c r="A409" s="119" t="s">
        <v>735</v>
      </c>
      <c r="B409" s="122" t="s">
        <v>757</v>
      </c>
      <c r="C409" s="45">
        <f t="shared" si="6"/>
        <v>0</v>
      </c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</row>
    <row r="410" spans="1:34" ht="15.75" x14ac:dyDescent="0.25">
      <c r="A410" s="119" t="s">
        <v>736</v>
      </c>
      <c r="B410" s="105" t="s">
        <v>758</v>
      </c>
      <c r="C410" s="45">
        <f t="shared" si="6"/>
        <v>0</v>
      </c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</row>
    <row r="411" spans="1:34" ht="15.75" x14ac:dyDescent="0.25">
      <c r="A411" s="119" t="s">
        <v>737</v>
      </c>
      <c r="B411" s="105" t="s">
        <v>759</v>
      </c>
      <c r="C411" s="45">
        <f t="shared" si="6"/>
        <v>0</v>
      </c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</row>
    <row r="412" spans="1:34" ht="15.75" x14ac:dyDescent="0.25">
      <c r="A412" s="119" t="s">
        <v>738</v>
      </c>
      <c r="B412" s="122" t="s">
        <v>760</v>
      </c>
      <c r="C412" s="45">
        <f t="shared" si="6"/>
        <v>0</v>
      </c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</row>
    <row r="413" spans="1:34" ht="15.75" x14ac:dyDescent="0.25">
      <c r="A413" s="95" t="s">
        <v>765</v>
      </c>
      <c r="B413" s="96" t="s">
        <v>770</v>
      </c>
      <c r="C413" s="45">
        <f t="shared" si="6"/>
        <v>21</v>
      </c>
      <c r="D413" s="49"/>
      <c r="E413" s="49">
        <v>10</v>
      </c>
      <c r="F413" s="49"/>
      <c r="G413" s="49"/>
      <c r="H413" s="49"/>
      <c r="I413" s="49"/>
      <c r="J413" s="49">
        <v>1</v>
      </c>
      <c r="K413" s="49"/>
      <c r="L413" s="49"/>
      <c r="M413" s="49"/>
      <c r="N413" s="49">
        <v>10</v>
      </c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</row>
    <row r="414" spans="1:34" ht="15.75" x14ac:dyDescent="0.25">
      <c r="A414" s="95" t="s">
        <v>766</v>
      </c>
      <c r="B414" s="96" t="s">
        <v>767</v>
      </c>
      <c r="C414" s="45">
        <f t="shared" si="6"/>
        <v>0</v>
      </c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</row>
    <row r="415" spans="1:34" ht="15.75" x14ac:dyDescent="0.25">
      <c r="A415" s="95" t="s">
        <v>768</v>
      </c>
      <c r="B415" s="98" t="s">
        <v>769</v>
      </c>
      <c r="C415" s="45">
        <f t="shared" si="6"/>
        <v>2</v>
      </c>
      <c r="D415" s="49"/>
      <c r="E415" s="49">
        <v>1</v>
      </c>
      <c r="F415" s="49"/>
      <c r="G415" s="49"/>
      <c r="H415" s="49"/>
      <c r="I415" s="49"/>
      <c r="J415" s="49"/>
      <c r="K415" s="49"/>
      <c r="L415" s="49"/>
      <c r="M415" s="49">
        <v>1</v>
      </c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</row>
    <row r="416" spans="1:34" ht="15.75" x14ac:dyDescent="0.25">
      <c r="A416" s="95" t="s">
        <v>772</v>
      </c>
      <c r="B416" s="98" t="s">
        <v>771</v>
      </c>
      <c r="C416" s="45">
        <f t="shared" si="6"/>
        <v>0</v>
      </c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</row>
    <row r="417" spans="1:34" ht="15.75" x14ac:dyDescent="0.25">
      <c r="A417" s="95" t="s">
        <v>774</v>
      </c>
      <c r="B417" s="96" t="s">
        <v>773</v>
      </c>
      <c r="C417" s="45">
        <f t="shared" si="6"/>
        <v>0</v>
      </c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</row>
    <row r="418" spans="1:34" ht="15.75" x14ac:dyDescent="0.25">
      <c r="A418" s="95" t="s">
        <v>775</v>
      </c>
      <c r="B418" s="96" t="s">
        <v>776</v>
      </c>
      <c r="C418" s="45">
        <f t="shared" si="6"/>
        <v>0</v>
      </c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</row>
    <row r="419" spans="1:34" ht="15.75" x14ac:dyDescent="0.25">
      <c r="A419" s="101" t="s">
        <v>30</v>
      </c>
      <c r="B419" s="105" t="s">
        <v>473</v>
      </c>
      <c r="C419" s="45">
        <f t="shared" si="6"/>
        <v>2</v>
      </c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>
        <f>1+1</f>
        <v>2</v>
      </c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</row>
    <row r="420" spans="1:34" ht="15.75" x14ac:dyDescent="0.25">
      <c r="A420" s="95" t="s">
        <v>777</v>
      </c>
      <c r="B420" s="96" t="s">
        <v>778</v>
      </c>
      <c r="C420" s="45">
        <f t="shared" si="6"/>
        <v>0</v>
      </c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</row>
    <row r="421" spans="1:34" ht="15.75" x14ac:dyDescent="0.25">
      <c r="A421" s="95" t="s">
        <v>779</v>
      </c>
      <c r="B421" s="96" t="s">
        <v>780</v>
      </c>
      <c r="C421" s="45">
        <f t="shared" si="6"/>
        <v>0</v>
      </c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</row>
    <row r="422" spans="1:34" ht="31.5" x14ac:dyDescent="0.25">
      <c r="A422" s="95" t="s">
        <v>781</v>
      </c>
      <c r="B422" s="96" t="s">
        <v>782</v>
      </c>
      <c r="C422" s="45">
        <f t="shared" si="6"/>
        <v>0</v>
      </c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</row>
    <row r="423" spans="1:34" ht="31.5" x14ac:dyDescent="0.25">
      <c r="A423" s="95" t="s">
        <v>783</v>
      </c>
      <c r="B423" s="96" t="s">
        <v>784</v>
      </c>
      <c r="C423" s="45">
        <f t="shared" si="6"/>
        <v>0</v>
      </c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</row>
    <row r="424" spans="1:34" ht="15.75" x14ac:dyDescent="0.25">
      <c r="A424" s="95" t="s">
        <v>785</v>
      </c>
      <c r="B424" s="96" t="s">
        <v>794</v>
      </c>
      <c r="C424" s="45">
        <f t="shared" si="6"/>
        <v>0</v>
      </c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</row>
    <row r="425" spans="1:34" ht="15.75" x14ac:dyDescent="0.25">
      <c r="A425" s="95" t="s">
        <v>786</v>
      </c>
      <c r="B425" s="96" t="s">
        <v>795</v>
      </c>
      <c r="C425" s="45">
        <f t="shared" si="6"/>
        <v>0</v>
      </c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</row>
    <row r="426" spans="1:34" ht="15.75" x14ac:dyDescent="0.25">
      <c r="A426" s="95" t="s">
        <v>787</v>
      </c>
      <c r="B426" s="96" t="s">
        <v>796</v>
      </c>
      <c r="C426" s="45">
        <f t="shared" si="6"/>
        <v>0</v>
      </c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</row>
    <row r="427" spans="1:34" ht="15.75" x14ac:dyDescent="0.25">
      <c r="A427" s="95" t="s">
        <v>788</v>
      </c>
      <c r="B427" s="96" t="s">
        <v>797</v>
      </c>
      <c r="C427" s="45">
        <f t="shared" si="6"/>
        <v>0</v>
      </c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</row>
    <row r="428" spans="1:34" ht="15.75" x14ac:dyDescent="0.25">
      <c r="A428" s="95" t="s">
        <v>789</v>
      </c>
      <c r="B428" s="96" t="s">
        <v>798</v>
      </c>
      <c r="C428" s="45">
        <f t="shared" si="6"/>
        <v>0</v>
      </c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</row>
    <row r="429" spans="1:34" ht="15.75" x14ac:dyDescent="0.25">
      <c r="A429" s="95" t="s">
        <v>790</v>
      </c>
      <c r="B429" s="96" t="s">
        <v>799</v>
      </c>
      <c r="C429" s="45">
        <f t="shared" si="6"/>
        <v>0</v>
      </c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</row>
    <row r="430" spans="1:34" ht="15.75" x14ac:dyDescent="0.25">
      <c r="A430" s="101" t="s">
        <v>31</v>
      </c>
      <c r="B430" s="104" t="s">
        <v>545</v>
      </c>
      <c r="C430" s="45">
        <f t="shared" si="6"/>
        <v>28</v>
      </c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>
        <f>4+2</f>
        <v>6</v>
      </c>
      <c r="AA430" s="49"/>
      <c r="AB430" s="49">
        <v>16</v>
      </c>
      <c r="AC430" s="49"/>
      <c r="AD430" s="49"/>
      <c r="AE430" s="49"/>
      <c r="AF430" s="49"/>
      <c r="AG430" s="49"/>
      <c r="AH430" s="49">
        <v>6</v>
      </c>
    </row>
    <row r="431" spans="1:34" ht="15.75" x14ac:dyDescent="0.25">
      <c r="A431" s="95" t="s">
        <v>791</v>
      </c>
      <c r="B431" s="96" t="s">
        <v>800</v>
      </c>
      <c r="C431" s="45">
        <f t="shared" si="6"/>
        <v>0</v>
      </c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</row>
    <row r="432" spans="1:34" ht="15.75" x14ac:dyDescent="0.25">
      <c r="A432" s="95" t="s">
        <v>792</v>
      </c>
      <c r="B432" s="96" t="s">
        <v>803</v>
      </c>
      <c r="C432" s="45">
        <f t="shared" si="6"/>
        <v>10</v>
      </c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>
        <v>10</v>
      </c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</row>
    <row r="433" spans="1:34" ht="15.75" x14ac:dyDescent="0.25">
      <c r="A433" s="95" t="s">
        <v>793</v>
      </c>
      <c r="B433" s="96" t="s">
        <v>805</v>
      </c>
      <c r="C433" s="45">
        <f t="shared" si="6"/>
        <v>0</v>
      </c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</row>
    <row r="434" spans="1:34" ht="15.75" x14ac:dyDescent="0.25">
      <c r="A434" s="110" t="s">
        <v>806</v>
      </c>
      <c r="B434" s="98" t="s">
        <v>807</v>
      </c>
      <c r="C434" s="45">
        <f t="shared" si="6"/>
        <v>0</v>
      </c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</row>
    <row r="435" spans="1:34" ht="15.75" x14ac:dyDescent="0.25">
      <c r="A435" s="110" t="s">
        <v>808</v>
      </c>
      <c r="B435" s="98" t="s">
        <v>809</v>
      </c>
      <c r="C435" s="45">
        <f t="shared" si="6"/>
        <v>0</v>
      </c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</row>
    <row r="436" spans="1:34" ht="15.75" x14ac:dyDescent="0.25">
      <c r="A436" s="110" t="s">
        <v>810</v>
      </c>
      <c r="B436" s="98" t="s">
        <v>811</v>
      </c>
      <c r="C436" s="45">
        <f t="shared" si="6"/>
        <v>0</v>
      </c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</row>
    <row r="437" spans="1:34" ht="15.75" x14ac:dyDescent="0.25">
      <c r="A437" s="110" t="s">
        <v>812</v>
      </c>
      <c r="B437" s="98" t="s">
        <v>813</v>
      </c>
      <c r="C437" s="45">
        <f t="shared" si="6"/>
        <v>0</v>
      </c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</row>
    <row r="438" spans="1:34" ht="31.5" x14ac:dyDescent="0.25">
      <c r="A438" s="115" t="s">
        <v>814</v>
      </c>
      <c r="B438" s="54" t="s">
        <v>496</v>
      </c>
      <c r="C438" s="45">
        <f t="shared" si="6"/>
        <v>0</v>
      </c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</row>
    <row r="439" spans="1:34" ht="15.75" x14ac:dyDescent="0.25">
      <c r="A439" s="112" t="s">
        <v>816</v>
      </c>
      <c r="B439" s="156" t="s">
        <v>817</v>
      </c>
      <c r="C439" s="45">
        <f t="shared" si="6"/>
        <v>23</v>
      </c>
      <c r="D439" s="49">
        <v>10</v>
      </c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>
        <v>3</v>
      </c>
      <c r="R439" s="49"/>
      <c r="S439" s="49"/>
      <c r="T439" s="49"/>
      <c r="U439" s="49"/>
      <c r="V439" s="49"/>
      <c r="W439" s="49"/>
      <c r="X439" s="49"/>
      <c r="Y439" s="49"/>
      <c r="Z439" s="49"/>
      <c r="AA439" s="49">
        <f>2+2+2+2+2</f>
        <v>10</v>
      </c>
      <c r="AB439" s="49"/>
      <c r="AC439" s="49"/>
      <c r="AD439" s="49"/>
      <c r="AE439" s="49"/>
      <c r="AF439" s="49"/>
      <c r="AG439" s="49"/>
      <c r="AH439" s="49"/>
    </row>
    <row r="440" spans="1:34" ht="15.75" x14ac:dyDescent="0.25">
      <c r="A440" s="115" t="s">
        <v>818</v>
      </c>
      <c r="B440" s="54" t="s">
        <v>819</v>
      </c>
      <c r="C440" s="45">
        <f t="shared" si="6"/>
        <v>0</v>
      </c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</row>
    <row r="441" spans="1:34" ht="15.75" x14ac:dyDescent="0.25">
      <c r="A441" s="61" t="s">
        <v>32</v>
      </c>
      <c r="B441" s="55" t="s">
        <v>636</v>
      </c>
      <c r="C441" s="45">
        <f t="shared" si="6"/>
        <v>0</v>
      </c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</row>
    <row r="442" spans="1:34" ht="15.75" x14ac:dyDescent="0.25">
      <c r="A442" s="115" t="s">
        <v>820</v>
      </c>
      <c r="B442" s="54" t="s">
        <v>821</v>
      </c>
      <c r="C442" s="45">
        <f t="shared" si="6"/>
        <v>0</v>
      </c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</row>
    <row r="443" spans="1:34" ht="15.75" x14ac:dyDescent="0.25">
      <c r="A443" s="115" t="s">
        <v>822</v>
      </c>
      <c r="B443" s="54" t="s">
        <v>823</v>
      </c>
      <c r="C443" s="45">
        <f t="shared" si="6"/>
        <v>0</v>
      </c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</row>
    <row r="444" spans="1:34" ht="15.75" x14ac:dyDescent="0.25">
      <c r="A444" s="115" t="s">
        <v>824</v>
      </c>
      <c r="B444" s="54" t="s">
        <v>825</v>
      </c>
      <c r="C444" s="45">
        <f t="shared" si="6"/>
        <v>0</v>
      </c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</row>
    <row r="445" spans="1:34" ht="15.75" x14ac:dyDescent="0.25">
      <c r="A445" s="115" t="s">
        <v>826</v>
      </c>
      <c r="B445" s="54" t="s">
        <v>827</v>
      </c>
      <c r="C445" s="45">
        <f t="shared" si="6"/>
        <v>3</v>
      </c>
      <c r="D445" s="24"/>
      <c r="E445" s="24"/>
      <c r="F445" s="24"/>
      <c r="G445" s="24"/>
      <c r="H445" s="24"/>
      <c r="I445" s="24"/>
      <c r="J445" s="24">
        <v>1</v>
      </c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>
        <f>1+1</f>
        <v>2</v>
      </c>
      <c r="AA445" s="24"/>
      <c r="AB445" s="24"/>
      <c r="AC445" s="24"/>
      <c r="AD445" s="24"/>
      <c r="AE445" s="24"/>
      <c r="AF445" s="24"/>
      <c r="AG445" s="24"/>
      <c r="AH445" s="24"/>
    </row>
    <row r="446" spans="1:34" ht="15.75" x14ac:dyDescent="0.25">
      <c r="A446" s="115" t="s">
        <v>828</v>
      </c>
      <c r="B446" s="54" t="s">
        <v>829</v>
      </c>
      <c r="C446" s="45">
        <f t="shared" si="6"/>
        <v>5</v>
      </c>
      <c r="D446" s="49"/>
      <c r="E446" s="49"/>
      <c r="F446" s="49"/>
      <c r="G446" s="49"/>
      <c r="H446" s="49"/>
      <c r="I446" s="49"/>
      <c r="J446" s="49">
        <v>1</v>
      </c>
      <c r="K446" s="49"/>
      <c r="L446" s="49"/>
      <c r="M446" s="49">
        <f>1+1</f>
        <v>2</v>
      </c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>
        <f>1+1</f>
        <v>2</v>
      </c>
      <c r="AA446" s="49"/>
      <c r="AB446" s="49"/>
      <c r="AC446" s="49"/>
      <c r="AD446" s="49"/>
      <c r="AE446" s="49"/>
      <c r="AF446" s="49"/>
      <c r="AG446" s="49"/>
      <c r="AH446" s="49"/>
    </row>
    <row r="447" spans="1:34" ht="15.75" x14ac:dyDescent="0.25">
      <c r="A447" s="115" t="s">
        <v>830</v>
      </c>
      <c r="B447" s="54" t="s">
        <v>831</v>
      </c>
      <c r="C447" s="45">
        <f t="shared" si="6"/>
        <v>0</v>
      </c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</row>
    <row r="448" spans="1:34" ht="15.75" x14ac:dyDescent="0.25">
      <c r="A448" s="115" t="s">
        <v>832</v>
      </c>
      <c r="B448" s="54" t="s">
        <v>833</v>
      </c>
      <c r="C448" s="45">
        <f t="shared" si="6"/>
        <v>0</v>
      </c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</row>
    <row r="449" spans="1:34" ht="15.75" x14ac:dyDescent="0.25">
      <c r="A449" s="115" t="s">
        <v>834</v>
      </c>
      <c r="B449" s="54" t="s">
        <v>835</v>
      </c>
      <c r="C449" s="45">
        <f t="shared" si="6"/>
        <v>0</v>
      </c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</row>
    <row r="450" spans="1:34" ht="15.75" x14ac:dyDescent="0.25">
      <c r="A450" s="115" t="s">
        <v>836</v>
      </c>
      <c r="B450" s="54" t="s">
        <v>837</v>
      </c>
      <c r="C450" s="45">
        <f t="shared" ref="C450:C473" si="7">SUM(D450:AH450)</f>
        <v>0</v>
      </c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</row>
    <row r="451" spans="1:34" ht="15.75" x14ac:dyDescent="0.25">
      <c r="A451" s="115" t="s">
        <v>838</v>
      </c>
      <c r="B451" s="54" t="s">
        <v>839</v>
      </c>
      <c r="C451" s="45">
        <f t="shared" si="7"/>
        <v>0</v>
      </c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</row>
    <row r="452" spans="1:34" ht="15.75" x14ac:dyDescent="0.25">
      <c r="A452" s="67" t="s">
        <v>165</v>
      </c>
      <c r="B452" s="68" t="s">
        <v>686</v>
      </c>
      <c r="C452" s="45">
        <f t="shared" si="7"/>
        <v>0</v>
      </c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</row>
    <row r="453" spans="1:34" ht="15.75" x14ac:dyDescent="0.25">
      <c r="A453" s="115" t="s">
        <v>840</v>
      </c>
      <c r="B453" s="54" t="s">
        <v>841</v>
      </c>
      <c r="C453" s="45">
        <f t="shared" si="7"/>
        <v>2</v>
      </c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>
        <v>2</v>
      </c>
      <c r="AA453" s="49"/>
      <c r="AB453" s="49"/>
      <c r="AC453" s="49"/>
      <c r="AD453" s="49"/>
      <c r="AE453" s="49"/>
      <c r="AF453" s="49"/>
      <c r="AG453" s="49"/>
      <c r="AH453" s="49"/>
    </row>
    <row r="454" spans="1:34" ht="15.75" x14ac:dyDescent="0.25">
      <c r="A454" s="115" t="s">
        <v>842</v>
      </c>
      <c r="B454" s="54" t="s">
        <v>843</v>
      </c>
      <c r="C454" s="45">
        <f t="shared" si="7"/>
        <v>0</v>
      </c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</row>
    <row r="455" spans="1:34" ht="15.75" x14ac:dyDescent="0.25">
      <c r="A455" s="115" t="s">
        <v>844</v>
      </c>
      <c r="B455" s="54" t="s">
        <v>845</v>
      </c>
      <c r="C455" s="45">
        <f t="shared" si="7"/>
        <v>0</v>
      </c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</row>
    <row r="456" spans="1:34" ht="15.75" x14ac:dyDescent="0.25">
      <c r="A456" s="115" t="s">
        <v>846</v>
      </c>
      <c r="B456" s="54" t="s">
        <v>847</v>
      </c>
      <c r="C456" s="45">
        <f t="shared" si="7"/>
        <v>3</v>
      </c>
      <c r="D456" s="49"/>
      <c r="E456" s="49"/>
      <c r="F456" s="49"/>
      <c r="G456" s="49"/>
      <c r="H456" s="49"/>
      <c r="I456" s="49"/>
      <c r="J456" s="49"/>
      <c r="K456" s="49"/>
      <c r="L456" s="49"/>
      <c r="M456" s="49">
        <v>2</v>
      </c>
      <c r="N456" s="49"/>
      <c r="O456" s="49"/>
      <c r="P456" s="49"/>
      <c r="Q456" s="49"/>
      <c r="R456" s="49">
        <v>1</v>
      </c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</row>
    <row r="457" spans="1:34" ht="15.75" x14ac:dyDescent="0.25">
      <c r="A457" s="110" t="s">
        <v>848</v>
      </c>
      <c r="B457" s="145" t="s">
        <v>849</v>
      </c>
      <c r="C457" s="45">
        <f t="shared" si="7"/>
        <v>0</v>
      </c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</row>
    <row r="458" spans="1:34" ht="15.75" x14ac:dyDescent="0.25">
      <c r="A458" s="115" t="s">
        <v>850</v>
      </c>
      <c r="B458" s="54" t="s">
        <v>851</v>
      </c>
      <c r="C458" s="45">
        <f t="shared" si="7"/>
        <v>0</v>
      </c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</row>
    <row r="459" spans="1:34" ht="15.75" x14ac:dyDescent="0.25">
      <c r="A459" s="115" t="s">
        <v>852</v>
      </c>
      <c r="B459" s="54" t="s">
        <v>853</v>
      </c>
      <c r="C459" s="45">
        <f t="shared" si="7"/>
        <v>0</v>
      </c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</row>
    <row r="460" spans="1:34" ht="15.75" x14ac:dyDescent="0.25">
      <c r="A460" s="115" t="s">
        <v>854</v>
      </c>
      <c r="B460" s="54" t="s">
        <v>855</v>
      </c>
      <c r="C460" s="45">
        <f t="shared" si="7"/>
        <v>0</v>
      </c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</row>
    <row r="461" spans="1:34" ht="15.75" x14ac:dyDescent="0.25">
      <c r="A461" s="115" t="s">
        <v>856</v>
      </c>
      <c r="B461" s="54" t="s">
        <v>857</v>
      </c>
      <c r="C461" s="45">
        <f t="shared" si="7"/>
        <v>0</v>
      </c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</row>
    <row r="462" spans="1:34" ht="15.75" x14ac:dyDescent="0.25">
      <c r="A462" s="115" t="s">
        <v>858</v>
      </c>
      <c r="B462" s="54" t="s">
        <v>859</v>
      </c>
      <c r="C462" s="45">
        <f t="shared" si="7"/>
        <v>0</v>
      </c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</row>
    <row r="463" spans="1:34" ht="15.75" x14ac:dyDescent="0.25">
      <c r="A463" s="69" t="s">
        <v>167</v>
      </c>
      <c r="B463" s="68" t="s">
        <v>687</v>
      </c>
      <c r="C463" s="45">
        <f t="shared" si="7"/>
        <v>0</v>
      </c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</row>
    <row r="464" spans="1:34" ht="15.75" x14ac:dyDescent="0.25">
      <c r="A464" s="115" t="s">
        <v>860</v>
      </c>
      <c r="B464" s="54" t="s">
        <v>861</v>
      </c>
      <c r="C464" s="45">
        <f t="shared" si="7"/>
        <v>0</v>
      </c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</row>
    <row r="465" spans="1:34" ht="15.75" x14ac:dyDescent="0.25">
      <c r="A465" s="115" t="s">
        <v>862</v>
      </c>
      <c r="B465" s="54" t="s">
        <v>863</v>
      </c>
      <c r="C465" s="45">
        <f t="shared" si="7"/>
        <v>0</v>
      </c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</row>
    <row r="466" spans="1:34" ht="15.75" x14ac:dyDescent="0.25">
      <c r="A466" s="115" t="s">
        <v>864</v>
      </c>
      <c r="B466" s="54" t="s">
        <v>865</v>
      </c>
      <c r="C466" s="45">
        <f t="shared" si="7"/>
        <v>500</v>
      </c>
      <c r="D466" s="49">
        <v>500</v>
      </c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</row>
    <row r="467" spans="1:34" ht="15.75" x14ac:dyDescent="0.25">
      <c r="A467" s="115" t="s">
        <v>866</v>
      </c>
      <c r="B467" s="54" t="s">
        <v>867</v>
      </c>
      <c r="C467" s="45">
        <f t="shared" si="7"/>
        <v>0</v>
      </c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</row>
    <row r="468" spans="1:34" ht="15.75" x14ac:dyDescent="0.25">
      <c r="A468" s="115" t="s">
        <v>868</v>
      </c>
      <c r="B468" s="54" t="s">
        <v>869</v>
      </c>
      <c r="C468" s="45">
        <f t="shared" si="7"/>
        <v>21</v>
      </c>
      <c r="D468" s="49"/>
      <c r="E468" s="49"/>
      <c r="F468" s="49"/>
      <c r="G468" s="49"/>
      <c r="H468" s="49"/>
      <c r="I468" s="49"/>
      <c r="J468" s="49"/>
      <c r="K468" s="49"/>
      <c r="L468" s="49"/>
      <c r="M468" s="49">
        <f>1+1+1</f>
        <v>3</v>
      </c>
      <c r="N468" s="49"/>
      <c r="O468" s="49"/>
      <c r="P468" s="49"/>
      <c r="Q468" s="49">
        <f>1+1+1</f>
        <v>3</v>
      </c>
      <c r="R468" s="49">
        <v>1</v>
      </c>
      <c r="S468" s="49"/>
      <c r="T468" s="49"/>
      <c r="U468" s="49"/>
      <c r="V468" s="49"/>
      <c r="W468" s="49"/>
      <c r="X468" s="49"/>
      <c r="Y468" s="49"/>
      <c r="Z468" s="49">
        <v>1</v>
      </c>
      <c r="AA468" s="49">
        <f>1+1+1+1</f>
        <v>4</v>
      </c>
      <c r="AB468" s="49">
        <v>1</v>
      </c>
      <c r="AC468" s="49"/>
      <c r="AD468" s="49"/>
      <c r="AE468" s="49">
        <f>1+1+1</f>
        <v>3</v>
      </c>
      <c r="AF468" s="49"/>
      <c r="AG468" s="49"/>
      <c r="AH468" s="49">
        <f>3+1+1</f>
        <v>5</v>
      </c>
    </row>
    <row r="469" spans="1:34" ht="15.75" x14ac:dyDescent="0.25">
      <c r="A469" s="115" t="s">
        <v>870</v>
      </c>
      <c r="B469" s="54" t="s">
        <v>871</v>
      </c>
      <c r="C469" s="45">
        <f t="shared" si="7"/>
        <v>0</v>
      </c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</row>
    <row r="470" spans="1:34" ht="15.75" x14ac:dyDescent="0.25">
      <c r="A470" s="115" t="s">
        <v>872</v>
      </c>
      <c r="B470" s="54" t="s">
        <v>873</v>
      </c>
      <c r="C470" s="45">
        <f t="shared" si="7"/>
        <v>0</v>
      </c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</row>
    <row r="471" spans="1:34" ht="15.75" x14ac:dyDescent="0.25">
      <c r="A471" s="115" t="s">
        <v>874</v>
      </c>
      <c r="B471" s="54" t="s">
        <v>875</v>
      </c>
      <c r="C471" s="45">
        <f t="shared" si="7"/>
        <v>0</v>
      </c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</row>
    <row r="472" spans="1:34" ht="15.75" x14ac:dyDescent="0.25">
      <c r="A472" s="115" t="s">
        <v>876</v>
      </c>
      <c r="B472" s="54" t="s">
        <v>877</v>
      </c>
      <c r="C472" s="45">
        <f t="shared" si="7"/>
        <v>0</v>
      </c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</row>
    <row r="473" spans="1:34" ht="15.75" x14ac:dyDescent="0.25">
      <c r="A473" s="115" t="s">
        <v>878</v>
      </c>
      <c r="B473" s="54" t="s">
        <v>879</v>
      </c>
      <c r="C473" s="45">
        <f t="shared" si="7"/>
        <v>0</v>
      </c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</row>
    <row r="474" spans="1:34" ht="15.75" x14ac:dyDescent="0.25">
      <c r="A474" s="57"/>
      <c r="B474" s="55"/>
      <c r="C474" s="45">
        <f t="shared" ref="C474:C513" si="8">SUM(D474:AH474)</f>
        <v>0</v>
      </c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</row>
    <row r="475" spans="1:34" ht="15.75" x14ac:dyDescent="0.25">
      <c r="A475" s="57"/>
      <c r="B475" s="56"/>
      <c r="C475" s="45">
        <f t="shared" si="8"/>
        <v>0</v>
      </c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</row>
    <row r="476" spans="1:34" ht="15.75" x14ac:dyDescent="0.25">
      <c r="A476" s="57"/>
      <c r="B476" s="56"/>
      <c r="C476" s="45">
        <f t="shared" si="8"/>
        <v>0</v>
      </c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</row>
    <row r="477" spans="1:34" ht="15.75" x14ac:dyDescent="0.25">
      <c r="A477" s="57"/>
      <c r="B477" s="56"/>
      <c r="C477" s="45">
        <f t="shared" si="8"/>
        <v>0</v>
      </c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</row>
    <row r="478" spans="1:34" ht="15.75" x14ac:dyDescent="0.25">
      <c r="A478" s="57"/>
      <c r="B478" s="55"/>
      <c r="C478" s="45">
        <f t="shared" si="8"/>
        <v>0</v>
      </c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</row>
    <row r="479" spans="1:34" ht="15.75" x14ac:dyDescent="0.25">
      <c r="A479" s="57"/>
      <c r="B479" s="55"/>
      <c r="C479" s="45">
        <f t="shared" si="8"/>
        <v>0</v>
      </c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</row>
    <row r="480" spans="1:34" ht="15.75" x14ac:dyDescent="0.25">
      <c r="A480" s="57"/>
      <c r="B480" s="55"/>
      <c r="C480" s="45">
        <f t="shared" si="8"/>
        <v>0</v>
      </c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</row>
    <row r="481" spans="1:34" ht="15.75" x14ac:dyDescent="0.25">
      <c r="A481" s="57"/>
      <c r="B481" s="55"/>
      <c r="C481" s="45">
        <f t="shared" si="8"/>
        <v>0</v>
      </c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</row>
    <row r="482" spans="1:34" x14ac:dyDescent="0.25">
      <c r="A482" s="60"/>
      <c r="B482" s="24"/>
      <c r="C482" s="45">
        <f t="shared" si="8"/>
        <v>0</v>
      </c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</row>
    <row r="483" spans="1:34" x14ac:dyDescent="0.25">
      <c r="A483" s="60"/>
      <c r="B483" s="24"/>
      <c r="C483" s="45">
        <f t="shared" si="8"/>
        <v>0</v>
      </c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</row>
    <row r="484" spans="1:34" x14ac:dyDescent="0.25">
      <c r="A484" s="60"/>
      <c r="B484" s="24"/>
      <c r="C484" s="45">
        <f t="shared" si="8"/>
        <v>0</v>
      </c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</row>
    <row r="485" spans="1:34" ht="15.75" x14ac:dyDescent="0.25">
      <c r="A485" s="57"/>
      <c r="B485" s="55"/>
      <c r="C485" s="45">
        <f t="shared" si="8"/>
        <v>0</v>
      </c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</row>
    <row r="486" spans="1:34" ht="15.75" x14ac:dyDescent="0.25">
      <c r="A486" s="57"/>
      <c r="B486" s="55"/>
      <c r="C486" s="45">
        <f t="shared" si="8"/>
        <v>0</v>
      </c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</row>
    <row r="487" spans="1:34" x14ac:dyDescent="0.25">
      <c r="A487" s="60"/>
      <c r="B487" s="24"/>
      <c r="C487" s="45">
        <f t="shared" si="8"/>
        <v>0</v>
      </c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</row>
    <row r="488" spans="1:34" x14ac:dyDescent="0.25">
      <c r="A488" s="60"/>
      <c r="B488" s="24"/>
      <c r="C488" s="45">
        <f t="shared" si="8"/>
        <v>0</v>
      </c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</row>
    <row r="489" spans="1:34" x14ac:dyDescent="0.25">
      <c r="A489" s="60"/>
      <c r="B489" s="24"/>
      <c r="C489" s="45">
        <f t="shared" si="8"/>
        <v>0</v>
      </c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</row>
    <row r="490" spans="1:34" x14ac:dyDescent="0.25">
      <c r="A490" s="60"/>
      <c r="B490" s="24"/>
      <c r="C490" s="45">
        <f t="shared" si="8"/>
        <v>0</v>
      </c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</row>
    <row r="491" spans="1:34" x14ac:dyDescent="0.25">
      <c r="A491" s="60"/>
      <c r="B491" s="24"/>
      <c r="C491" s="45">
        <f t="shared" si="8"/>
        <v>0</v>
      </c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</row>
    <row r="492" spans="1:34" x14ac:dyDescent="0.25">
      <c r="A492" s="60"/>
      <c r="B492" s="24"/>
      <c r="C492" s="45">
        <f t="shared" si="8"/>
        <v>0</v>
      </c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</row>
    <row r="493" spans="1:34" x14ac:dyDescent="0.25">
      <c r="A493" s="24"/>
      <c r="B493" s="24"/>
      <c r="C493" s="45">
        <f t="shared" si="8"/>
        <v>0</v>
      </c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</row>
    <row r="494" spans="1:34" x14ac:dyDescent="0.25">
      <c r="A494" s="24"/>
      <c r="B494" s="24"/>
      <c r="C494" s="45">
        <f t="shared" si="8"/>
        <v>0</v>
      </c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</row>
    <row r="495" spans="1:34" x14ac:dyDescent="0.25">
      <c r="A495" s="24"/>
      <c r="B495" s="24"/>
      <c r="C495" s="45">
        <f t="shared" si="8"/>
        <v>0</v>
      </c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</row>
    <row r="496" spans="1:34" x14ac:dyDescent="0.25">
      <c r="A496" s="24"/>
      <c r="B496" s="24"/>
      <c r="C496" s="45">
        <f t="shared" si="8"/>
        <v>0</v>
      </c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</row>
    <row r="497" spans="1:34" x14ac:dyDescent="0.25">
      <c r="A497" s="24"/>
      <c r="B497" s="24"/>
      <c r="C497" s="45">
        <f t="shared" si="8"/>
        <v>0</v>
      </c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</row>
    <row r="498" spans="1:34" x14ac:dyDescent="0.25">
      <c r="A498" s="24"/>
      <c r="B498" s="24"/>
      <c r="C498" s="45">
        <f t="shared" si="8"/>
        <v>0</v>
      </c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</row>
    <row r="499" spans="1:34" x14ac:dyDescent="0.25">
      <c r="A499" s="24"/>
      <c r="B499" s="24"/>
      <c r="C499" s="45">
        <f t="shared" si="8"/>
        <v>0</v>
      </c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</row>
    <row r="500" spans="1:34" x14ac:dyDescent="0.25">
      <c r="A500" s="24"/>
      <c r="B500" s="24"/>
      <c r="C500" s="45">
        <f t="shared" si="8"/>
        <v>0</v>
      </c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</row>
    <row r="501" spans="1:34" x14ac:dyDescent="0.25">
      <c r="A501" s="24"/>
      <c r="B501" s="24"/>
      <c r="C501" s="45">
        <f t="shared" si="8"/>
        <v>0</v>
      </c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</row>
    <row r="502" spans="1:34" x14ac:dyDescent="0.25">
      <c r="A502" s="24"/>
      <c r="B502" s="24"/>
      <c r="C502" s="45">
        <f t="shared" si="8"/>
        <v>0</v>
      </c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</row>
    <row r="503" spans="1:34" x14ac:dyDescent="0.25">
      <c r="A503" s="24"/>
      <c r="B503" s="24"/>
      <c r="C503" s="45">
        <f t="shared" si="8"/>
        <v>0</v>
      </c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</row>
    <row r="504" spans="1:34" x14ac:dyDescent="0.25">
      <c r="A504" s="24"/>
      <c r="B504" s="24"/>
      <c r="C504" s="45">
        <f t="shared" si="8"/>
        <v>0</v>
      </c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</row>
    <row r="505" spans="1:34" x14ac:dyDescent="0.25">
      <c r="A505" s="24"/>
      <c r="B505" s="24"/>
      <c r="C505" s="45">
        <f t="shared" si="8"/>
        <v>0</v>
      </c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</row>
    <row r="506" spans="1:34" x14ac:dyDescent="0.25">
      <c r="A506" s="24"/>
      <c r="B506" s="24"/>
      <c r="C506" s="45">
        <f t="shared" si="8"/>
        <v>0</v>
      </c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</row>
    <row r="507" spans="1:34" x14ac:dyDescent="0.25">
      <c r="A507" s="24"/>
      <c r="B507" s="24"/>
      <c r="C507" s="45">
        <f t="shared" si="8"/>
        <v>0</v>
      </c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</row>
    <row r="508" spans="1:34" x14ac:dyDescent="0.25">
      <c r="A508" s="24"/>
      <c r="B508" s="24"/>
      <c r="C508" s="45">
        <f t="shared" si="8"/>
        <v>0</v>
      </c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</row>
    <row r="509" spans="1:34" x14ac:dyDescent="0.25">
      <c r="A509" s="24"/>
      <c r="B509" s="24"/>
      <c r="C509" s="45">
        <f t="shared" si="8"/>
        <v>0</v>
      </c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</row>
    <row r="510" spans="1:34" x14ac:dyDescent="0.25">
      <c r="A510" s="24"/>
      <c r="B510" s="24"/>
      <c r="C510" s="45">
        <f t="shared" si="8"/>
        <v>0</v>
      </c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</row>
    <row r="511" spans="1:34" x14ac:dyDescent="0.25">
      <c r="A511" s="24"/>
      <c r="B511" s="24"/>
      <c r="C511" s="45">
        <f t="shared" si="8"/>
        <v>0</v>
      </c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</row>
    <row r="512" spans="1:34" x14ac:dyDescent="0.25">
      <c r="A512" s="24"/>
      <c r="B512" s="24"/>
      <c r="C512" s="45">
        <f t="shared" si="8"/>
        <v>0</v>
      </c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</row>
    <row r="513" spans="1:34" x14ac:dyDescent="0.25">
      <c r="A513" s="24"/>
      <c r="B513" s="24"/>
      <c r="C513" s="45">
        <f t="shared" si="8"/>
        <v>0</v>
      </c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</row>
    <row r="514" spans="1:34" x14ac:dyDescent="0.25">
      <c r="A514" s="24"/>
      <c r="B514" s="24"/>
      <c r="C514" s="45">
        <f t="shared" ref="C514:C577" si="9">SUM(D514:AH514)</f>
        <v>0</v>
      </c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</row>
    <row r="515" spans="1:34" x14ac:dyDescent="0.25">
      <c r="A515" s="24"/>
      <c r="B515" s="24"/>
      <c r="C515" s="45">
        <f t="shared" si="9"/>
        <v>0</v>
      </c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</row>
    <row r="516" spans="1:34" x14ac:dyDescent="0.25">
      <c r="A516" s="24"/>
      <c r="B516" s="24"/>
      <c r="C516" s="45">
        <f t="shared" si="9"/>
        <v>0</v>
      </c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</row>
    <row r="517" spans="1:34" x14ac:dyDescent="0.25">
      <c r="A517" s="24"/>
      <c r="B517" s="24"/>
      <c r="C517" s="45">
        <f t="shared" si="9"/>
        <v>0</v>
      </c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</row>
    <row r="518" spans="1:34" x14ac:dyDescent="0.25">
      <c r="A518" s="24"/>
      <c r="B518" s="24"/>
      <c r="C518" s="45">
        <f t="shared" si="9"/>
        <v>0</v>
      </c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</row>
    <row r="519" spans="1:34" x14ac:dyDescent="0.25">
      <c r="A519" s="24"/>
      <c r="B519" s="24"/>
      <c r="C519" s="45">
        <f t="shared" si="9"/>
        <v>0</v>
      </c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</row>
    <row r="520" spans="1:34" x14ac:dyDescent="0.25">
      <c r="A520" s="24"/>
      <c r="B520" s="24"/>
      <c r="C520" s="45">
        <f t="shared" si="9"/>
        <v>0</v>
      </c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</row>
    <row r="521" spans="1:34" x14ac:dyDescent="0.25">
      <c r="A521" s="24"/>
      <c r="B521" s="24"/>
      <c r="C521" s="45">
        <f t="shared" si="9"/>
        <v>0</v>
      </c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</row>
    <row r="522" spans="1:34" x14ac:dyDescent="0.25">
      <c r="A522" s="24"/>
      <c r="B522" s="24"/>
      <c r="C522" s="45">
        <f t="shared" si="9"/>
        <v>0</v>
      </c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</row>
    <row r="523" spans="1:34" x14ac:dyDescent="0.25">
      <c r="A523" s="24"/>
      <c r="B523" s="24"/>
      <c r="C523" s="45">
        <f t="shared" si="9"/>
        <v>0</v>
      </c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</row>
    <row r="524" spans="1:34" x14ac:dyDescent="0.25">
      <c r="A524" s="24"/>
      <c r="B524" s="24"/>
      <c r="C524" s="45">
        <f t="shared" si="9"/>
        <v>0</v>
      </c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</row>
    <row r="525" spans="1:34" x14ac:dyDescent="0.25">
      <c r="A525" s="24"/>
      <c r="B525" s="24"/>
      <c r="C525" s="45">
        <f t="shared" si="9"/>
        <v>0</v>
      </c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</row>
    <row r="526" spans="1:34" x14ac:dyDescent="0.25">
      <c r="A526" s="24"/>
      <c r="B526" s="24"/>
      <c r="C526" s="45">
        <f t="shared" si="9"/>
        <v>0</v>
      </c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</row>
    <row r="527" spans="1:34" x14ac:dyDescent="0.25">
      <c r="A527" s="24"/>
      <c r="B527" s="24"/>
      <c r="C527" s="45">
        <f t="shared" si="9"/>
        <v>0</v>
      </c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</row>
    <row r="528" spans="1:34" x14ac:dyDescent="0.25">
      <c r="A528" s="24"/>
      <c r="B528" s="24"/>
      <c r="C528" s="45">
        <f t="shared" si="9"/>
        <v>0</v>
      </c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</row>
    <row r="529" spans="1:34" x14ac:dyDescent="0.25">
      <c r="A529" s="24"/>
      <c r="B529" s="24"/>
      <c r="C529" s="45">
        <f t="shared" si="9"/>
        <v>0</v>
      </c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</row>
    <row r="530" spans="1:34" x14ac:dyDescent="0.25">
      <c r="A530" s="24"/>
      <c r="B530" s="24"/>
      <c r="C530" s="45">
        <f t="shared" si="9"/>
        <v>0</v>
      </c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</row>
    <row r="531" spans="1:34" x14ac:dyDescent="0.25">
      <c r="A531" s="24"/>
      <c r="B531" s="24"/>
      <c r="C531" s="45">
        <f t="shared" si="9"/>
        <v>0</v>
      </c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</row>
    <row r="532" spans="1:34" x14ac:dyDescent="0.25">
      <c r="A532" s="24"/>
      <c r="B532" s="24"/>
      <c r="C532" s="45">
        <f t="shared" si="9"/>
        <v>0</v>
      </c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</row>
    <row r="533" spans="1:34" x14ac:dyDescent="0.25">
      <c r="A533" s="24"/>
      <c r="B533" s="24"/>
      <c r="C533" s="45">
        <f t="shared" si="9"/>
        <v>0</v>
      </c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</row>
    <row r="534" spans="1:34" x14ac:dyDescent="0.25">
      <c r="A534" s="24"/>
      <c r="B534" s="24"/>
      <c r="C534" s="45">
        <f t="shared" si="9"/>
        <v>0</v>
      </c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</row>
    <row r="535" spans="1:34" x14ac:dyDescent="0.25">
      <c r="A535" s="24"/>
      <c r="B535" s="24"/>
      <c r="C535" s="45">
        <f t="shared" si="9"/>
        <v>0</v>
      </c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</row>
    <row r="536" spans="1:34" x14ac:dyDescent="0.25">
      <c r="A536" s="24"/>
      <c r="B536" s="24"/>
      <c r="C536" s="45">
        <f t="shared" si="9"/>
        <v>0</v>
      </c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</row>
    <row r="537" spans="1:34" x14ac:dyDescent="0.25">
      <c r="A537" s="24"/>
      <c r="B537" s="24"/>
      <c r="C537" s="45">
        <f t="shared" si="9"/>
        <v>0</v>
      </c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</row>
    <row r="538" spans="1:34" x14ac:dyDescent="0.25">
      <c r="A538" s="24"/>
      <c r="B538" s="24"/>
      <c r="C538" s="45">
        <f t="shared" si="9"/>
        <v>0</v>
      </c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</row>
    <row r="539" spans="1:34" x14ac:dyDescent="0.25">
      <c r="A539" s="24"/>
      <c r="B539" s="24"/>
      <c r="C539" s="45">
        <f t="shared" si="9"/>
        <v>0</v>
      </c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</row>
    <row r="540" spans="1:34" x14ac:dyDescent="0.25">
      <c r="A540" s="24"/>
      <c r="B540" s="24"/>
      <c r="C540" s="45">
        <f t="shared" si="9"/>
        <v>0</v>
      </c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</row>
    <row r="541" spans="1:34" x14ac:dyDescent="0.25">
      <c r="A541" s="24"/>
      <c r="B541" s="24"/>
      <c r="C541" s="45">
        <f t="shared" si="9"/>
        <v>0</v>
      </c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</row>
    <row r="542" spans="1:34" x14ac:dyDescent="0.25">
      <c r="A542" s="24"/>
      <c r="B542" s="24"/>
      <c r="C542" s="45">
        <f t="shared" si="9"/>
        <v>0</v>
      </c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</row>
    <row r="543" spans="1:34" x14ac:dyDescent="0.25">
      <c r="A543" s="24"/>
      <c r="B543" s="24"/>
      <c r="C543" s="45">
        <f t="shared" si="9"/>
        <v>0</v>
      </c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</row>
    <row r="544" spans="1:34" x14ac:dyDescent="0.25">
      <c r="A544" s="24"/>
      <c r="B544" s="24"/>
      <c r="C544" s="45">
        <f t="shared" si="9"/>
        <v>0</v>
      </c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</row>
    <row r="545" spans="1:34" x14ac:dyDescent="0.25">
      <c r="A545" s="24"/>
      <c r="B545" s="24"/>
      <c r="C545" s="45">
        <f t="shared" si="9"/>
        <v>0</v>
      </c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</row>
    <row r="546" spans="1:34" x14ac:dyDescent="0.25">
      <c r="A546" s="24"/>
      <c r="B546" s="24"/>
      <c r="C546" s="45">
        <f t="shared" si="9"/>
        <v>0</v>
      </c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</row>
    <row r="547" spans="1:34" x14ac:dyDescent="0.25">
      <c r="A547" s="24"/>
      <c r="B547" s="24"/>
      <c r="C547" s="45">
        <f t="shared" si="9"/>
        <v>0</v>
      </c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</row>
    <row r="548" spans="1:34" x14ac:dyDescent="0.25">
      <c r="A548" s="24"/>
      <c r="B548" s="24"/>
      <c r="C548" s="45">
        <f t="shared" si="9"/>
        <v>0</v>
      </c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</row>
    <row r="549" spans="1:34" x14ac:dyDescent="0.25">
      <c r="A549" s="24"/>
      <c r="B549" s="24"/>
      <c r="C549" s="45">
        <f t="shared" si="9"/>
        <v>0</v>
      </c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</row>
    <row r="550" spans="1:34" x14ac:dyDescent="0.25">
      <c r="A550" s="24"/>
      <c r="B550" s="24"/>
      <c r="C550" s="45">
        <f t="shared" si="9"/>
        <v>0</v>
      </c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</row>
    <row r="551" spans="1:34" x14ac:dyDescent="0.25">
      <c r="A551" s="24"/>
      <c r="B551" s="24"/>
      <c r="C551" s="45">
        <f t="shared" si="9"/>
        <v>0</v>
      </c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</row>
    <row r="552" spans="1:34" x14ac:dyDescent="0.25">
      <c r="A552" s="24"/>
      <c r="B552" s="24"/>
      <c r="C552" s="45">
        <f t="shared" si="9"/>
        <v>0</v>
      </c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</row>
    <row r="553" spans="1:34" x14ac:dyDescent="0.25">
      <c r="A553" s="24"/>
      <c r="B553" s="24"/>
      <c r="C553" s="45">
        <f t="shared" si="9"/>
        <v>0</v>
      </c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</row>
    <row r="554" spans="1:34" x14ac:dyDescent="0.25">
      <c r="A554" s="24"/>
      <c r="B554" s="24"/>
      <c r="C554" s="45">
        <f t="shared" si="9"/>
        <v>0</v>
      </c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</row>
    <row r="555" spans="1:34" x14ac:dyDescent="0.25">
      <c r="A555" s="24"/>
      <c r="B555" s="24"/>
      <c r="C555" s="45">
        <f t="shared" si="9"/>
        <v>0</v>
      </c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</row>
    <row r="556" spans="1:34" x14ac:dyDescent="0.25">
      <c r="A556" s="24"/>
      <c r="B556" s="24"/>
      <c r="C556" s="45">
        <f t="shared" si="9"/>
        <v>0</v>
      </c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</row>
    <row r="557" spans="1:34" x14ac:dyDescent="0.25">
      <c r="A557" s="24"/>
      <c r="B557" s="24"/>
      <c r="C557" s="45">
        <f t="shared" si="9"/>
        <v>0</v>
      </c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</row>
    <row r="558" spans="1:34" x14ac:dyDescent="0.25">
      <c r="A558" s="24"/>
      <c r="B558" s="24"/>
      <c r="C558" s="45">
        <f t="shared" si="9"/>
        <v>0</v>
      </c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</row>
    <row r="559" spans="1:34" x14ac:dyDescent="0.25">
      <c r="A559" s="24"/>
      <c r="B559" s="24"/>
      <c r="C559" s="45">
        <f t="shared" si="9"/>
        <v>0</v>
      </c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</row>
    <row r="560" spans="1:34" x14ac:dyDescent="0.25">
      <c r="A560" s="24"/>
      <c r="B560" s="24"/>
      <c r="C560" s="45">
        <f t="shared" si="9"/>
        <v>0</v>
      </c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</row>
    <row r="561" spans="1:34" x14ac:dyDescent="0.25">
      <c r="A561" s="24"/>
      <c r="B561" s="24"/>
      <c r="C561" s="45">
        <f t="shared" si="9"/>
        <v>0</v>
      </c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</row>
    <row r="562" spans="1:34" x14ac:dyDescent="0.25">
      <c r="A562" s="24"/>
      <c r="B562" s="24"/>
      <c r="C562" s="45">
        <f t="shared" si="9"/>
        <v>0</v>
      </c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</row>
    <row r="563" spans="1:34" x14ac:dyDescent="0.25">
      <c r="A563" s="24"/>
      <c r="B563" s="24"/>
      <c r="C563" s="45">
        <f t="shared" si="9"/>
        <v>0</v>
      </c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</row>
    <row r="564" spans="1:34" x14ac:dyDescent="0.25">
      <c r="A564" s="24"/>
      <c r="B564" s="24"/>
      <c r="C564" s="45">
        <f t="shared" si="9"/>
        <v>0</v>
      </c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</row>
    <row r="565" spans="1:34" x14ac:dyDescent="0.25">
      <c r="A565" s="24"/>
      <c r="B565" s="24"/>
      <c r="C565" s="45">
        <f t="shared" si="9"/>
        <v>0</v>
      </c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</row>
    <row r="566" spans="1:34" x14ac:dyDescent="0.25">
      <c r="A566" s="24"/>
      <c r="B566" s="24"/>
      <c r="C566" s="45">
        <f t="shared" si="9"/>
        <v>0</v>
      </c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</row>
    <row r="567" spans="1:34" x14ac:dyDescent="0.25">
      <c r="A567" s="24"/>
      <c r="B567" s="24"/>
      <c r="C567" s="45">
        <f t="shared" si="9"/>
        <v>0</v>
      </c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</row>
    <row r="568" spans="1:34" x14ac:dyDescent="0.25">
      <c r="A568" s="24"/>
      <c r="B568" s="24"/>
      <c r="C568" s="45">
        <f t="shared" si="9"/>
        <v>0</v>
      </c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</row>
    <row r="569" spans="1:34" x14ac:dyDescent="0.25">
      <c r="A569" s="24"/>
      <c r="B569" s="24"/>
      <c r="C569" s="45">
        <f t="shared" si="9"/>
        <v>0</v>
      </c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</row>
    <row r="570" spans="1:34" x14ac:dyDescent="0.25">
      <c r="A570" s="24"/>
      <c r="B570" s="24"/>
      <c r="C570" s="45">
        <f t="shared" si="9"/>
        <v>0</v>
      </c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</row>
    <row r="571" spans="1:34" x14ac:dyDescent="0.25">
      <c r="A571" s="24"/>
      <c r="B571" s="24"/>
      <c r="C571" s="45">
        <f t="shared" si="9"/>
        <v>0</v>
      </c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</row>
    <row r="572" spans="1:34" x14ac:dyDescent="0.25">
      <c r="A572" s="24"/>
      <c r="B572" s="24"/>
      <c r="C572" s="45">
        <f t="shared" si="9"/>
        <v>0</v>
      </c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</row>
    <row r="573" spans="1:34" x14ac:dyDescent="0.25">
      <c r="A573" s="24"/>
      <c r="B573" s="24"/>
      <c r="C573" s="45">
        <f t="shared" si="9"/>
        <v>0</v>
      </c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</row>
    <row r="574" spans="1:34" x14ac:dyDescent="0.25">
      <c r="A574" s="24"/>
      <c r="B574" s="24"/>
      <c r="C574" s="45">
        <f t="shared" si="9"/>
        <v>0</v>
      </c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</row>
    <row r="575" spans="1:34" x14ac:dyDescent="0.25">
      <c r="A575" s="24"/>
      <c r="B575" s="24"/>
      <c r="C575" s="45">
        <f t="shared" si="9"/>
        <v>0</v>
      </c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</row>
    <row r="576" spans="1:34" x14ac:dyDescent="0.25">
      <c r="A576" s="24"/>
      <c r="B576" s="24"/>
      <c r="C576" s="45">
        <f t="shared" si="9"/>
        <v>0</v>
      </c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</row>
    <row r="577" spans="1:34" x14ac:dyDescent="0.25">
      <c r="A577" s="24"/>
      <c r="B577" s="24"/>
      <c r="C577" s="45">
        <f t="shared" si="9"/>
        <v>0</v>
      </c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</row>
    <row r="578" spans="1:34" x14ac:dyDescent="0.25">
      <c r="A578" s="24"/>
      <c r="B578" s="24"/>
      <c r="C578" s="45">
        <f t="shared" ref="C578:C608" si="10">SUM(D578:AH578)</f>
        <v>0</v>
      </c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</row>
    <row r="579" spans="1:34" x14ac:dyDescent="0.25">
      <c r="A579" s="24"/>
      <c r="B579" s="24"/>
      <c r="C579" s="45">
        <f t="shared" si="10"/>
        <v>0</v>
      </c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</row>
    <row r="580" spans="1:34" x14ac:dyDescent="0.25">
      <c r="A580" s="24"/>
      <c r="B580" s="24"/>
      <c r="C580" s="45">
        <f t="shared" si="10"/>
        <v>0</v>
      </c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</row>
    <row r="581" spans="1:34" x14ac:dyDescent="0.25">
      <c r="A581" s="24"/>
      <c r="B581" s="24"/>
      <c r="C581" s="45">
        <f t="shared" si="10"/>
        <v>0</v>
      </c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</row>
    <row r="582" spans="1:34" x14ac:dyDescent="0.25">
      <c r="A582" s="24"/>
      <c r="B582" s="24"/>
      <c r="C582" s="45">
        <f t="shared" si="10"/>
        <v>0</v>
      </c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</row>
    <row r="583" spans="1:34" x14ac:dyDescent="0.25">
      <c r="A583" s="24"/>
      <c r="B583" s="24"/>
      <c r="C583" s="45">
        <f t="shared" si="10"/>
        <v>0</v>
      </c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</row>
    <row r="584" spans="1:34" x14ac:dyDescent="0.25">
      <c r="A584" s="24"/>
      <c r="B584" s="24"/>
      <c r="C584" s="45">
        <f t="shared" si="10"/>
        <v>0</v>
      </c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</row>
    <row r="585" spans="1:34" x14ac:dyDescent="0.25">
      <c r="A585" s="24"/>
      <c r="B585" s="24"/>
      <c r="C585" s="45">
        <f t="shared" si="10"/>
        <v>0</v>
      </c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</row>
    <row r="586" spans="1:34" x14ac:dyDescent="0.25">
      <c r="A586" s="24"/>
      <c r="B586" s="24"/>
      <c r="C586" s="45">
        <f t="shared" si="10"/>
        <v>0</v>
      </c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</row>
    <row r="587" spans="1:34" x14ac:dyDescent="0.25">
      <c r="A587" s="24"/>
      <c r="B587" s="24"/>
      <c r="C587" s="45">
        <f t="shared" si="10"/>
        <v>0</v>
      </c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</row>
    <row r="588" spans="1:34" x14ac:dyDescent="0.25">
      <c r="A588" s="24"/>
      <c r="B588" s="24"/>
      <c r="C588" s="45">
        <f t="shared" si="10"/>
        <v>0</v>
      </c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</row>
    <row r="589" spans="1:34" x14ac:dyDescent="0.25">
      <c r="A589" s="24"/>
      <c r="B589" s="24"/>
      <c r="C589" s="45">
        <f t="shared" si="10"/>
        <v>0</v>
      </c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</row>
    <row r="590" spans="1:34" x14ac:dyDescent="0.25">
      <c r="A590" s="24"/>
      <c r="B590" s="24"/>
      <c r="C590" s="45">
        <f t="shared" si="10"/>
        <v>0</v>
      </c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</row>
    <row r="591" spans="1:34" x14ac:dyDescent="0.25">
      <c r="A591" s="24"/>
      <c r="B591" s="24"/>
      <c r="C591" s="45">
        <f t="shared" si="10"/>
        <v>0</v>
      </c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</row>
    <row r="592" spans="1:34" x14ac:dyDescent="0.25">
      <c r="A592" s="24"/>
      <c r="B592" s="24"/>
      <c r="C592" s="45">
        <f t="shared" si="10"/>
        <v>0</v>
      </c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</row>
    <row r="593" spans="1:34" x14ac:dyDescent="0.25">
      <c r="A593" s="24"/>
      <c r="B593" s="24"/>
      <c r="C593" s="45">
        <f t="shared" si="10"/>
        <v>0</v>
      </c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</row>
    <row r="594" spans="1:34" x14ac:dyDescent="0.25">
      <c r="A594" s="24"/>
      <c r="B594" s="24"/>
      <c r="C594" s="45">
        <f t="shared" si="10"/>
        <v>0</v>
      </c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</row>
    <row r="595" spans="1:34" x14ac:dyDescent="0.25">
      <c r="A595" s="24"/>
      <c r="B595" s="24"/>
      <c r="C595" s="45">
        <f t="shared" si="10"/>
        <v>0</v>
      </c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</row>
    <row r="596" spans="1:34" x14ac:dyDescent="0.25">
      <c r="A596" s="24"/>
      <c r="B596" s="24"/>
      <c r="C596" s="45">
        <f t="shared" si="10"/>
        <v>0</v>
      </c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</row>
    <row r="597" spans="1:34" x14ac:dyDescent="0.25">
      <c r="A597" s="24"/>
      <c r="B597" s="24"/>
      <c r="C597" s="45">
        <f t="shared" si="10"/>
        <v>0</v>
      </c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</row>
    <row r="598" spans="1:34" x14ac:dyDescent="0.25">
      <c r="A598" s="24"/>
      <c r="B598" s="24"/>
      <c r="C598" s="45">
        <f t="shared" si="10"/>
        <v>0</v>
      </c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</row>
    <row r="599" spans="1:34" x14ac:dyDescent="0.25">
      <c r="A599" s="24"/>
      <c r="B599" s="24"/>
      <c r="C599" s="45">
        <f t="shared" si="10"/>
        <v>0</v>
      </c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</row>
    <row r="600" spans="1:34" x14ac:dyDescent="0.25">
      <c r="A600" s="24"/>
      <c r="B600" s="24"/>
      <c r="C600" s="45">
        <f t="shared" si="10"/>
        <v>0</v>
      </c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</row>
    <row r="601" spans="1:34" x14ac:dyDescent="0.25">
      <c r="A601" s="24"/>
      <c r="B601" s="24"/>
      <c r="C601" s="45">
        <f t="shared" si="10"/>
        <v>0</v>
      </c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</row>
    <row r="602" spans="1:34" x14ac:dyDescent="0.25">
      <c r="A602" s="24"/>
      <c r="B602" s="24"/>
      <c r="C602" s="45">
        <f t="shared" si="10"/>
        <v>0</v>
      </c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</row>
    <row r="603" spans="1:34" x14ac:dyDescent="0.25">
      <c r="A603" s="24"/>
      <c r="B603" s="24"/>
      <c r="C603" s="45">
        <f t="shared" si="10"/>
        <v>0</v>
      </c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</row>
    <row r="604" spans="1:34" x14ac:dyDescent="0.25">
      <c r="A604" s="24"/>
      <c r="B604" s="24"/>
      <c r="C604" s="45">
        <f t="shared" si="10"/>
        <v>0</v>
      </c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</row>
    <row r="605" spans="1:34" x14ac:dyDescent="0.25">
      <c r="A605" s="24"/>
      <c r="B605" s="24"/>
      <c r="C605" s="45">
        <f t="shared" si="10"/>
        <v>0</v>
      </c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</row>
    <row r="606" spans="1:34" x14ac:dyDescent="0.25">
      <c r="A606" s="24"/>
      <c r="B606" s="24"/>
      <c r="C606" s="45">
        <f t="shared" si="10"/>
        <v>0</v>
      </c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</row>
    <row r="607" spans="1:34" x14ac:dyDescent="0.25">
      <c r="A607" s="24"/>
      <c r="B607" s="24"/>
      <c r="C607" s="45">
        <f t="shared" si="10"/>
        <v>0</v>
      </c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</row>
    <row r="608" spans="1:34" x14ac:dyDescent="0.25">
      <c r="C608" s="45">
        <f t="shared" si="10"/>
        <v>0</v>
      </c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</row>
  </sheetData>
  <autoFilter ref="A1:AH608"/>
  <sortState ref="A2:AH473">
    <sortCondition ref="A2:A473"/>
  </sortState>
  <conditionalFormatting sqref="A474:A483">
    <cfRule type="duplicateValues" dxfId="538" priority="121"/>
  </conditionalFormatting>
  <conditionalFormatting sqref="A484:A492">
    <cfRule type="duplicateValues" dxfId="537" priority="103"/>
  </conditionalFormatting>
  <conditionalFormatting sqref="A316:A317">
    <cfRule type="duplicateValues" dxfId="536" priority="54"/>
  </conditionalFormatting>
  <conditionalFormatting sqref="A318:A323">
    <cfRule type="duplicateValues" dxfId="535" priority="52"/>
  </conditionalFormatting>
  <conditionalFormatting sqref="A324">
    <cfRule type="duplicateValues" dxfId="534" priority="50"/>
  </conditionalFormatting>
  <conditionalFormatting sqref="A325:A327">
    <cfRule type="duplicateValues" dxfId="533" priority="48"/>
  </conditionalFormatting>
  <conditionalFormatting sqref="A328">
    <cfRule type="duplicateValues" dxfId="532" priority="46"/>
  </conditionalFormatting>
  <conditionalFormatting sqref="A329:A333">
    <cfRule type="duplicateValues" dxfId="531" priority="44"/>
  </conditionalFormatting>
  <conditionalFormatting sqref="A218">
    <cfRule type="duplicateValues" dxfId="530" priority="55"/>
  </conditionalFormatting>
  <conditionalFormatting sqref="A219:A315 A2:A217">
    <cfRule type="duplicateValues" dxfId="529" priority="56"/>
  </conditionalFormatting>
  <conditionalFormatting sqref="A219:A315">
    <cfRule type="duplicateValues" dxfId="528" priority="57"/>
  </conditionalFormatting>
  <conditionalFormatting sqref="A316:A317">
    <cfRule type="duplicateValues" dxfId="527" priority="53"/>
  </conditionalFormatting>
  <conditionalFormatting sqref="A318:A323">
    <cfRule type="duplicateValues" dxfId="526" priority="51"/>
  </conditionalFormatting>
  <conditionalFormatting sqref="A324">
    <cfRule type="duplicateValues" dxfId="525" priority="49"/>
  </conditionalFormatting>
  <conditionalFormatting sqref="A325:A327">
    <cfRule type="duplicateValues" dxfId="524" priority="47"/>
  </conditionalFormatting>
  <conditionalFormatting sqref="A328">
    <cfRule type="duplicateValues" dxfId="523" priority="45"/>
  </conditionalFormatting>
  <conditionalFormatting sqref="A354">
    <cfRule type="duplicateValues" dxfId="522" priority="42"/>
  </conditionalFormatting>
  <conditionalFormatting sqref="A354">
    <cfRule type="duplicateValues" dxfId="521" priority="43"/>
  </conditionalFormatting>
  <conditionalFormatting sqref="A355">
    <cfRule type="duplicateValues" dxfId="520" priority="40"/>
  </conditionalFormatting>
  <conditionalFormatting sqref="A355">
    <cfRule type="duplicateValues" dxfId="519" priority="41"/>
  </conditionalFormatting>
  <conditionalFormatting sqref="A371">
    <cfRule type="duplicateValues" dxfId="518" priority="39"/>
  </conditionalFormatting>
  <conditionalFormatting sqref="A372">
    <cfRule type="duplicateValues" dxfId="517" priority="38"/>
  </conditionalFormatting>
  <conditionalFormatting sqref="A373">
    <cfRule type="duplicateValues" dxfId="516" priority="37"/>
  </conditionalFormatting>
  <conditionalFormatting sqref="A374">
    <cfRule type="duplicateValues" dxfId="515" priority="36"/>
  </conditionalFormatting>
  <conditionalFormatting sqref="A375">
    <cfRule type="duplicateValues" dxfId="514" priority="35"/>
  </conditionalFormatting>
  <conditionalFormatting sqref="A376:A377">
    <cfRule type="duplicateValues" dxfId="513" priority="34"/>
  </conditionalFormatting>
  <conditionalFormatting sqref="A378">
    <cfRule type="duplicateValues" dxfId="512" priority="32"/>
  </conditionalFormatting>
  <conditionalFormatting sqref="A378">
    <cfRule type="duplicateValues" dxfId="511" priority="33"/>
  </conditionalFormatting>
  <conditionalFormatting sqref="A379">
    <cfRule type="duplicateValues" dxfId="510" priority="30"/>
  </conditionalFormatting>
  <conditionalFormatting sqref="A379">
    <cfRule type="duplicateValues" dxfId="509" priority="31"/>
  </conditionalFormatting>
  <conditionalFormatting sqref="A380">
    <cfRule type="duplicateValues" dxfId="508" priority="29"/>
  </conditionalFormatting>
  <conditionalFormatting sqref="A383:A411 A413:A414 A416:A417 A419:A420 A422:A423 A425:A426 A428:A437">
    <cfRule type="duplicateValues" dxfId="507" priority="28"/>
  </conditionalFormatting>
  <conditionalFormatting sqref="A381">
    <cfRule type="duplicateValues" dxfId="506" priority="26"/>
  </conditionalFormatting>
  <conditionalFormatting sqref="A381">
    <cfRule type="duplicateValues" dxfId="505" priority="27"/>
  </conditionalFormatting>
  <conditionalFormatting sqref="A382">
    <cfRule type="duplicateValues" dxfId="504" priority="24"/>
  </conditionalFormatting>
  <conditionalFormatting sqref="A382">
    <cfRule type="duplicateValues" dxfId="503" priority="25"/>
  </conditionalFormatting>
  <conditionalFormatting sqref="A412 A415 A418 A421 A424 A427">
    <cfRule type="duplicateValues" dxfId="502" priority="22"/>
  </conditionalFormatting>
  <conditionalFormatting sqref="A412">
    <cfRule type="duplicateValues" dxfId="501" priority="23"/>
  </conditionalFormatting>
  <conditionalFormatting sqref="A380">
    <cfRule type="duplicateValues" dxfId="500" priority="58"/>
  </conditionalFormatting>
  <conditionalFormatting sqref="A383:A411">
    <cfRule type="duplicateValues" dxfId="499" priority="59"/>
  </conditionalFormatting>
  <conditionalFormatting sqref="A329:A353 A356:A370">
    <cfRule type="duplicateValues" dxfId="498" priority="60"/>
  </conditionalFormatting>
  <conditionalFormatting sqref="A334:A353 A356:A370">
    <cfRule type="duplicateValues" dxfId="497" priority="61"/>
  </conditionalFormatting>
  <conditionalFormatting sqref="A334:A353 A356:A370">
    <cfRule type="duplicateValues" dxfId="496" priority="62"/>
  </conditionalFormatting>
  <conditionalFormatting sqref="A376:A377">
    <cfRule type="duplicateValues" dxfId="495" priority="63"/>
  </conditionalFormatting>
  <conditionalFormatting sqref="A439 A442 A445 A448 A451">
    <cfRule type="duplicateValues" dxfId="494" priority="21"/>
  </conditionalFormatting>
  <conditionalFormatting sqref="A440:A441 A443:A444 A446:A447 A449:A450 A452">
    <cfRule type="duplicateValues" dxfId="493" priority="20"/>
  </conditionalFormatting>
  <conditionalFormatting sqref="A457">
    <cfRule type="duplicateValues" dxfId="492" priority="12"/>
  </conditionalFormatting>
  <conditionalFormatting sqref="A453">
    <cfRule type="duplicateValues" dxfId="491" priority="11"/>
  </conditionalFormatting>
  <conditionalFormatting sqref="A454">
    <cfRule type="duplicateValues" dxfId="490" priority="10"/>
  </conditionalFormatting>
  <conditionalFormatting sqref="A455">
    <cfRule type="duplicateValues" dxfId="489" priority="9"/>
  </conditionalFormatting>
  <conditionalFormatting sqref="A456">
    <cfRule type="duplicateValues" dxfId="488" priority="8"/>
  </conditionalFormatting>
  <conditionalFormatting sqref="A458">
    <cfRule type="duplicateValues" dxfId="487" priority="7"/>
  </conditionalFormatting>
  <conditionalFormatting sqref="A459">
    <cfRule type="duplicateValues" dxfId="486" priority="6"/>
  </conditionalFormatting>
  <conditionalFormatting sqref="A460:A461">
    <cfRule type="duplicateValues" dxfId="485" priority="5"/>
  </conditionalFormatting>
  <conditionalFormatting sqref="A462 A465 A468 A471">
    <cfRule type="duplicateValues" dxfId="484" priority="4"/>
  </conditionalFormatting>
  <conditionalFormatting sqref="A463 A466 A469 A472">
    <cfRule type="duplicateValues" dxfId="483" priority="3"/>
  </conditionalFormatting>
  <conditionalFormatting sqref="A464 A467 A470 A473">
    <cfRule type="duplicateValues" dxfId="482" priority="2"/>
  </conditionalFormatting>
  <conditionalFormatting sqref="A438">
    <cfRule type="duplicateValues" dxfId="481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608"/>
  <sheetViews>
    <sheetView zoomScale="77" zoomScaleNormal="77" workbookViewId="0">
      <selection activeCell="A2" sqref="A2:B602"/>
    </sheetView>
  </sheetViews>
  <sheetFormatPr baseColWidth="10" defaultRowHeight="15" x14ac:dyDescent="0.25"/>
  <cols>
    <col min="1" max="1" width="13" customWidth="1"/>
    <col min="2" max="2" width="55.42578125" customWidth="1"/>
    <col min="3" max="3" width="11.42578125" style="2"/>
  </cols>
  <sheetData>
    <row r="1" spans="1:34" ht="47.25" x14ac:dyDescent="0.25">
      <c r="A1" s="23" t="s">
        <v>3</v>
      </c>
      <c r="B1" s="23" t="s">
        <v>4</v>
      </c>
      <c r="C1" s="26" t="s">
        <v>11</v>
      </c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5">
        <v>27</v>
      </c>
      <c r="AE1" s="25">
        <v>28</v>
      </c>
      <c r="AF1" s="25">
        <v>29</v>
      </c>
      <c r="AG1" s="25">
        <v>30</v>
      </c>
      <c r="AH1" s="27">
        <v>31</v>
      </c>
    </row>
    <row r="2" spans="1:34" ht="15.75" x14ac:dyDescent="0.25">
      <c r="A2" s="61"/>
      <c r="B2" s="55"/>
      <c r="C2" s="45">
        <f t="shared" ref="C2:C65" si="0">SUM(D2:AH2)</f>
        <v>0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1:34" ht="15.75" x14ac:dyDescent="0.25">
      <c r="A3" s="61"/>
      <c r="B3" s="55"/>
      <c r="C3" s="45">
        <f t="shared" si="0"/>
        <v>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1:34" ht="15.75" x14ac:dyDescent="0.25">
      <c r="A4" s="61"/>
      <c r="B4" s="55"/>
      <c r="C4" s="45">
        <f t="shared" si="0"/>
        <v>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ht="15.75" x14ac:dyDescent="0.25">
      <c r="A5" s="61"/>
      <c r="B5" s="55"/>
      <c r="C5" s="45">
        <f t="shared" si="0"/>
        <v>0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ht="15.75" x14ac:dyDescent="0.25">
      <c r="A6" s="61"/>
      <c r="B6" s="55"/>
      <c r="C6" s="45">
        <f t="shared" si="0"/>
        <v>0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ht="15.75" x14ac:dyDescent="0.25">
      <c r="A7" s="61"/>
      <c r="B7" s="55"/>
      <c r="C7" s="45">
        <f t="shared" si="0"/>
        <v>0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ht="15.75" x14ac:dyDescent="0.25">
      <c r="A8" s="61"/>
      <c r="B8" s="55"/>
      <c r="C8" s="45">
        <f t="shared" si="0"/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ht="15.75" x14ac:dyDescent="0.25">
      <c r="A9" s="61"/>
      <c r="B9" s="55"/>
      <c r="C9" s="45">
        <f t="shared" si="0"/>
        <v>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4" ht="15.75" x14ac:dyDescent="0.25">
      <c r="A10" s="61"/>
      <c r="B10" s="55"/>
      <c r="C10" s="45">
        <f t="shared" si="0"/>
        <v>0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</row>
    <row r="11" spans="1:34" ht="15.75" x14ac:dyDescent="0.25">
      <c r="A11" s="61"/>
      <c r="B11" s="66"/>
      <c r="C11" s="45">
        <f t="shared" si="0"/>
        <v>0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</row>
    <row r="12" spans="1:34" ht="15.75" x14ac:dyDescent="0.25">
      <c r="A12" s="61"/>
      <c r="B12" s="66"/>
      <c r="C12" s="45">
        <f t="shared" si="0"/>
        <v>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ht="15.75" x14ac:dyDescent="0.25">
      <c r="A13" s="61"/>
      <c r="B13" s="66"/>
      <c r="C13" s="45">
        <f t="shared" si="0"/>
        <v>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ht="15.75" x14ac:dyDescent="0.25">
      <c r="A14" s="61"/>
      <c r="B14" s="66"/>
      <c r="C14" s="45">
        <f t="shared" si="0"/>
        <v>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ht="15.75" x14ac:dyDescent="0.25">
      <c r="A15" s="61"/>
      <c r="B15" s="66"/>
      <c r="C15" s="45">
        <f t="shared" si="0"/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ht="15.75" x14ac:dyDescent="0.25">
      <c r="A16" s="61"/>
      <c r="B16" s="55"/>
      <c r="C16" s="45">
        <f t="shared" si="0"/>
        <v>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</row>
    <row r="17" spans="1:34" ht="15.75" x14ac:dyDescent="0.25">
      <c r="A17" s="61"/>
      <c r="B17" s="55"/>
      <c r="C17" s="45">
        <f t="shared" si="0"/>
        <v>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</row>
    <row r="18" spans="1:34" ht="15.75" x14ac:dyDescent="0.25">
      <c r="A18" s="61"/>
      <c r="B18" s="55"/>
      <c r="C18" s="45">
        <f t="shared" si="0"/>
        <v>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</row>
    <row r="19" spans="1:34" ht="15.75" x14ac:dyDescent="0.25">
      <c r="A19" s="61"/>
      <c r="B19" s="55"/>
      <c r="C19" s="45">
        <f t="shared" si="0"/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ht="15.75" x14ac:dyDescent="0.25">
      <c r="A20" s="61"/>
      <c r="B20" s="55"/>
      <c r="C20" s="45">
        <f t="shared" si="0"/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</row>
    <row r="21" spans="1:34" ht="15.75" x14ac:dyDescent="0.25">
      <c r="A21" s="61"/>
      <c r="B21" s="55"/>
      <c r="C21" s="45">
        <f t="shared" si="0"/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</row>
    <row r="22" spans="1:34" ht="15.75" x14ac:dyDescent="0.25">
      <c r="A22" s="61"/>
      <c r="B22" s="55"/>
      <c r="C22" s="45">
        <f t="shared" si="0"/>
        <v>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ht="15.75" x14ac:dyDescent="0.25">
      <c r="A23" s="61"/>
      <c r="B23" s="55"/>
      <c r="C23" s="45">
        <f t="shared" si="0"/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</row>
    <row r="24" spans="1:34" ht="15.75" x14ac:dyDescent="0.25">
      <c r="A24" s="61"/>
      <c r="B24" s="55"/>
      <c r="C24" s="45">
        <f t="shared" si="0"/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</row>
    <row r="25" spans="1:34" ht="15.75" x14ac:dyDescent="0.25">
      <c r="A25" s="61"/>
      <c r="B25" s="55"/>
      <c r="C25" s="45">
        <f t="shared" si="0"/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</row>
    <row r="26" spans="1:34" ht="15.75" x14ac:dyDescent="0.25">
      <c r="A26" s="61"/>
      <c r="B26" s="55"/>
      <c r="C26" s="45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</row>
    <row r="27" spans="1:34" ht="15.75" x14ac:dyDescent="0.25">
      <c r="A27" s="61"/>
      <c r="B27" s="55"/>
      <c r="C27" s="45">
        <f t="shared" si="0"/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</row>
    <row r="28" spans="1:34" ht="15.75" x14ac:dyDescent="0.25">
      <c r="A28" s="61"/>
      <c r="B28" s="55"/>
      <c r="C28" s="45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</row>
    <row r="29" spans="1:34" ht="15.75" x14ac:dyDescent="0.25">
      <c r="A29" s="61"/>
      <c r="B29" s="55"/>
      <c r="C29" s="45">
        <f t="shared" si="0"/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</row>
    <row r="30" spans="1:34" ht="15.75" x14ac:dyDescent="0.25">
      <c r="A30" s="61"/>
      <c r="B30" s="55"/>
      <c r="C30" s="45">
        <f t="shared" si="0"/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</row>
    <row r="31" spans="1:34" ht="15.75" x14ac:dyDescent="0.25">
      <c r="A31" s="61"/>
      <c r="B31" s="55"/>
      <c r="C31" s="45">
        <f t="shared" si="0"/>
        <v>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</row>
    <row r="32" spans="1:34" ht="15.75" x14ac:dyDescent="0.25">
      <c r="A32" s="61"/>
      <c r="B32" s="55"/>
      <c r="C32" s="45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</row>
    <row r="33" spans="1:34" ht="15.75" x14ac:dyDescent="0.25">
      <c r="A33" s="61"/>
      <c r="B33" s="55"/>
      <c r="C33" s="45">
        <f t="shared" si="0"/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</row>
    <row r="34" spans="1:34" ht="15.75" x14ac:dyDescent="0.25">
      <c r="A34" s="61"/>
      <c r="B34" s="55"/>
      <c r="C34" s="45">
        <f t="shared" si="0"/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</row>
    <row r="35" spans="1:34" ht="15.75" x14ac:dyDescent="0.25">
      <c r="A35" s="61"/>
      <c r="B35" s="55"/>
      <c r="C35" s="45">
        <f t="shared" si="0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</row>
    <row r="36" spans="1:34" ht="15.75" x14ac:dyDescent="0.25">
      <c r="A36" s="61"/>
      <c r="B36" s="55"/>
      <c r="C36" s="45">
        <f t="shared" si="0"/>
        <v>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</row>
    <row r="37" spans="1:34" ht="15.75" x14ac:dyDescent="0.25">
      <c r="A37" s="61"/>
      <c r="B37" s="55"/>
      <c r="C37" s="45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</row>
    <row r="38" spans="1:34" ht="15.75" x14ac:dyDescent="0.25">
      <c r="A38" s="61"/>
      <c r="B38" s="55"/>
      <c r="C38" s="45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</row>
    <row r="39" spans="1:34" ht="15.75" x14ac:dyDescent="0.25">
      <c r="A39" s="61"/>
      <c r="B39" s="55"/>
      <c r="C39" s="45">
        <f t="shared" si="0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</row>
    <row r="40" spans="1:34" ht="15.75" x14ac:dyDescent="0.25">
      <c r="A40" s="61"/>
      <c r="B40" s="55"/>
      <c r="C40" s="45">
        <f t="shared" si="0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</row>
    <row r="41" spans="1:34" ht="15.75" x14ac:dyDescent="0.25">
      <c r="A41" s="61"/>
      <c r="B41" s="55"/>
      <c r="C41" s="45">
        <f t="shared" si="0"/>
        <v>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</row>
    <row r="42" spans="1:34" ht="15.75" x14ac:dyDescent="0.25">
      <c r="A42" s="61"/>
      <c r="B42" s="55"/>
      <c r="C42" s="45">
        <f t="shared" si="0"/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</row>
    <row r="43" spans="1:34" ht="15.75" x14ac:dyDescent="0.25">
      <c r="A43" s="61"/>
      <c r="B43" s="55"/>
      <c r="C43" s="45">
        <f t="shared" si="0"/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1:34" ht="15.75" x14ac:dyDescent="0.25">
      <c r="A44" s="61"/>
      <c r="B44" s="55"/>
      <c r="C44" s="45">
        <f t="shared" si="0"/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34" ht="15.75" x14ac:dyDescent="0.25">
      <c r="A45" s="61"/>
      <c r="B45" s="55"/>
      <c r="C45" s="45">
        <f t="shared" si="0"/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</row>
    <row r="46" spans="1:34" ht="15.75" x14ac:dyDescent="0.25">
      <c r="A46" s="61"/>
      <c r="B46" s="55"/>
      <c r="C46" s="45">
        <f t="shared" si="0"/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</row>
    <row r="47" spans="1:34" ht="15.75" x14ac:dyDescent="0.25">
      <c r="A47" s="61"/>
      <c r="B47" s="55"/>
      <c r="C47" s="45">
        <f t="shared" si="0"/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15.75" x14ac:dyDescent="0.25">
      <c r="A48" s="61"/>
      <c r="B48" s="55"/>
      <c r="C48" s="45">
        <f t="shared" si="0"/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ht="15.75" x14ac:dyDescent="0.25">
      <c r="A49" s="61"/>
      <c r="B49" s="55"/>
      <c r="C49" s="45">
        <f t="shared" si="0"/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15.75" x14ac:dyDescent="0.25">
      <c r="A50" s="61"/>
      <c r="B50" s="55"/>
      <c r="C50" s="45">
        <f t="shared" si="0"/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</row>
    <row r="51" spans="1:34" ht="15.75" x14ac:dyDescent="0.25">
      <c r="A51" s="61"/>
      <c r="B51" s="55"/>
      <c r="C51" s="45">
        <f t="shared" si="0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</row>
    <row r="52" spans="1:34" ht="15.75" x14ac:dyDescent="0.25">
      <c r="A52" s="61"/>
      <c r="B52" s="55"/>
      <c r="C52" s="45">
        <f t="shared" si="0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</row>
    <row r="53" spans="1:34" ht="15.75" x14ac:dyDescent="0.25">
      <c r="A53" s="61"/>
      <c r="B53" s="55"/>
      <c r="C53" s="45">
        <f t="shared" si="0"/>
        <v>0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</row>
    <row r="54" spans="1:34" ht="15.75" x14ac:dyDescent="0.25">
      <c r="A54" s="61"/>
      <c r="B54" s="55"/>
      <c r="C54" s="45">
        <f t="shared" si="0"/>
        <v>0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</row>
    <row r="55" spans="1:34" ht="15.75" x14ac:dyDescent="0.25">
      <c r="A55" s="61"/>
      <c r="B55" s="55"/>
      <c r="C55" s="45">
        <f t="shared" si="0"/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</row>
    <row r="56" spans="1:34" ht="15.75" x14ac:dyDescent="0.25">
      <c r="A56" s="61"/>
      <c r="B56" s="66"/>
      <c r="C56" s="45">
        <f t="shared" si="0"/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</row>
    <row r="57" spans="1:34" ht="15.75" x14ac:dyDescent="0.25">
      <c r="A57" s="61"/>
      <c r="B57" s="55"/>
      <c r="C57" s="45">
        <f t="shared" si="0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</row>
    <row r="58" spans="1:34" ht="15.75" x14ac:dyDescent="0.25">
      <c r="A58" s="61"/>
      <c r="B58" s="55"/>
      <c r="C58" s="45">
        <f t="shared" si="0"/>
        <v>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</row>
    <row r="59" spans="1:34" ht="15.75" x14ac:dyDescent="0.25">
      <c r="A59" s="61"/>
      <c r="B59" s="55"/>
      <c r="C59" s="45">
        <f t="shared" si="0"/>
        <v>0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</row>
    <row r="60" spans="1:34" ht="15.75" x14ac:dyDescent="0.25">
      <c r="A60" s="61"/>
      <c r="B60" s="66"/>
      <c r="C60" s="45">
        <f t="shared" si="0"/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4" ht="15.75" x14ac:dyDescent="0.25">
      <c r="A61" s="61"/>
      <c r="B61" s="55"/>
      <c r="C61" s="45">
        <f t="shared" si="0"/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4" ht="15.75" x14ac:dyDescent="0.25">
      <c r="A62" s="61"/>
      <c r="B62" s="66"/>
      <c r="C62" s="45">
        <f t="shared" si="0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</row>
    <row r="63" spans="1:34" ht="15.75" x14ac:dyDescent="0.25">
      <c r="A63" s="61"/>
      <c r="B63" s="55"/>
      <c r="C63" s="45">
        <f t="shared" si="0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</row>
    <row r="64" spans="1:34" ht="15.75" x14ac:dyDescent="0.25">
      <c r="A64" s="61"/>
      <c r="B64" s="66"/>
      <c r="C64" s="45">
        <f t="shared" si="0"/>
        <v>0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</row>
    <row r="65" spans="1:34" ht="15.75" x14ac:dyDescent="0.25">
      <c r="A65" s="61"/>
      <c r="B65" s="55"/>
      <c r="C65" s="45">
        <f t="shared" si="0"/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</row>
    <row r="66" spans="1:34" ht="15.75" x14ac:dyDescent="0.25">
      <c r="A66" s="61"/>
      <c r="B66" s="55"/>
      <c r="C66" s="45">
        <f t="shared" ref="C66:C129" si="1">SUM(D66:AH66)</f>
        <v>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</row>
    <row r="67" spans="1:34" ht="15.75" x14ac:dyDescent="0.25">
      <c r="A67" s="61"/>
      <c r="B67" s="66"/>
      <c r="C67" s="45">
        <f t="shared" si="1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</row>
    <row r="68" spans="1:34" ht="15.75" x14ac:dyDescent="0.25">
      <c r="A68" s="61"/>
      <c r="B68" s="55"/>
      <c r="C68" s="45">
        <f t="shared" si="1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</row>
    <row r="69" spans="1:34" ht="15.75" x14ac:dyDescent="0.25">
      <c r="A69" s="61"/>
      <c r="B69" s="66"/>
      <c r="C69" s="45">
        <f t="shared" si="1"/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</row>
    <row r="70" spans="1:34" ht="15.75" x14ac:dyDescent="0.25">
      <c r="A70" s="61"/>
      <c r="B70" s="55"/>
      <c r="C70" s="45">
        <f t="shared" si="1"/>
        <v>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spans="1:34" ht="15.75" x14ac:dyDescent="0.25">
      <c r="A71" s="61"/>
      <c r="B71" s="55"/>
      <c r="C71" s="45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</row>
    <row r="72" spans="1:34" ht="15.75" x14ac:dyDescent="0.25">
      <c r="A72" s="61"/>
      <c r="B72" s="55"/>
      <c r="C72" s="45">
        <f t="shared" si="1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</row>
    <row r="73" spans="1:34" ht="15.75" x14ac:dyDescent="0.25">
      <c r="A73" s="61"/>
      <c r="B73" s="55"/>
      <c r="C73" s="45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</row>
    <row r="74" spans="1:34" ht="15.75" x14ac:dyDescent="0.25">
      <c r="A74" s="61"/>
      <c r="B74" s="55"/>
      <c r="C74" s="45">
        <f t="shared" si="1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</row>
    <row r="75" spans="1:34" ht="15.75" x14ac:dyDescent="0.25">
      <c r="A75" s="61"/>
      <c r="B75" s="55"/>
      <c r="C75" s="45">
        <f t="shared" si="1"/>
        <v>0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</row>
    <row r="76" spans="1:34" ht="15.75" x14ac:dyDescent="0.25">
      <c r="A76" s="61"/>
      <c r="B76" s="55"/>
      <c r="C76" s="45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</row>
    <row r="77" spans="1:34" ht="15.75" x14ac:dyDescent="0.25">
      <c r="A77" s="61"/>
      <c r="B77" s="55"/>
      <c r="C77" s="45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</row>
    <row r="78" spans="1:34" ht="15.75" x14ac:dyDescent="0.25">
      <c r="A78" s="61"/>
      <c r="B78" s="66"/>
      <c r="C78" s="45">
        <f t="shared" si="1"/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</row>
    <row r="79" spans="1:34" ht="15.75" x14ac:dyDescent="0.25">
      <c r="A79" s="61"/>
      <c r="B79" s="55"/>
      <c r="C79" s="45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</row>
    <row r="80" spans="1:34" ht="15.75" x14ac:dyDescent="0.25">
      <c r="A80" s="61"/>
      <c r="B80" s="66"/>
      <c r="C80" s="45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</row>
    <row r="81" spans="1:34" ht="15.75" x14ac:dyDescent="0.25">
      <c r="A81" s="61"/>
      <c r="B81" s="55"/>
      <c r="C81" s="45">
        <f t="shared" si="1"/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</row>
    <row r="82" spans="1:34" ht="15.75" x14ac:dyDescent="0.25">
      <c r="A82" s="61"/>
      <c r="B82" s="66"/>
      <c r="C82" s="45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</row>
    <row r="83" spans="1:34" ht="15.75" x14ac:dyDescent="0.25">
      <c r="A83" s="61"/>
      <c r="B83" s="66"/>
      <c r="C83" s="45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</row>
    <row r="84" spans="1:34" ht="15.75" x14ac:dyDescent="0.25">
      <c r="A84" s="61"/>
      <c r="B84" s="66"/>
      <c r="C84" s="45">
        <f t="shared" si="1"/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</row>
    <row r="85" spans="1:34" ht="15.75" x14ac:dyDescent="0.25">
      <c r="A85" s="61"/>
      <c r="B85" s="66"/>
      <c r="C85" s="45">
        <f t="shared" si="1"/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</row>
    <row r="86" spans="1:34" ht="15.75" x14ac:dyDescent="0.25">
      <c r="A86" s="61"/>
      <c r="B86" s="66"/>
      <c r="C86" s="45">
        <f t="shared" si="1"/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</row>
    <row r="87" spans="1:34" ht="15.75" x14ac:dyDescent="0.25">
      <c r="A87" s="61"/>
      <c r="B87" s="66"/>
      <c r="C87" s="45">
        <f t="shared" si="1"/>
        <v>0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</row>
    <row r="88" spans="1:34" ht="15.75" x14ac:dyDescent="0.25">
      <c r="A88" s="61"/>
      <c r="B88" s="66"/>
      <c r="C88" s="45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</row>
    <row r="89" spans="1:34" ht="15.75" x14ac:dyDescent="0.25">
      <c r="A89" s="61"/>
      <c r="B89" s="66"/>
      <c r="C89" s="45">
        <f t="shared" si="1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</row>
    <row r="90" spans="1:34" ht="15.75" x14ac:dyDescent="0.25">
      <c r="A90" s="61"/>
      <c r="B90" s="66"/>
      <c r="C90" s="45">
        <f t="shared" si="1"/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</row>
    <row r="91" spans="1:34" ht="15.75" x14ac:dyDescent="0.25">
      <c r="A91" s="61"/>
      <c r="B91" s="66"/>
      <c r="C91" s="45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</row>
    <row r="92" spans="1:34" ht="15.75" x14ac:dyDescent="0.25">
      <c r="A92" s="61"/>
      <c r="B92" s="55"/>
      <c r="C92" s="45">
        <f t="shared" si="1"/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</row>
    <row r="93" spans="1:34" ht="15.75" x14ac:dyDescent="0.25">
      <c r="A93" s="61"/>
      <c r="B93" s="55"/>
      <c r="C93" s="45">
        <f t="shared" si="1"/>
        <v>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</row>
    <row r="94" spans="1:34" ht="15.75" x14ac:dyDescent="0.25">
      <c r="A94" s="61"/>
      <c r="B94" s="55"/>
      <c r="C94" s="45">
        <f t="shared" si="1"/>
        <v>0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</row>
    <row r="95" spans="1:34" ht="15.75" x14ac:dyDescent="0.25">
      <c r="A95" s="61"/>
      <c r="B95" s="55"/>
      <c r="C95" s="45">
        <f t="shared" si="1"/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</row>
    <row r="96" spans="1:34" ht="15.75" x14ac:dyDescent="0.25">
      <c r="A96" s="61"/>
      <c r="B96" s="55"/>
      <c r="C96" s="45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</row>
    <row r="97" spans="1:34" ht="15.75" x14ac:dyDescent="0.25">
      <c r="A97" s="61"/>
      <c r="B97" s="55"/>
      <c r="C97" s="45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</row>
    <row r="98" spans="1:34" ht="15.75" x14ac:dyDescent="0.25">
      <c r="A98" s="61"/>
      <c r="B98" s="66"/>
      <c r="C98" s="45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</row>
    <row r="99" spans="1:34" ht="15.75" x14ac:dyDescent="0.25">
      <c r="A99" s="61"/>
      <c r="B99" s="66"/>
      <c r="C99" s="45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</row>
    <row r="100" spans="1:34" ht="15.75" x14ac:dyDescent="0.25">
      <c r="A100" s="61"/>
      <c r="B100" s="55"/>
      <c r="C100" s="45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</row>
    <row r="101" spans="1:34" ht="15.75" x14ac:dyDescent="0.25">
      <c r="A101" s="61"/>
      <c r="B101" s="55"/>
      <c r="C101" s="45">
        <f t="shared" si="1"/>
        <v>0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</row>
    <row r="102" spans="1:34" ht="15.75" x14ac:dyDescent="0.25">
      <c r="A102" s="61"/>
      <c r="B102" s="55"/>
      <c r="C102" s="45">
        <f t="shared" si="1"/>
        <v>0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</row>
    <row r="103" spans="1:34" ht="15.75" x14ac:dyDescent="0.25">
      <c r="A103" s="61"/>
      <c r="B103" s="55"/>
      <c r="C103" s="45">
        <f t="shared" si="1"/>
        <v>0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</row>
    <row r="104" spans="1:34" ht="15.75" x14ac:dyDescent="0.25">
      <c r="A104" s="61"/>
      <c r="B104" s="55"/>
      <c r="C104" s="45">
        <f t="shared" si="1"/>
        <v>0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</row>
    <row r="105" spans="1:34" ht="15.75" x14ac:dyDescent="0.25">
      <c r="A105" s="61"/>
      <c r="B105" s="66"/>
      <c r="C105" s="45">
        <f t="shared" si="1"/>
        <v>0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</row>
    <row r="106" spans="1:34" ht="15.75" x14ac:dyDescent="0.25">
      <c r="A106" s="61"/>
      <c r="B106" s="55"/>
      <c r="C106" s="45">
        <f t="shared" si="1"/>
        <v>0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</row>
    <row r="107" spans="1:34" ht="15.75" x14ac:dyDescent="0.25">
      <c r="A107" s="61"/>
      <c r="B107" s="55"/>
      <c r="C107" s="45">
        <f t="shared" si="1"/>
        <v>0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</row>
    <row r="108" spans="1:34" ht="15.75" x14ac:dyDescent="0.25">
      <c r="A108" s="61"/>
      <c r="B108" s="55"/>
      <c r="C108" s="45">
        <f t="shared" si="1"/>
        <v>0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</row>
    <row r="109" spans="1:34" ht="15.75" x14ac:dyDescent="0.25">
      <c r="A109" s="61"/>
      <c r="B109" s="66"/>
      <c r="C109" s="45">
        <f t="shared" si="1"/>
        <v>0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</row>
    <row r="110" spans="1:34" ht="15.75" x14ac:dyDescent="0.25">
      <c r="A110" s="61"/>
      <c r="B110" s="55"/>
      <c r="C110" s="45">
        <f t="shared" si="1"/>
        <v>0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</row>
    <row r="111" spans="1:34" ht="15.75" x14ac:dyDescent="0.25">
      <c r="A111" s="61"/>
      <c r="B111" s="55"/>
      <c r="C111" s="45">
        <f t="shared" si="1"/>
        <v>0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</row>
    <row r="112" spans="1:34" ht="15.75" x14ac:dyDescent="0.25">
      <c r="A112" s="61"/>
      <c r="B112" s="66"/>
      <c r="C112" s="45">
        <f t="shared" si="1"/>
        <v>0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</row>
    <row r="113" spans="1:34" ht="15.75" x14ac:dyDescent="0.25">
      <c r="A113" s="61"/>
      <c r="B113" s="66"/>
      <c r="C113" s="45">
        <f t="shared" si="1"/>
        <v>0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</row>
    <row r="114" spans="1:34" ht="15.75" x14ac:dyDescent="0.25">
      <c r="A114" s="61"/>
      <c r="B114" s="66"/>
      <c r="C114" s="45">
        <f t="shared" si="1"/>
        <v>0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</row>
    <row r="115" spans="1:34" ht="15.75" x14ac:dyDescent="0.25">
      <c r="A115" s="61"/>
      <c r="B115" s="55"/>
      <c r="C115" s="45">
        <f t="shared" si="1"/>
        <v>0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</row>
    <row r="116" spans="1:34" ht="15.75" x14ac:dyDescent="0.25">
      <c r="A116" s="61"/>
      <c r="B116" s="55"/>
      <c r="C116" s="45">
        <f t="shared" si="1"/>
        <v>0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</row>
    <row r="117" spans="1:34" ht="15.75" x14ac:dyDescent="0.25">
      <c r="A117" s="61"/>
      <c r="B117" s="66"/>
      <c r="C117" s="45">
        <f t="shared" si="1"/>
        <v>0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</row>
    <row r="118" spans="1:34" ht="15.75" x14ac:dyDescent="0.25">
      <c r="A118" s="61"/>
      <c r="B118" s="66"/>
      <c r="C118" s="45">
        <f t="shared" si="1"/>
        <v>0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</row>
    <row r="119" spans="1:34" ht="15.75" x14ac:dyDescent="0.25">
      <c r="A119" s="61"/>
      <c r="B119" s="66"/>
      <c r="C119" s="45">
        <f t="shared" si="1"/>
        <v>0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24"/>
    </row>
    <row r="120" spans="1:34" ht="15.75" x14ac:dyDescent="0.25">
      <c r="A120" s="61"/>
      <c r="B120" s="55"/>
      <c r="C120" s="45">
        <f t="shared" si="1"/>
        <v>0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</row>
    <row r="121" spans="1:34" ht="15.75" x14ac:dyDescent="0.25">
      <c r="A121" s="61"/>
      <c r="B121" s="55"/>
      <c r="C121" s="45">
        <f t="shared" si="1"/>
        <v>0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</row>
    <row r="122" spans="1:34" ht="15.75" x14ac:dyDescent="0.25">
      <c r="A122" s="61"/>
      <c r="B122" s="66"/>
      <c r="C122" s="45">
        <f t="shared" si="1"/>
        <v>0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</row>
    <row r="123" spans="1:34" ht="15.75" x14ac:dyDescent="0.25">
      <c r="A123" s="61"/>
      <c r="B123" s="66"/>
      <c r="C123" s="45">
        <f t="shared" si="1"/>
        <v>0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</row>
    <row r="124" spans="1:34" ht="15.75" x14ac:dyDescent="0.25">
      <c r="A124" s="61"/>
      <c r="B124" s="66"/>
      <c r="C124" s="45">
        <f t="shared" si="1"/>
        <v>0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</row>
    <row r="125" spans="1:34" ht="15.75" x14ac:dyDescent="0.25">
      <c r="A125" s="61"/>
      <c r="B125" s="66"/>
      <c r="C125" s="45">
        <f t="shared" si="1"/>
        <v>0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</row>
    <row r="126" spans="1:34" ht="15.75" x14ac:dyDescent="0.25">
      <c r="A126" s="61"/>
      <c r="B126" s="66"/>
      <c r="C126" s="45">
        <f t="shared" si="1"/>
        <v>0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</row>
    <row r="127" spans="1:34" ht="15.75" x14ac:dyDescent="0.25">
      <c r="A127" s="61"/>
      <c r="B127" s="66"/>
      <c r="C127" s="45">
        <f t="shared" si="1"/>
        <v>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</row>
    <row r="128" spans="1:34" ht="15.75" x14ac:dyDescent="0.25">
      <c r="A128" s="61"/>
      <c r="B128" s="56"/>
      <c r="C128" s="45">
        <f t="shared" si="1"/>
        <v>0</v>
      </c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</row>
    <row r="129" spans="1:34" ht="15.75" x14ac:dyDescent="0.25">
      <c r="A129" s="61"/>
      <c r="B129" s="66"/>
      <c r="C129" s="45">
        <f t="shared" si="1"/>
        <v>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</row>
    <row r="130" spans="1:34" ht="15.75" x14ac:dyDescent="0.25">
      <c r="A130" s="61"/>
      <c r="B130" s="55"/>
      <c r="C130" s="45">
        <f t="shared" ref="C130:C193" si="2">SUM(D130:AH130)</f>
        <v>0</v>
      </c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</row>
    <row r="131" spans="1:34" ht="15.75" x14ac:dyDescent="0.25">
      <c r="A131" s="61"/>
      <c r="B131" s="55"/>
      <c r="C131" s="45">
        <f t="shared" si="2"/>
        <v>0</v>
      </c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</row>
    <row r="132" spans="1:34" ht="15.75" x14ac:dyDescent="0.25">
      <c r="A132" s="61"/>
      <c r="B132" s="55"/>
      <c r="C132" s="45">
        <f t="shared" si="2"/>
        <v>0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</row>
    <row r="133" spans="1:34" ht="15.75" x14ac:dyDescent="0.25">
      <c r="A133" s="61"/>
      <c r="B133" s="66"/>
      <c r="C133" s="45">
        <f t="shared" si="2"/>
        <v>0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</row>
    <row r="134" spans="1:34" ht="15.75" x14ac:dyDescent="0.25">
      <c r="A134" s="61"/>
      <c r="B134" s="55"/>
      <c r="C134" s="45">
        <f t="shared" si="2"/>
        <v>0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</row>
    <row r="135" spans="1:34" ht="15.75" x14ac:dyDescent="0.25">
      <c r="A135" s="61"/>
      <c r="B135" s="55"/>
      <c r="C135" s="45">
        <f t="shared" si="2"/>
        <v>0</v>
      </c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</row>
    <row r="136" spans="1:34" ht="15.75" x14ac:dyDescent="0.25">
      <c r="A136" s="111"/>
      <c r="B136" s="55"/>
      <c r="C136" s="45">
        <f t="shared" si="2"/>
        <v>0</v>
      </c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</row>
    <row r="137" spans="1:34" ht="15.75" x14ac:dyDescent="0.25">
      <c r="A137" s="61"/>
      <c r="B137" s="55"/>
      <c r="C137" s="45">
        <f t="shared" si="2"/>
        <v>0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</row>
    <row r="138" spans="1:34" ht="15.75" x14ac:dyDescent="0.25">
      <c r="A138" s="61"/>
      <c r="B138" s="55"/>
      <c r="C138" s="45">
        <f t="shared" si="2"/>
        <v>0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</row>
    <row r="139" spans="1:34" ht="15.75" x14ac:dyDescent="0.25">
      <c r="A139" s="61"/>
      <c r="B139" s="55"/>
      <c r="C139" s="45">
        <f t="shared" si="2"/>
        <v>0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</row>
    <row r="140" spans="1:34" ht="15.75" x14ac:dyDescent="0.25">
      <c r="A140" s="61"/>
      <c r="B140" s="55"/>
      <c r="C140" s="45">
        <f t="shared" si="2"/>
        <v>0</v>
      </c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</row>
    <row r="141" spans="1:34" ht="15.75" x14ac:dyDescent="0.25">
      <c r="A141" s="61"/>
      <c r="B141" s="55"/>
      <c r="C141" s="45">
        <f t="shared" si="2"/>
        <v>0</v>
      </c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</row>
    <row r="142" spans="1:34" ht="15.75" x14ac:dyDescent="0.25">
      <c r="A142" s="61"/>
      <c r="B142" s="56"/>
      <c r="C142" s="45">
        <f t="shared" si="2"/>
        <v>0</v>
      </c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</row>
    <row r="143" spans="1:34" ht="15.75" x14ac:dyDescent="0.25">
      <c r="A143" s="61"/>
      <c r="B143" s="55"/>
      <c r="C143" s="45">
        <f t="shared" si="2"/>
        <v>0</v>
      </c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24"/>
      <c r="AH143" s="24"/>
    </row>
    <row r="144" spans="1:34" ht="15.75" x14ac:dyDescent="0.25">
      <c r="A144" s="61"/>
      <c r="B144" s="55"/>
      <c r="C144" s="45">
        <f t="shared" si="2"/>
        <v>0</v>
      </c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</row>
    <row r="145" spans="1:34" ht="15.75" x14ac:dyDescent="0.25">
      <c r="A145" s="61"/>
      <c r="B145" s="66"/>
      <c r="C145" s="45">
        <f t="shared" si="2"/>
        <v>0</v>
      </c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</row>
    <row r="146" spans="1:34" ht="15.75" x14ac:dyDescent="0.25">
      <c r="A146" s="61"/>
      <c r="B146" s="55"/>
      <c r="C146" s="45">
        <f t="shared" si="2"/>
        <v>0</v>
      </c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</row>
    <row r="147" spans="1:34" ht="15.75" x14ac:dyDescent="0.25">
      <c r="A147" s="61"/>
      <c r="B147" s="55"/>
      <c r="C147" s="45">
        <f t="shared" si="2"/>
        <v>0</v>
      </c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</row>
    <row r="148" spans="1:34" ht="15.75" x14ac:dyDescent="0.25">
      <c r="A148" s="61"/>
      <c r="B148" s="55"/>
      <c r="C148" s="45">
        <f t="shared" si="2"/>
        <v>0</v>
      </c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</row>
    <row r="149" spans="1:34" ht="15.75" x14ac:dyDescent="0.25">
      <c r="A149" s="61"/>
      <c r="B149" s="55"/>
      <c r="C149" s="45">
        <f t="shared" si="2"/>
        <v>0</v>
      </c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</row>
    <row r="150" spans="1:34" ht="15.75" x14ac:dyDescent="0.25">
      <c r="A150" s="61"/>
      <c r="B150" s="55"/>
      <c r="C150" s="45">
        <f t="shared" si="2"/>
        <v>0</v>
      </c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</row>
    <row r="151" spans="1:34" ht="15.75" x14ac:dyDescent="0.25">
      <c r="A151" s="61"/>
      <c r="B151" s="55"/>
      <c r="C151" s="45">
        <f t="shared" si="2"/>
        <v>0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</row>
    <row r="152" spans="1:34" ht="15.75" x14ac:dyDescent="0.25">
      <c r="A152" s="61"/>
      <c r="B152" s="55"/>
      <c r="C152" s="45">
        <f t="shared" si="2"/>
        <v>0</v>
      </c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</row>
    <row r="153" spans="1:34" ht="15.75" x14ac:dyDescent="0.25">
      <c r="A153" s="61"/>
      <c r="B153" s="55"/>
      <c r="C153" s="45">
        <f t="shared" si="2"/>
        <v>0</v>
      </c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</row>
    <row r="154" spans="1:34" ht="15.75" x14ac:dyDescent="0.25">
      <c r="A154" s="61"/>
      <c r="B154" s="55"/>
      <c r="C154" s="45">
        <f t="shared" si="2"/>
        <v>0</v>
      </c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</row>
    <row r="155" spans="1:34" ht="15.75" x14ac:dyDescent="0.25">
      <c r="A155" s="61"/>
      <c r="B155" s="55"/>
      <c r="C155" s="45">
        <f t="shared" si="2"/>
        <v>0</v>
      </c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</row>
    <row r="156" spans="1:34" ht="15.75" x14ac:dyDescent="0.25">
      <c r="A156" s="61"/>
      <c r="B156" s="55"/>
      <c r="C156" s="45">
        <f t="shared" si="2"/>
        <v>0</v>
      </c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</row>
    <row r="157" spans="1:34" ht="15.75" x14ac:dyDescent="0.25">
      <c r="A157" s="61"/>
      <c r="B157" s="55"/>
      <c r="C157" s="45">
        <f t="shared" si="2"/>
        <v>0</v>
      </c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</row>
    <row r="158" spans="1:34" ht="15.75" x14ac:dyDescent="0.25">
      <c r="A158" s="61"/>
      <c r="B158" s="55"/>
      <c r="C158" s="45">
        <f t="shared" si="2"/>
        <v>0</v>
      </c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</row>
    <row r="159" spans="1:34" ht="15.75" x14ac:dyDescent="0.25">
      <c r="A159" s="61"/>
      <c r="B159" s="55"/>
      <c r="C159" s="45">
        <f t="shared" si="2"/>
        <v>0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</row>
    <row r="160" spans="1:34" ht="15.75" x14ac:dyDescent="0.25">
      <c r="A160" s="61"/>
      <c r="B160" s="66"/>
      <c r="C160" s="45">
        <f t="shared" si="2"/>
        <v>0</v>
      </c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</row>
    <row r="161" spans="1:34" ht="15.75" x14ac:dyDescent="0.25">
      <c r="A161" s="61"/>
      <c r="B161" s="66"/>
      <c r="C161" s="45">
        <f t="shared" si="2"/>
        <v>0</v>
      </c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</row>
    <row r="162" spans="1:34" ht="15.75" x14ac:dyDescent="0.25">
      <c r="A162" s="61"/>
      <c r="B162" s="55"/>
      <c r="C162" s="45">
        <f t="shared" si="2"/>
        <v>0</v>
      </c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</row>
    <row r="163" spans="1:34" ht="15.75" x14ac:dyDescent="0.25">
      <c r="A163" s="61"/>
      <c r="B163" s="55"/>
      <c r="C163" s="45">
        <f t="shared" si="2"/>
        <v>0</v>
      </c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</row>
    <row r="164" spans="1:34" ht="15.75" x14ac:dyDescent="0.25">
      <c r="A164" s="61"/>
      <c r="B164" s="55"/>
      <c r="C164" s="45">
        <f t="shared" si="2"/>
        <v>0</v>
      </c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</row>
    <row r="165" spans="1:34" ht="15.75" x14ac:dyDescent="0.25">
      <c r="A165" s="61"/>
      <c r="B165" s="55"/>
      <c r="C165" s="45">
        <f t="shared" si="2"/>
        <v>0</v>
      </c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</row>
    <row r="166" spans="1:34" ht="15.75" x14ac:dyDescent="0.25">
      <c r="A166" s="61"/>
      <c r="B166" s="55"/>
      <c r="C166" s="45">
        <f t="shared" si="2"/>
        <v>0</v>
      </c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</row>
    <row r="167" spans="1:34" ht="15.75" x14ac:dyDescent="0.25">
      <c r="A167" s="61"/>
      <c r="B167" s="55"/>
      <c r="C167" s="45">
        <f t="shared" si="2"/>
        <v>0</v>
      </c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</row>
    <row r="168" spans="1:34" ht="15.75" x14ac:dyDescent="0.25">
      <c r="A168" s="61"/>
      <c r="B168" s="55"/>
      <c r="C168" s="45">
        <f t="shared" si="2"/>
        <v>0</v>
      </c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</row>
    <row r="169" spans="1:34" ht="15.75" x14ac:dyDescent="0.25">
      <c r="A169" s="61"/>
      <c r="B169" s="55"/>
      <c r="C169" s="45">
        <f t="shared" si="2"/>
        <v>0</v>
      </c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</row>
    <row r="170" spans="1:34" ht="15.75" x14ac:dyDescent="0.25">
      <c r="A170" s="61"/>
      <c r="B170" s="55"/>
      <c r="C170" s="45">
        <f t="shared" si="2"/>
        <v>0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</row>
    <row r="171" spans="1:34" ht="15.75" x14ac:dyDescent="0.25">
      <c r="A171" s="61"/>
      <c r="B171" s="55"/>
      <c r="C171" s="45">
        <f t="shared" si="2"/>
        <v>0</v>
      </c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</row>
    <row r="172" spans="1:34" ht="15.75" x14ac:dyDescent="0.25">
      <c r="A172" s="61"/>
      <c r="B172" s="55"/>
      <c r="C172" s="45">
        <f t="shared" si="2"/>
        <v>0</v>
      </c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24"/>
      <c r="AH172" s="24"/>
    </row>
    <row r="173" spans="1:34" ht="15.75" x14ac:dyDescent="0.25">
      <c r="A173" s="61"/>
      <c r="B173" s="55"/>
      <c r="C173" s="45">
        <f t="shared" si="2"/>
        <v>0</v>
      </c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</row>
    <row r="174" spans="1:34" ht="15.75" x14ac:dyDescent="0.25">
      <c r="A174" s="61"/>
      <c r="B174" s="55"/>
      <c r="C174" s="45">
        <f t="shared" si="2"/>
        <v>0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</row>
    <row r="175" spans="1:34" ht="15.75" x14ac:dyDescent="0.25">
      <c r="A175" s="61"/>
      <c r="B175" s="55"/>
      <c r="C175" s="45">
        <f t="shared" si="2"/>
        <v>0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</row>
    <row r="176" spans="1:34" ht="15.75" x14ac:dyDescent="0.25">
      <c r="A176" s="61"/>
      <c r="B176" s="55"/>
      <c r="C176" s="45">
        <f t="shared" si="2"/>
        <v>0</v>
      </c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</row>
    <row r="177" spans="1:34" ht="15.75" x14ac:dyDescent="0.25">
      <c r="A177" s="61"/>
      <c r="B177" s="55"/>
      <c r="C177" s="45">
        <f t="shared" si="2"/>
        <v>0</v>
      </c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</row>
    <row r="178" spans="1:34" ht="15.75" x14ac:dyDescent="0.25">
      <c r="A178" s="61"/>
      <c r="B178" s="55"/>
      <c r="C178" s="45">
        <f t="shared" si="2"/>
        <v>0</v>
      </c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</row>
    <row r="179" spans="1:34" ht="15.75" x14ac:dyDescent="0.25">
      <c r="A179" s="61"/>
      <c r="B179" s="55"/>
      <c r="C179" s="45">
        <f t="shared" si="2"/>
        <v>0</v>
      </c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</row>
    <row r="180" spans="1:34" ht="15.75" x14ac:dyDescent="0.25">
      <c r="A180" s="61"/>
      <c r="B180" s="55"/>
      <c r="C180" s="45">
        <f t="shared" si="2"/>
        <v>0</v>
      </c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</row>
    <row r="181" spans="1:34" ht="15.75" x14ac:dyDescent="0.25">
      <c r="A181" s="61"/>
      <c r="B181" s="55"/>
      <c r="C181" s="45">
        <f t="shared" si="2"/>
        <v>0</v>
      </c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</row>
    <row r="182" spans="1:34" ht="15.75" x14ac:dyDescent="0.25">
      <c r="A182" s="61"/>
      <c r="B182" s="55"/>
      <c r="C182" s="45">
        <f t="shared" si="2"/>
        <v>0</v>
      </c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</row>
    <row r="183" spans="1:34" ht="15.75" x14ac:dyDescent="0.25">
      <c r="A183" s="61"/>
      <c r="B183" s="66"/>
      <c r="C183" s="45">
        <f t="shared" si="2"/>
        <v>0</v>
      </c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24"/>
      <c r="AH183" s="24"/>
    </row>
    <row r="184" spans="1:34" ht="15.75" x14ac:dyDescent="0.25">
      <c r="A184" s="61"/>
      <c r="B184" s="55"/>
      <c r="C184" s="45">
        <f t="shared" si="2"/>
        <v>0</v>
      </c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</row>
    <row r="185" spans="1:34" ht="15.75" x14ac:dyDescent="0.25">
      <c r="A185" s="61"/>
      <c r="B185" s="66"/>
      <c r="C185" s="45">
        <f t="shared" si="2"/>
        <v>0</v>
      </c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</row>
    <row r="186" spans="1:34" ht="15.75" x14ac:dyDescent="0.25">
      <c r="A186" s="61"/>
      <c r="B186" s="55"/>
      <c r="C186" s="45">
        <f t="shared" si="2"/>
        <v>0</v>
      </c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</row>
    <row r="187" spans="1:34" ht="15.75" x14ac:dyDescent="0.25">
      <c r="A187" s="61"/>
      <c r="B187" s="66"/>
      <c r="C187" s="45">
        <f t="shared" si="2"/>
        <v>0</v>
      </c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</row>
    <row r="188" spans="1:34" ht="15.75" x14ac:dyDescent="0.25">
      <c r="A188" s="61"/>
      <c r="B188" s="66"/>
      <c r="C188" s="45">
        <f t="shared" si="2"/>
        <v>0</v>
      </c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</row>
    <row r="189" spans="1:34" ht="15.75" x14ac:dyDescent="0.25">
      <c r="A189" s="61"/>
      <c r="B189" s="66"/>
      <c r="C189" s="45">
        <f t="shared" si="2"/>
        <v>0</v>
      </c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</row>
    <row r="190" spans="1:34" ht="15.75" x14ac:dyDescent="0.25">
      <c r="A190" s="61"/>
      <c r="B190" s="66"/>
      <c r="C190" s="45">
        <f t="shared" si="2"/>
        <v>0</v>
      </c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</row>
    <row r="191" spans="1:34" ht="15.75" x14ac:dyDescent="0.25">
      <c r="A191" s="61"/>
      <c r="B191" s="66"/>
      <c r="C191" s="45">
        <f t="shared" si="2"/>
        <v>0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</row>
    <row r="192" spans="1:34" ht="15.75" x14ac:dyDescent="0.25">
      <c r="A192" s="61"/>
      <c r="B192" s="55"/>
      <c r="C192" s="45">
        <f t="shared" si="2"/>
        <v>0</v>
      </c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</row>
    <row r="193" spans="1:34" ht="15.75" x14ac:dyDescent="0.25">
      <c r="A193" s="61"/>
      <c r="B193" s="55"/>
      <c r="C193" s="45">
        <f t="shared" si="2"/>
        <v>0</v>
      </c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</row>
    <row r="194" spans="1:34" ht="15.75" x14ac:dyDescent="0.25">
      <c r="A194" s="61"/>
      <c r="B194" s="55"/>
      <c r="C194" s="45">
        <f t="shared" ref="C194:C257" si="3">SUM(D194:AH194)</f>
        <v>0</v>
      </c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24"/>
      <c r="AH194" s="24"/>
    </row>
    <row r="195" spans="1:34" ht="15.75" x14ac:dyDescent="0.25">
      <c r="A195" s="61"/>
      <c r="B195" s="55"/>
      <c r="C195" s="45">
        <f t="shared" si="3"/>
        <v>0</v>
      </c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</row>
    <row r="196" spans="1:34" ht="15.75" x14ac:dyDescent="0.25">
      <c r="A196" s="61"/>
      <c r="B196" s="66"/>
      <c r="C196" s="45">
        <f t="shared" si="3"/>
        <v>0</v>
      </c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</row>
    <row r="197" spans="1:34" ht="15.75" x14ac:dyDescent="0.25">
      <c r="A197" s="61"/>
      <c r="B197" s="56"/>
      <c r="C197" s="45">
        <f t="shared" si="3"/>
        <v>0</v>
      </c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</row>
    <row r="198" spans="1:34" ht="15.75" x14ac:dyDescent="0.25">
      <c r="A198" s="61"/>
      <c r="B198" s="66"/>
      <c r="C198" s="45">
        <f t="shared" si="3"/>
        <v>0</v>
      </c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</row>
    <row r="199" spans="1:34" ht="15.75" x14ac:dyDescent="0.25">
      <c r="A199" s="61"/>
      <c r="B199" s="66"/>
      <c r="C199" s="45">
        <f t="shared" si="3"/>
        <v>0</v>
      </c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</row>
    <row r="200" spans="1:34" ht="15.75" x14ac:dyDescent="0.25">
      <c r="A200" s="61"/>
      <c r="B200" s="55"/>
      <c r="C200" s="45">
        <f t="shared" si="3"/>
        <v>0</v>
      </c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</row>
    <row r="201" spans="1:34" ht="15.75" x14ac:dyDescent="0.25">
      <c r="A201" s="61"/>
      <c r="B201" s="66"/>
      <c r="C201" s="45">
        <f t="shared" si="3"/>
        <v>0</v>
      </c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</row>
    <row r="202" spans="1:34" ht="15.75" x14ac:dyDescent="0.25">
      <c r="A202" s="61"/>
      <c r="B202" s="55"/>
      <c r="C202" s="45">
        <f t="shared" si="3"/>
        <v>0</v>
      </c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</row>
    <row r="203" spans="1:34" ht="15.75" x14ac:dyDescent="0.25">
      <c r="A203" s="61"/>
      <c r="B203" s="55"/>
      <c r="C203" s="45">
        <f t="shared" si="3"/>
        <v>0</v>
      </c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</row>
    <row r="204" spans="1:34" ht="15.75" x14ac:dyDescent="0.25">
      <c r="A204" s="111"/>
      <c r="B204" s="55"/>
      <c r="C204" s="45">
        <f t="shared" si="3"/>
        <v>0</v>
      </c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</row>
    <row r="205" spans="1:34" ht="15.75" x14ac:dyDescent="0.25">
      <c r="A205" s="111"/>
      <c r="B205" s="55"/>
      <c r="C205" s="45">
        <f t="shared" si="3"/>
        <v>0</v>
      </c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</row>
    <row r="206" spans="1:34" ht="15.75" x14ac:dyDescent="0.25">
      <c r="A206" s="61"/>
      <c r="B206" s="55"/>
      <c r="C206" s="45">
        <f t="shared" si="3"/>
        <v>0</v>
      </c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</row>
    <row r="207" spans="1:34" ht="15.75" x14ac:dyDescent="0.25">
      <c r="A207" s="61"/>
      <c r="B207" s="55"/>
      <c r="C207" s="45">
        <f t="shared" si="3"/>
        <v>0</v>
      </c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</row>
    <row r="208" spans="1:34" ht="15.75" x14ac:dyDescent="0.25">
      <c r="A208" s="61"/>
      <c r="B208" s="55"/>
      <c r="C208" s="45">
        <f t="shared" si="3"/>
        <v>0</v>
      </c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</row>
    <row r="209" spans="1:34" ht="15.75" x14ac:dyDescent="0.25">
      <c r="A209" s="61"/>
      <c r="B209" s="55"/>
      <c r="C209" s="45">
        <f t="shared" si="3"/>
        <v>0</v>
      </c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</row>
    <row r="210" spans="1:34" ht="15.75" x14ac:dyDescent="0.25">
      <c r="A210" s="61"/>
      <c r="B210" s="55"/>
      <c r="C210" s="45">
        <f t="shared" si="3"/>
        <v>0</v>
      </c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</row>
    <row r="211" spans="1:34" ht="15.75" x14ac:dyDescent="0.25">
      <c r="A211" s="61"/>
      <c r="B211" s="55"/>
      <c r="C211" s="45">
        <f t="shared" si="3"/>
        <v>0</v>
      </c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</row>
    <row r="212" spans="1:34" ht="15.75" x14ac:dyDescent="0.25">
      <c r="A212" s="61"/>
      <c r="B212" s="55"/>
      <c r="C212" s="45">
        <f t="shared" si="3"/>
        <v>0</v>
      </c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</row>
    <row r="213" spans="1:34" ht="15.75" x14ac:dyDescent="0.25">
      <c r="A213" s="61"/>
      <c r="B213" s="55"/>
      <c r="C213" s="45">
        <f t="shared" si="3"/>
        <v>0</v>
      </c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</row>
    <row r="214" spans="1:34" ht="15.75" x14ac:dyDescent="0.25">
      <c r="A214" s="61"/>
      <c r="B214" s="66"/>
      <c r="C214" s="45">
        <f t="shared" si="3"/>
        <v>0</v>
      </c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</row>
    <row r="215" spans="1:34" ht="15.75" x14ac:dyDescent="0.25">
      <c r="A215" s="61"/>
      <c r="B215" s="66"/>
      <c r="C215" s="45">
        <f t="shared" si="3"/>
        <v>0</v>
      </c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</row>
    <row r="216" spans="1:34" ht="15.75" x14ac:dyDescent="0.25">
      <c r="A216" s="61"/>
      <c r="B216" s="66"/>
      <c r="C216" s="45">
        <f t="shared" si="3"/>
        <v>0</v>
      </c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</row>
    <row r="217" spans="1:34" ht="15.75" x14ac:dyDescent="0.25">
      <c r="A217" s="61"/>
      <c r="B217" s="55"/>
      <c r="C217" s="45">
        <f t="shared" si="3"/>
        <v>0</v>
      </c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</row>
    <row r="218" spans="1:34" ht="15.75" x14ac:dyDescent="0.25">
      <c r="A218" s="61"/>
      <c r="B218" s="55"/>
      <c r="C218" s="45">
        <f t="shared" si="3"/>
        <v>0</v>
      </c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</row>
    <row r="219" spans="1:34" ht="15.75" x14ac:dyDescent="0.25">
      <c r="A219" s="61"/>
      <c r="B219" s="55"/>
      <c r="C219" s="45">
        <f t="shared" si="3"/>
        <v>0</v>
      </c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</row>
    <row r="220" spans="1:34" ht="15.75" x14ac:dyDescent="0.25">
      <c r="A220" s="61"/>
      <c r="B220" s="55"/>
      <c r="C220" s="45">
        <f t="shared" si="3"/>
        <v>0</v>
      </c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</row>
    <row r="221" spans="1:34" ht="15.75" x14ac:dyDescent="0.25">
      <c r="A221" s="61"/>
      <c r="B221" s="55"/>
      <c r="C221" s="45">
        <f t="shared" si="3"/>
        <v>0</v>
      </c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</row>
    <row r="222" spans="1:34" ht="15.75" x14ac:dyDescent="0.25">
      <c r="A222" s="61"/>
      <c r="B222" s="55"/>
      <c r="C222" s="45">
        <f t="shared" si="3"/>
        <v>0</v>
      </c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</row>
    <row r="223" spans="1:34" ht="15.75" x14ac:dyDescent="0.25">
      <c r="A223" s="61"/>
      <c r="B223" s="55"/>
      <c r="C223" s="45">
        <f t="shared" si="3"/>
        <v>0</v>
      </c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24"/>
      <c r="AH223" s="24"/>
    </row>
    <row r="224" spans="1:34" ht="15.75" x14ac:dyDescent="0.25">
      <c r="A224" s="61"/>
      <c r="B224" s="66"/>
      <c r="C224" s="45">
        <f t="shared" si="3"/>
        <v>0</v>
      </c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</row>
    <row r="225" spans="1:34" ht="15.75" x14ac:dyDescent="0.25">
      <c r="A225" s="61"/>
      <c r="B225" s="66"/>
      <c r="C225" s="45">
        <f t="shared" si="3"/>
        <v>0</v>
      </c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</row>
    <row r="226" spans="1:34" ht="15.75" x14ac:dyDescent="0.25">
      <c r="A226" s="61"/>
      <c r="B226" s="66"/>
      <c r="C226" s="45">
        <f t="shared" si="3"/>
        <v>0</v>
      </c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</row>
    <row r="227" spans="1:34" ht="15.75" x14ac:dyDescent="0.25">
      <c r="A227" s="61"/>
      <c r="B227" s="55"/>
      <c r="C227" s="45">
        <f t="shared" si="3"/>
        <v>0</v>
      </c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</row>
    <row r="228" spans="1:34" ht="15.75" x14ac:dyDescent="0.25">
      <c r="A228" s="61"/>
      <c r="B228" s="55"/>
      <c r="C228" s="45">
        <f t="shared" si="3"/>
        <v>0</v>
      </c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</row>
    <row r="229" spans="1:34" ht="15.75" x14ac:dyDescent="0.25">
      <c r="A229" s="61"/>
      <c r="B229" s="55"/>
      <c r="C229" s="45">
        <f t="shared" si="3"/>
        <v>0</v>
      </c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</row>
    <row r="230" spans="1:34" ht="15.75" x14ac:dyDescent="0.25">
      <c r="A230" s="61"/>
      <c r="B230" s="55"/>
      <c r="C230" s="45">
        <f t="shared" si="3"/>
        <v>0</v>
      </c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</row>
    <row r="231" spans="1:34" ht="15.75" x14ac:dyDescent="0.25">
      <c r="A231" s="61"/>
      <c r="B231" s="66"/>
      <c r="C231" s="45">
        <f t="shared" si="3"/>
        <v>0</v>
      </c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</row>
    <row r="232" spans="1:34" ht="15.75" x14ac:dyDescent="0.25">
      <c r="A232" s="61"/>
      <c r="B232" s="55"/>
      <c r="C232" s="45">
        <f t="shared" si="3"/>
        <v>0</v>
      </c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</row>
    <row r="233" spans="1:34" ht="15.75" x14ac:dyDescent="0.25">
      <c r="A233" s="61"/>
      <c r="B233" s="55"/>
      <c r="C233" s="45">
        <f t="shared" si="3"/>
        <v>0</v>
      </c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24"/>
      <c r="AG233" s="24"/>
      <c r="AH233" s="24"/>
    </row>
    <row r="234" spans="1:34" ht="15.75" x14ac:dyDescent="0.25">
      <c r="A234" s="61"/>
      <c r="B234" s="55"/>
      <c r="C234" s="45">
        <f t="shared" si="3"/>
        <v>0</v>
      </c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</row>
    <row r="235" spans="1:34" ht="15.75" x14ac:dyDescent="0.25">
      <c r="A235" s="61"/>
      <c r="B235" s="66"/>
      <c r="C235" s="45">
        <f t="shared" si="3"/>
        <v>0</v>
      </c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</row>
    <row r="236" spans="1:34" ht="15.75" x14ac:dyDescent="0.25">
      <c r="A236" s="61"/>
      <c r="B236" s="66"/>
      <c r="C236" s="45">
        <f t="shared" si="3"/>
        <v>0</v>
      </c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</row>
    <row r="237" spans="1:34" ht="15.75" x14ac:dyDescent="0.25">
      <c r="A237" s="61"/>
      <c r="B237" s="66"/>
      <c r="C237" s="45">
        <f t="shared" si="3"/>
        <v>0</v>
      </c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</row>
    <row r="238" spans="1:34" ht="15.75" x14ac:dyDescent="0.25">
      <c r="A238" s="111"/>
      <c r="B238" s="66"/>
      <c r="C238" s="45">
        <f t="shared" si="3"/>
        <v>0</v>
      </c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</row>
    <row r="239" spans="1:34" ht="15.75" x14ac:dyDescent="0.25">
      <c r="A239" s="61"/>
      <c r="B239" s="66"/>
      <c r="C239" s="45">
        <f t="shared" si="3"/>
        <v>0</v>
      </c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</row>
    <row r="240" spans="1:34" ht="15.75" x14ac:dyDescent="0.25">
      <c r="A240" s="61"/>
      <c r="B240" s="66"/>
      <c r="C240" s="45">
        <f t="shared" si="3"/>
        <v>0</v>
      </c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</row>
    <row r="241" spans="1:34" ht="15.75" x14ac:dyDescent="0.25">
      <c r="A241" s="61"/>
      <c r="B241" s="66"/>
      <c r="C241" s="45">
        <f t="shared" si="3"/>
        <v>0</v>
      </c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</row>
    <row r="242" spans="1:34" ht="15.75" x14ac:dyDescent="0.25">
      <c r="A242" s="61"/>
      <c r="B242" s="66"/>
      <c r="C242" s="45">
        <f t="shared" si="3"/>
        <v>0</v>
      </c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</row>
    <row r="243" spans="1:34" ht="15.75" x14ac:dyDescent="0.25">
      <c r="A243" s="61"/>
      <c r="B243" s="66"/>
      <c r="C243" s="45">
        <f t="shared" si="3"/>
        <v>0</v>
      </c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50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</row>
    <row r="244" spans="1:34" ht="15.75" x14ac:dyDescent="0.25">
      <c r="A244" s="61"/>
      <c r="B244" s="66"/>
      <c r="C244" s="45">
        <f t="shared" si="3"/>
        <v>0</v>
      </c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</row>
    <row r="245" spans="1:34" ht="15.75" x14ac:dyDescent="0.25">
      <c r="A245" s="61"/>
      <c r="B245" s="66"/>
      <c r="C245" s="45">
        <f t="shared" si="3"/>
        <v>0</v>
      </c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</row>
    <row r="246" spans="1:34" ht="15.75" x14ac:dyDescent="0.25">
      <c r="A246" s="61"/>
      <c r="B246" s="66"/>
      <c r="C246" s="45">
        <f t="shared" si="3"/>
        <v>0</v>
      </c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</row>
    <row r="247" spans="1:34" ht="15.75" x14ac:dyDescent="0.25">
      <c r="A247" s="61"/>
      <c r="B247" s="66"/>
      <c r="C247" s="45">
        <f t="shared" si="3"/>
        <v>0</v>
      </c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</row>
    <row r="248" spans="1:34" ht="15.75" x14ac:dyDescent="0.25">
      <c r="A248" s="61"/>
      <c r="B248" s="55"/>
      <c r="C248" s="45">
        <f t="shared" si="3"/>
        <v>0</v>
      </c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</row>
    <row r="249" spans="1:34" ht="15.75" x14ac:dyDescent="0.25">
      <c r="A249" s="61"/>
      <c r="B249" s="55"/>
      <c r="C249" s="45">
        <f t="shared" si="3"/>
        <v>0</v>
      </c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</row>
    <row r="250" spans="1:34" ht="15.75" x14ac:dyDescent="0.25">
      <c r="A250" s="111"/>
      <c r="B250" s="55"/>
      <c r="C250" s="45">
        <f t="shared" si="3"/>
        <v>0</v>
      </c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24"/>
    </row>
    <row r="251" spans="1:34" ht="15.75" x14ac:dyDescent="0.25">
      <c r="A251" s="61"/>
      <c r="B251" s="55"/>
      <c r="C251" s="45">
        <f t="shared" si="3"/>
        <v>0</v>
      </c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</row>
    <row r="252" spans="1:34" ht="15.75" x14ac:dyDescent="0.25">
      <c r="A252" s="61"/>
      <c r="B252" s="55"/>
      <c r="C252" s="45">
        <f t="shared" si="3"/>
        <v>0</v>
      </c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</row>
    <row r="253" spans="1:34" ht="15.75" x14ac:dyDescent="0.25">
      <c r="A253" s="61"/>
      <c r="B253" s="66"/>
      <c r="C253" s="45">
        <f t="shared" si="3"/>
        <v>0</v>
      </c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24"/>
      <c r="AH253" s="24"/>
    </row>
    <row r="254" spans="1:34" ht="15.75" x14ac:dyDescent="0.25">
      <c r="A254" s="61"/>
      <c r="B254" s="66"/>
      <c r="C254" s="45">
        <f t="shared" si="3"/>
        <v>0</v>
      </c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</row>
    <row r="255" spans="1:34" ht="15.75" x14ac:dyDescent="0.25">
      <c r="A255" s="61"/>
      <c r="B255" s="66"/>
      <c r="C255" s="45">
        <f t="shared" si="3"/>
        <v>0</v>
      </c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</row>
    <row r="256" spans="1:34" ht="15.75" x14ac:dyDescent="0.25">
      <c r="A256" s="61"/>
      <c r="B256" s="66"/>
      <c r="C256" s="45">
        <f t="shared" si="3"/>
        <v>0</v>
      </c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24"/>
    </row>
    <row r="257" spans="1:34" ht="15.75" x14ac:dyDescent="0.25">
      <c r="A257" s="61"/>
      <c r="B257" s="66"/>
      <c r="C257" s="45">
        <f t="shared" si="3"/>
        <v>0</v>
      </c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</row>
    <row r="258" spans="1:34" ht="15.75" x14ac:dyDescent="0.25">
      <c r="A258" s="61"/>
      <c r="B258" s="66"/>
      <c r="C258" s="45">
        <f t="shared" ref="C258:C321" si="4">SUM(D258:AH258)</f>
        <v>0</v>
      </c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</row>
    <row r="259" spans="1:34" ht="15.75" x14ac:dyDescent="0.25">
      <c r="A259" s="61"/>
      <c r="B259" s="66"/>
      <c r="C259" s="45">
        <f t="shared" si="4"/>
        <v>0</v>
      </c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</row>
    <row r="260" spans="1:34" ht="15.75" x14ac:dyDescent="0.25">
      <c r="A260" s="61"/>
      <c r="B260" s="66"/>
      <c r="C260" s="45">
        <f t="shared" si="4"/>
        <v>0</v>
      </c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</row>
    <row r="261" spans="1:34" ht="15.75" x14ac:dyDescent="0.25">
      <c r="A261" s="61"/>
      <c r="B261" s="66"/>
      <c r="C261" s="45">
        <f t="shared" si="4"/>
        <v>0</v>
      </c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</row>
    <row r="262" spans="1:34" ht="15.75" x14ac:dyDescent="0.25">
      <c r="A262" s="61"/>
      <c r="B262" s="66"/>
      <c r="C262" s="45">
        <f t="shared" si="4"/>
        <v>0</v>
      </c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</row>
    <row r="263" spans="1:34" ht="15.75" x14ac:dyDescent="0.25">
      <c r="A263" s="61"/>
      <c r="B263" s="55"/>
      <c r="C263" s="45">
        <f t="shared" si="4"/>
        <v>0</v>
      </c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</row>
    <row r="264" spans="1:34" ht="15.75" x14ac:dyDescent="0.25">
      <c r="A264" s="61"/>
      <c r="B264" s="66"/>
      <c r="C264" s="45">
        <f t="shared" si="4"/>
        <v>0</v>
      </c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</row>
    <row r="265" spans="1:34" ht="15.75" x14ac:dyDescent="0.25">
      <c r="A265" s="61"/>
      <c r="B265" s="66"/>
      <c r="C265" s="45">
        <f t="shared" si="4"/>
        <v>0</v>
      </c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</row>
    <row r="266" spans="1:34" ht="15.75" x14ac:dyDescent="0.25">
      <c r="A266" s="61"/>
      <c r="B266" s="55"/>
      <c r="C266" s="45">
        <f t="shared" si="4"/>
        <v>0</v>
      </c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</row>
    <row r="267" spans="1:34" ht="15.75" x14ac:dyDescent="0.25">
      <c r="A267" s="61"/>
      <c r="B267" s="66"/>
      <c r="C267" s="45">
        <f t="shared" si="4"/>
        <v>0</v>
      </c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</row>
    <row r="268" spans="1:34" ht="15.75" x14ac:dyDescent="0.25">
      <c r="A268" s="61"/>
      <c r="B268" s="66"/>
      <c r="C268" s="45">
        <f t="shared" si="4"/>
        <v>0</v>
      </c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</row>
    <row r="269" spans="1:34" ht="15.75" x14ac:dyDescent="0.25">
      <c r="A269" s="61"/>
      <c r="B269" s="66"/>
      <c r="C269" s="45">
        <f t="shared" si="4"/>
        <v>0</v>
      </c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</row>
    <row r="270" spans="1:34" ht="15.75" x14ac:dyDescent="0.25">
      <c r="A270" s="61"/>
      <c r="B270" s="66"/>
      <c r="C270" s="45">
        <f t="shared" si="4"/>
        <v>0</v>
      </c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</row>
    <row r="271" spans="1:34" ht="15.75" x14ac:dyDescent="0.25">
      <c r="A271" s="61"/>
      <c r="B271" s="55"/>
      <c r="C271" s="45">
        <f t="shared" si="4"/>
        <v>0</v>
      </c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</row>
    <row r="272" spans="1:34" ht="15.75" x14ac:dyDescent="0.25">
      <c r="A272" s="61"/>
      <c r="B272" s="66"/>
      <c r="C272" s="45">
        <f t="shared" si="4"/>
        <v>0</v>
      </c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</row>
    <row r="273" spans="1:34" ht="15.75" x14ac:dyDescent="0.25">
      <c r="A273" s="61"/>
      <c r="B273" s="66"/>
      <c r="C273" s="45">
        <f t="shared" si="4"/>
        <v>0</v>
      </c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</row>
    <row r="274" spans="1:34" ht="15.75" x14ac:dyDescent="0.25">
      <c r="A274" s="61"/>
      <c r="B274" s="66"/>
      <c r="C274" s="45">
        <f t="shared" si="4"/>
        <v>0</v>
      </c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</row>
    <row r="275" spans="1:34" ht="15.75" x14ac:dyDescent="0.25">
      <c r="A275" s="61"/>
      <c r="B275" s="56"/>
      <c r="C275" s="45">
        <f t="shared" si="4"/>
        <v>0</v>
      </c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</row>
    <row r="276" spans="1:34" ht="15.75" x14ac:dyDescent="0.25">
      <c r="A276" s="61"/>
      <c r="B276" s="55"/>
      <c r="C276" s="45">
        <f t="shared" si="4"/>
        <v>0</v>
      </c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</row>
    <row r="277" spans="1:34" ht="15.75" x14ac:dyDescent="0.25">
      <c r="A277" s="61"/>
      <c r="B277" s="55"/>
      <c r="C277" s="45">
        <f t="shared" si="4"/>
        <v>0</v>
      </c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</row>
    <row r="278" spans="1:34" ht="15.75" x14ac:dyDescent="0.25">
      <c r="A278" s="61"/>
      <c r="B278" s="55"/>
      <c r="C278" s="45">
        <f t="shared" si="4"/>
        <v>0</v>
      </c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</row>
    <row r="279" spans="1:34" ht="15.75" x14ac:dyDescent="0.25">
      <c r="A279" s="61"/>
      <c r="B279" s="55"/>
      <c r="C279" s="45">
        <f t="shared" si="4"/>
        <v>0</v>
      </c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</row>
    <row r="280" spans="1:34" ht="15.75" x14ac:dyDescent="0.25">
      <c r="A280" s="61"/>
      <c r="B280" s="55"/>
      <c r="C280" s="45">
        <f t="shared" si="4"/>
        <v>0</v>
      </c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</row>
    <row r="281" spans="1:34" ht="15.75" x14ac:dyDescent="0.25">
      <c r="A281" s="61"/>
      <c r="B281" s="55"/>
      <c r="C281" s="45">
        <f t="shared" si="4"/>
        <v>0</v>
      </c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</row>
    <row r="282" spans="1:34" ht="15.75" x14ac:dyDescent="0.25">
      <c r="A282" s="61"/>
      <c r="B282" s="55"/>
      <c r="C282" s="45">
        <f t="shared" si="4"/>
        <v>0</v>
      </c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</row>
    <row r="283" spans="1:34" ht="15.75" x14ac:dyDescent="0.25">
      <c r="A283" s="61"/>
      <c r="B283" s="66"/>
      <c r="C283" s="45">
        <f t="shared" si="4"/>
        <v>0</v>
      </c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</row>
    <row r="284" spans="1:34" ht="15.75" x14ac:dyDescent="0.25">
      <c r="A284" s="61"/>
      <c r="B284" s="55"/>
      <c r="C284" s="45">
        <f t="shared" si="4"/>
        <v>0</v>
      </c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</row>
    <row r="285" spans="1:34" ht="15.75" x14ac:dyDescent="0.25">
      <c r="A285" s="61"/>
      <c r="B285" s="55"/>
      <c r="C285" s="45">
        <f t="shared" si="4"/>
        <v>0</v>
      </c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</row>
    <row r="286" spans="1:34" ht="15.75" x14ac:dyDescent="0.25">
      <c r="A286" s="61"/>
      <c r="B286" s="55"/>
      <c r="C286" s="45">
        <f t="shared" si="4"/>
        <v>0</v>
      </c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</row>
    <row r="287" spans="1:34" ht="15.75" x14ac:dyDescent="0.25">
      <c r="A287" s="61"/>
      <c r="B287" s="55"/>
      <c r="C287" s="45">
        <f t="shared" si="4"/>
        <v>0</v>
      </c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</row>
    <row r="288" spans="1:34" ht="15.75" x14ac:dyDescent="0.25">
      <c r="A288" s="61"/>
      <c r="B288" s="55"/>
      <c r="C288" s="45">
        <f t="shared" si="4"/>
        <v>0</v>
      </c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</row>
    <row r="289" spans="1:34" ht="15.75" x14ac:dyDescent="0.25">
      <c r="A289" s="61"/>
      <c r="B289" s="55"/>
      <c r="C289" s="45">
        <f t="shared" si="4"/>
        <v>0</v>
      </c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</row>
    <row r="290" spans="1:34" ht="15.75" x14ac:dyDescent="0.25">
      <c r="A290" s="61"/>
      <c r="B290" s="66"/>
      <c r="C290" s="45">
        <f t="shared" si="4"/>
        <v>0</v>
      </c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</row>
    <row r="291" spans="1:34" ht="15.75" x14ac:dyDescent="0.25">
      <c r="A291" s="61"/>
      <c r="B291" s="55"/>
      <c r="C291" s="45">
        <f t="shared" si="4"/>
        <v>0</v>
      </c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</row>
    <row r="292" spans="1:34" ht="15.75" x14ac:dyDescent="0.25">
      <c r="A292" s="61"/>
      <c r="B292" s="55"/>
      <c r="C292" s="45">
        <f t="shared" si="4"/>
        <v>0</v>
      </c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</row>
    <row r="293" spans="1:34" ht="15.75" x14ac:dyDescent="0.25">
      <c r="A293" s="61"/>
      <c r="B293" s="55"/>
      <c r="C293" s="45">
        <f t="shared" si="4"/>
        <v>0</v>
      </c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</row>
    <row r="294" spans="1:34" ht="15.75" x14ac:dyDescent="0.25">
      <c r="A294" s="61"/>
      <c r="B294" s="55"/>
      <c r="C294" s="45">
        <f t="shared" si="4"/>
        <v>0</v>
      </c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</row>
    <row r="295" spans="1:34" ht="15.75" x14ac:dyDescent="0.25">
      <c r="A295" s="61"/>
      <c r="B295" s="55"/>
      <c r="C295" s="45">
        <f t="shared" si="4"/>
        <v>0</v>
      </c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</row>
    <row r="296" spans="1:34" ht="15.75" x14ac:dyDescent="0.25">
      <c r="A296" s="61"/>
      <c r="B296" s="55"/>
      <c r="C296" s="45">
        <f t="shared" si="4"/>
        <v>0</v>
      </c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</row>
    <row r="297" spans="1:34" ht="15.75" x14ac:dyDescent="0.25">
      <c r="A297" s="61"/>
      <c r="B297" s="55"/>
      <c r="C297" s="45">
        <f t="shared" si="4"/>
        <v>0</v>
      </c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</row>
    <row r="298" spans="1:34" ht="15.75" x14ac:dyDescent="0.25">
      <c r="A298" s="61"/>
      <c r="B298" s="66"/>
      <c r="C298" s="45">
        <f t="shared" si="4"/>
        <v>0</v>
      </c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</row>
    <row r="299" spans="1:34" ht="15.75" x14ac:dyDescent="0.25">
      <c r="A299" s="61"/>
      <c r="B299" s="55"/>
      <c r="C299" s="45">
        <f t="shared" si="4"/>
        <v>0</v>
      </c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</row>
    <row r="300" spans="1:34" ht="15.75" x14ac:dyDescent="0.25">
      <c r="A300" s="61"/>
      <c r="B300" s="66"/>
      <c r="C300" s="45">
        <f t="shared" si="4"/>
        <v>0</v>
      </c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</row>
    <row r="301" spans="1:34" ht="15.75" x14ac:dyDescent="0.25">
      <c r="A301" s="61"/>
      <c r="B301" s="55"/>
      <c r="C301" s="45">
        <f t="shared" si="4"/>
        <v>0</v>
      </c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</row>
    <row r="302" spans="1:34" ht="15.75" x14ac:dyDescent="0.25">
      <c r="A302" s="61"/>
      <c r="B302" s="55"/>
      <c r="C302" s="45">
        <f t="shared" si="4"/>
        <v>0</v>
      </c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</row>
    <row r="303" spans="1:34" ht="15.75" x14ac:dyDescent="0.25">
      <c r="A303" s="61"/>
      <c r="B303" s="55"/>
      <c r="C303" s="45">
        <f t="shared" si="4"/>
        <v>0</v>
      </c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</row>
    <row r="304" spans="1:34" ht="15.75" x14ac:dyDescent="0.25">
      <c r="A304" s="61"/>
      <c r="B304" s="55"/>
      <c r="C304" s="45">
        <f t="shared" si="4"/>
        <v>0</v>
      </c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</row>
    <row r="305" spans="1:34" ht="15.75" x14ac:dyDescent="0.25">
      <c r="A305" s="61"/>
      <c r="B305" s="55"/>
      <c r="C305" s="45">
        <f t="shared" si="4"/>
        <v>0</v>
      </c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</row>
    <row r="306" spans="1:34" ht="15.75" x14ac:dyDescent="0.25">
      <c r="A306" s="61"/>
      <c r="B306" s="55"/>
      <c r="C306" s="45">
        <f t="shared" si="4"/>
        <v>0</v>
      </c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</row>
    <row r="307" spans="1:34" ht="15.75" x14ac:dyDescent="0.25">
      <c r="A307" s="61"/>
      <c r="B307" s="55"/>
      <c r="C307" s="45">
        <f t="shared" si="4"/>
        <v>0</v>
      </c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</row>
    <row r="308" spans="1:34" ht="15.75" x14ac:dyDescent="0.25">
      <c r="A308" s="61"/>
      <c r="B308" s="55"/>
      <c r="C308" s="45">
        <f t="shared" si="4"/>
        <v>0</v>
      </c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</row>
    <row r="309" spans="1:34" ht="15.75" x14ac:dyDescent="0.25">
      <c r="A309" s="61"/>
      <c r="B309" s="66"/>
      <c r="C309" s="45">
        <f t="shared" si="4"/>
        <v>0</v>
      </c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</row>
    <row r="310" spans="1:34" x14ac:dyDescent="0.25">
      <c r="A310" s="69"/>
      <c r="B310" s="70"/>
      <c r="C310" s="45">
        <f t="shared" si="4"/>
        <v>0</v>
      </c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</row>
    <row r="311" spans="1:34" ht="15.75" x14ac:dyDescent="0.25">
      <c r="A311" s="115"/>
      <c r="B311" s="54"/>
      <c r="C311" s="45">
        <f t="shared" si="4"/>
        <v>0</v>
      </c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</row>
    <row r="312" spans="1:34" ht="15.75" x14ac:dyDescent="0.25">
      <c r="A312" s="115"/>
      <c r="B312" s="54"/>
      <c r="C312" s="45">
        <f t="shared" si="4"/>
        <v>0</v>
      </c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</row>
    <row r="313" spans="1:34" ht="15.75" x14ac:dyDescent="0.25">
      <c r="A313" s="115"/>
      <c r="B313" s="54"/>
      <c r="C313" s="45">
        <f t="shared" si="4"/>
        <v>0</v>
      </c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</row>
    <row r="314" spans="1:34" ht="15.75" x14ac:dyDescent="0.25">
      <c r="A314" s="115"/>
      <c r="B314" s="54"/>
      <c r="C314" s="45">
        <f t="shared" si="4"/>
        <v>0</v>
      </c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</row>
    <row r="315" spans="1:34" ht="15.75" x14ac:dyDescent="0.25">
      <c r="A315" s="115"/>
      <c r="B315" s="54"/>
      <c r="C315" s="45">
        <f t="shared" si="4"/>
        <v>0</v>
      </c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</row>
    <row r="316" spans="1:34" ht="15.75" x14ac:dyDescent="0.25">
      <c r="A316" s="115"/>
      <c r="B316" s="54"/>
      <c r="C316" s="45">
        <f t="shared" si="4"/>
        <v>0</v>
      </c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</row>
    <row r="317" spans="1:34" ht="15.75" x14ac:dyDescent="0.25">
      <c r="A317" s="115"/>
      <c r="B317" s="54"/>
      <c r="C317" s="45">
        <f t="shared" si="4"/>
        <v>0</v>
      </c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</row>
    <row r="318" spans="1:34" ht="15.75" x14ac:dyDescent="0.25">
      <c r="A318" s="115"/>
      <c r="B318" s="54"/>
      <c r="C318" s="45">
        <f t="shared" si="4"/>
        <v>0</v>
      </c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</row>
    <row r="319" spans="1:34" ht="15.75" x14ac:dyDescent="0.25">
      <c r="A319" s="115"/>
      <c r="B319" s="54"/>
      <c r="C319" s="45">
        <f t="shared" si="4"/>
        <v>0</v>
      </c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</row>
    <row r="320" spans="1:34" ht="15.75" x14ac:dyDescent="0.25">
      <c r="A320" s="115"/>
      <c r="B320" s="54"/>
      <c r="C320" s="45">
        <f t="shared" si="4"/>
        <v>0</v>
      </c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</row>
    <row r="321" spans="1:34" x14ac:dyDescent="0.25">
      <c r="A321" s="71"/>
      <c r="B321" s="70"/>
      <c r="C321" s="45">
        <f t="shared" si="4"/>
        <v>0</v>
      </c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</row>
    <row r="322" spans="1:34" ht="15.75" x14ac:dyDescent="0.25">
      <c r="A322" s="115"/>
      <c r="B322" s="54"/>
      <c r="C322" s="45">
        <f t="shared" ref="C322:C385" si="5">SUM(D322:AH322)</f>
        <v>0</v>
      </c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</row>
    <row r="323" spans="1:34" ht="15.75" x14ac:dyDescent="0.25">
      <c r="A323" s="115"/>
      <c r="B323" s="54"/>
      <c r="C323" s="45">
        <f t="shared" si="5"/>
        <v>0</v>
      </c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</row>
    <row r="324" spans="1:34" ht="15.75" x14ac:dyDescent="0.25">
      <c r="A324" s="115"/>
      <c r="B324" s="54"/>
      <c r="C324" s="45">
        <f t="shared" si="5"/>
        <v>0</v>
      </c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</row>
    <row r="325" spans="1:34" ht="15.75" x14ac:dyDescent="0.25">
      <c r="A325" s="115"/>
      <c r="B325" s="54"/>
      <c r="C325" s="45">
        <f t="shared" si="5"/>
        <v>0</v>
      </c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</row>
    <row r="326" spans="1:34" ht="15.75" x14ac:dyDescent="0.25">
      <c r="A326" s="115"/>
      <c r="B326" s="54"/>
      <c r="C326" s="45">
        <f t="shared" si="5"/>
        <v>0</v>
      </c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</row>
    <row r="327" spans="1:34" ht="15.75" x14ac:dyDescent="0.25">
      <c r="A327" s="115"/>
      <c r="B327" s="54"/>
      <c r="C327" s="45">
        <f t="shared" si="5"/>
        <v>0</v>
      </c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</row>
    <row r="328" spans="1:34" ht="15.75" x14ac:dyDescent="0.25">
      <c r="A328" s="115"/>
      <c r="B328" s="54"/>
      <c r="C328" s="45">
        <f t="shared" si="5"/>
        <v>0</v>
      </c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</row>
    <row r="329" spans="1:34" ht="15.75" x14ac:dyDescent="0.25">
      <c r="A329" s="115"/>
      <c r="B329" s="54"/>
      <c r="C329" s="45">
        <f t="shared" si="5"/>
        <v>0</v>
      </c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</row>
    <row r="330" spans="1:34" ht="15.75" x14ac:dyDescent="0.25">
      <c r="A330" s="115"/>
      <c r="B330" s="54"/>
      <c r="C330" s="45">
        <f t="shared" si="5"/>
        <v>0</v>
      </c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</row>
    <row r="331" spans="1:34" ht="15.75" x14ac:dyDescent="0.25">
      <c r="A331" s="115"/>
      <c r="B331" s="54"/>
      <c r="C331" s="45">
        <f t="shared" si="5"/>
        <v>0</v>
      </c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</row>
    <row r="332" spans="1:34" x14ac:dyDescent="0.25">
      <c r="A332" s="69"/>
      <c r="B332" s="72"/>
      <c r="C332" s="45">
        <f t="shared" si="5"/>
        <v>0</v>
      </c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</row>
    <row r="333" spans="1:34" ht="15.75" x14ac:dyDescent="0.25">
      <c r="A333" s="115"/>
      <c r="B333" s="54"/>
      <c r="C333" s="45">
        <f t="shared" si="5"/>
        <v>0</v>
      </c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</row>
    <row r="334" spans="1:34" ht="15.75" x14ac:dyDescent="0.25">
      <c r="A334" s="115"/>
      <c r="B334" s="54"/>
      <c r="C334" s="45">
        <f t="shared" si="5"/>
        <v>0</v>
      </c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</row>
    <row r="335" spans="1:34" ht="15.75" x14ac:dyDescent="0.25">
      <c r="A335" s="115"/>
      <c r="B335" s="54"/>
      <c r="C335" s="45">
        <f t="shared" si="5"/>
        <v>0</v>
      </c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</row>
    <row r="336" spans="1:34" ht="15.75" x14ac:dyDescent="0.25">
      <c r="A336" s="115"/>
      <c r="B336" s="54"/>
      <c r="C336" s="45">
        <f t="shared" si="5"/>
        <v>0</v>
      </c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</row>
    <row r="337" spans="1:34" ht="15.75" x14ac:dyDescent="0.25">
      <c r="A337" s="115"/>
      <c r="B337" s="54"/>
      <c r="C337" s="45">
        <f t="shared" si="5"/>
        <v>0</v>
      </c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</row>
    <row r="338" spans="1:34" ht="15.75" x14ac:dyDescent="0.25">
      <c r="A338" s="115"/>
      <c r="B338" s="54"/>
      <c r="C338" s="45">
        <f t="shared" si="5"/>
        <v>0</v>
      </c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88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</row>
    <row r="339" spans="1:34" ht="15.75" x14ac:dyDescent="0.25">
      <c r="A339" s="115"/>
      <c r="B339" s="54"/>
      <c r="C339" s="45">
        <f t="shared" si="5"/>
        <v>0</v>
      </c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</row>
    <row r="340" spans="1:34" ht="15.75" x14ac:dyDescent="0.25">
      <c r="A340" s="115"/>
      <c r="B340" s="54"/>
      <c r="C340" s="45">
        <f t="shared" si="5"/>
        <v>0</v>
      </c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</row>
    <row r="341" spans="1:34" ht="15.75" x14ac:dyDescent="0.25">
      <c r="A341" s="115"/>
      <c r="B341" s="54"/>
      <c r="C341" s="45">
        <f t="shared" si="5"/>
        <v>0</v>
      </c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</row>
    <row r="342" spans="1:34" ht="15.75" x14ac:dyDescent="0.25">
      <c r="A342" s="115"/>
      <c r="B342" s="54"/>
      <c r="C342" s="45">
        <f t="shared" si="5"/>
        <v>0</v>
      </c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</row>
    <row r="343" spans="1:34" x14ac:dyDescent="0.25">
      <c r="A343" s="69"/>
      <c r="B343" s="72"/>
      <c r="C343" s="45">
        <f t="shared" si="5"/>
        <v>0</v>
      </c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</row>
    <row r="344" spans="1:34" x14ac:dyDescent="0.25">
      <c r="A344" s="71"/>
      <c r="B344" s="72"/>
      <c r="C344" s="45">
        <f t="shared" si="5"/>
        <v>0</v>
      </c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</row>
    <row r="345" spans="1:34" x14ac:dyDescent="0.25">
      <c r="A345" s="69"/>
      <c r="B345" s="72"/>
      <c r="C345" s="45">
        <f t="shared" si="5"/>
        <v>0</v>
      </c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</row>
    <row r="346" spans="1:34" x14ac:dyDescent="0.25">
      <c r="A346" s="69"/>
      <c r="B346" s="72"/>
      <c r="C346" s="45">
        <f t="shared" si="5"/>
        <v>0</v>
      </c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</row>
    <row r="347" spans="1:34" x14ac:dyDescent="0.25">
      <c r="A347" s="71"/>
      <c r="B347" s="72"/>
      <c r="C347" s="45">
        <f t="shared" si="5"/>
        <v>0</v>
      </c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</row>
    <row r="348" spans="1:34" x14ac:dyDescent="0.25">
      <c r="A348" s="69"/>
      <c r="B348" s="72"/>
      <c r="C348" s="45">
        <f t="shared" si="5"/>
        <v>0</v>
      </c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</row>
    <row r="349" spans="1:34" x14ac:dyDescent="0.25">
      <c r="A349" s="69"/>
      <c r="B349" s="72"/>
      <c r="C349" s="45">
        <f t="shared" si="5"/>
        <v>0</v>
      </c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</row>
    <row r="350" spans="1:34" ht="15.75" x14ac:dyDescent="0.25">
      <c r="A350" s="61"/>
      <c r="B350" s="55"/>
      <c r="C350" s="45">
        <f t="shared" si="5"/>
        <v>0</v>
      </c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</row>
    <row r="351" spans="1:34" x14ac:dyDescent="0.25">
      <c r="A351" s="71"/>
      <c r="B351" s="73"/>
      <c r="C351" s="45">
        <f t="shared" si="5"/>
        <v>0</v>
      </c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</row>
    <row r="352" spans="1:34" x14ac:dyDescent="0.25">
      <c r="A352" s="100"/>
      <c r="B352" s="123"/>
      <c r="C352" s="45">
        <f t="shared" si="5"/>
        <v>0</v>
      </c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</row>
    <row r="353" spans="1:34" x14ac:dyDescent="0.25">
      <c r="A353" s="100"/>
      <c r="B353" s="123"/>
      <c r="C353" s="45">
        <f t="shared" si="5"/>
        <v>0</v>
      </c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</row>
    <row r="354" spans="1:34" x14ac:dyDescent="0.25">
      <c r="A354" s="120"/>
      <c r="B354" s="123"/>
      <c r="C354" s="45">
        <f t="shared" si="5"/>
        <v>0</v>
      </c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</row>
    <row r="355" spans="1:34" x14ac:dyDescent="0.25">
      <c r="A355" s="100"/>
      <c r="B355" s="123"/>
      <c r="C355" s="45">
        <f t="shared" si="5"/>
        <v>0</v>
      </c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</row>
    <row r="356" spans="1:34" x14ac:dyDescent="0.25">
      <c r="A356" s="100"/>
      <c r="B356" s="123"/>
      <c r="C356" s="45">
        <f t="shared" si="5"/>
        <v>0</v>
      </c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</row>
    <row r="357" spans="1:34" ht="15.75" x14ac:dyDescent="0.25">
      <c r="A357" s="119"/>
      <c r="B357" s="105"/>
      <c r="C357" s="45">
        <f t="shared" si="5"/>
        <v>0</v>
      </c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</row>
    <row r="358" spans="1:34" ht="15.75" x14ac:dyDescent="0.25">
      <c r="A358" s="119"/>
      <c r="B358" s="105"/>
      <c r="C358" s="45">
        <f t="shared" si="5"/>
        <v>0</v>
      </c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</row>
    <row r="359" spans="1:34" ht="15.75" x14ac:dyDescent="0.25">
      <c r="A359" s="119"/>
      <c r="B359" s="105"/>
      <c r="C359" s="45">
        <f t="shared" si="5"/>
        <v>0</v>
      </c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</row>
    <row r="360" spans="1:34" ht="15.75" x14ac:dyDescent="0.25">
      <c r="A360" s="119"/>
      <c r="B360" s="105"/>
      <c r="C360" s="45">
        <f t="shared" si="5"/>
        <v>0</v>
      </c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</row>
    <row r="361" spans="1:34" ht="15.75" x14ac:dyDescent="0.25">
      <c r="A361" s="101"/>
      <c r="B361" s="105"/>
      <c r="C361" s="45">
        <f t="shared" si="5"/>
        <v>0</v>
      </c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</row>
    <row r="362" spans="1:34" ht="15.75" x14ac:dyDescent="0.25">
      <c r="A362" s="119"/>
      <c r="B362" s="105"/>
      <c r="C362" s="45">
        <f t="shared" si="5"/>
        <v>0</v>
      </c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</row>
    <row r="363" spans="1:34" ht="15.75" x14ac:dyDescent="0.25">
      <c r="A363" s="119"/>
      <c r="B363" s="122"/>
      <c r="C363" s="45">
        <f t="shared" si="5"/>
        <v>0</v>
      </c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</row>
    <row r="364" spans="1:34" ht="15.75" x14ac:dyDescent="0.25">
      <c r="A364" s="119"/>
      <c r="B364" s="105"/>
      <c r="C364" s="45">
        <f t="shared" si="5"/>
        <v>0</v>
      </c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</row>
    <row r="365" spans="1:34" ht="15.75" x14ac:dyDescent="0.25">
      <c r="A365" s="119"/>
      <c r="B365" s="122"/>
      <c r="C365" s="45">
        <f t="shared" si="5"/>
        <v>0</v>
      </c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</row>
    <row r="366" spans="1:34" ht="15.75" x14ac:dyDescent="0.25">
      <c r="A366" s="119"/>
      <c r="B366" s="122"/>
      <c r="C366" s="45">
        <f t="shared" si="5"/>
        <v>0</v>
      </c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</row>
    <row r="367" spans="1:34" ht="15.75" x14ac:dyDescent="0.25">
      <c r="A367" s="119"/>
      <c r="B367" s="122"/>
      <c r="C367" s="45">
        <f t="shared" si="5"/>
        <v>0</v>
      </c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</row>
    <row r="368" spans="1:34" ht="15.75" x14ac:dyDescent="0.25">
      <c r="A368" s="119"/>
      <c r="B368" s="105"/>
      <c r="C368" s="45">
        <f t="shared" si="5"/>
        <v>0</v>
      </c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</row>
    <row r="369" spans="1:34" ht="15.75" x14ac:dyDescent="0.25">
      <c r="A369" s="119"/>
      <c r="B369" s="105"/>
      <c r="C369" s="45">
        <f t="shared" si="5"/>
        <v>0</v>
      </c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</row>
    <row r="370" spans="1:34" ht="15.75" x14ac:dyDescent="0.25">
      <c r="A370" s="119"/>
      <c r="B370" s="122"/>
      <c r="C370" s="45">
        <f t="shared" si="5"/>
        <v>0</v>
      </c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</row>
    <row r="371" spans="1:34" ht="15.75" x14ac:dyDescent="0.25">
      <c r="A371" s="119"/>
      <c r="B371" s="105"/>
      <c r="C371" s="45">
        <f t="shared" si="5"/>
        <v>0</v>
      </c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</row>
    <row r="372" spans="1:34" ht="15.75" x14ac:dyDescent="0.25">
      <c r="A372" s="101"/>
      <c r="B372" s="105"/>
      <c r="C372" s="45">
        <f t="shared" si="5"/>
        <v>0</v>
      </c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</row>
    <row r="373" spans="1:34" ht="15.75" x14ac:dyDescent="0.25">
      <c r="A373" s="119"/>
      <c r="B373" s="122"/>
      <c r="C373" s="45">
        <f t="shared" si="5"/>
        <v>0</v>
      </c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</row>
    <row r="374" spans="1:34" ht="15.75" x14ac:dyDescent="0.25">
      <c r="A374" s="119"/>
      <c r="B374" s="105"/>
      <c r="C374" s="45">
        <f t="shared" si="5"/>
        <v>0</v>
      </c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</row>
    <row r="375" spans="1:34" ht="15.75" x14ac:dyDescent="0.25">
      <c r="A375" s="119"/>
      <c r="B375" s="105"/>
      <c r="C375" s="45">
        <f t="shared" si="5"/>
        <v>0</v>
      </c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</row>
    <row r="376" spans="1:34" ht="15.75" x14ac:dyDescent="0.25">
      <c r="A376" s="57"/>
      <c r="B376" s="56"/>
      <c r="C376" s="45">
        <f t="shared" si="5"/>
        <v>0</v>
      </c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</row>
    <row r="377" spans="1:34" ht="15.75" x14ac:dyDescent="0.25">
      <c r="A377" s="95"/>
      <c r="B377" s="96"/>
      <c r="C377" s="45">
        <f t="shared" si="5"/>
        <v>0</v>
      </c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</row>
    <row r="378" spans="1:34" ht="15.75" x14ac:dyDescent="0.25">
      <c r="A378" s="95"/>
      <c r="B378" s="96"/>
      <c r="C378" s="45">
        <f t="shared" si="5"/>
        <v>0</v>
      </c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</row>
    <row r="379" spans="1:34" ht="15.75" x14ac:dyDescent="0.25">
      <c r="A379" s="95"/>
      <c r="B379" s="98"/>
      <c r="C379" s="45">
        <f t="shared" si="5"/>
        <v>0</v>
      </c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</row>
    <row r="380" spans="1:34" ht="15.75" x14ac:dyDescent="0.25">
      <c r="A380" s="95"/>
      <c r="B380" s="98"/>
      <c r="C380" s="45">
        <f t="shared" si="5"/>
        <v>0</v>
      </c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</row>
    <row r="381" spans="1:34" ht="15.75" x14ac:dyDescent="0.25">
      <c r="A381" s="95"/>
      <c r="B381" s="96"/>
      <c r="C381" s="45">
        <f t="shared" si="5"/>
        <v>0</v>
      </c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</row>
    <row r="382" spans="1:34" ht="15.75" x14ac:dyDescent="0.25">
      <c r="A382" s="95"/>
      <c r="B382" s="96"/>
      <c r="C382" s="45">
        <f t="shared" si="5"/>
        <v>0</v>
      </c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</row>
    <row r="383" spans="1:34" ht="15.75" x14ac:dyDescent="0.25">
      <c r="A383" s="101"/>
      <c r="B383" s="105"/>
      <c r="C383" s="45">
        <f t="shared" si="5"/>
        <v>0</v>
      </c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</row>
    <row r="384" spans="1:34" ht="15.75" x14ac:dyDescent="0.25">
      <c r="A384" s="95"/>
      <c r="B384" s="96"/>
      <c r="C384" s="45">
        <f t="shared" si="5"/>
        <v>0</v>
      </c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</row>
    <row r="385" spans="1:34" ht="15.75" x14ac:dyDescent="0.25">
      <c r="A385" s="95"/>
      <c r="B385" s="96"/>
      <c r="C385" s="45">
        <f t="shared" si="5"/>
        <v>0</v>
      </c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</row>
    <row r="386" spans="1:34" ht="15.75" x14ac:dyDescent="0.25">
      <c r="A386" s="95"/>
      <c r="B386" s="96"/>
      <c r="C386" s="45">
        <f t="shared" ref="C386:C449" si="6">SUM(D386:AH386)</f>
        <v>0</v>
      </c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</row>
    <row r="387" spans="1:34" ht="15.75" x14ac:dyDescent="0.25">
      <c r="A387" s="95"/>
      <c r="B387" s="96"/>
      <c r="C387" s="45">
        <f t="shared" si="6"/>
        <v>0</v>
      </c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</row>
    <row r="388" spans="1:34" ht="15.75" x14ac:dyDescent="0.25">
      <c r="A388" s="95"/>
      <c r="B388" s="96"/>
      <c r="C388" s="45">
        <f t="shared" si="6"/>
        <v>0</v>
      </c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</row>
    <row r="389" spans="1:34" ht="15.75" x14ac:dyDescent="0.25">
      <c r="A389" s="95"/>
      <c r="B389" s="96"/>
      <c r="C389" s="45">
        <f t="shared" si="6"/>
        <v>0</v>
      </c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</row>
    <row r="390" spans="1:34" ht="15.75" x14ac:dyDescent="0.25">
      <c r="A390" s="95"/>
      <c r="B390" s="96"/>
      <c r="C390" s="45">
        <f t="shared" si="6"/>
        <v>0</v>
      </c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</row>
    <row r="391" spans="1:34" ht="15.75" x14ac:dyDescent="0.25">
      <c r="A391" s="95"/>
      <c r="B391" s="96"/>
      <c r="C391" s="45">
        <f t="shared" si="6"/>
        <v>0</v>
      </c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</row>
    <row r="392" spans="1:34" ht="15.75" x14ac:dyDescent="0.25">
      <c r="A392" s="95"/>
      <c r="B392" s="96"/>
      <c r="C392" s="45">
        <f t="shared" si="6"/>
        <v>0</v>
      </c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</row>
    <row r="393" spans="1:34" ht="15.75" x14ac:dyDescent="0.25">
      <c r="A393" s="95"/>
      <c r="B393" s="96"/>
      <c r="C393" s="45">
        <f t="shared" si="6"/>
        <v>0</v>
      </c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</row>
    <row r="394" spans="1:34" ht="15.75" x14ac:dyDescent="0.25">
      <c r="A394" s="101"/>
      <c r="B394" s="104"/>
      <c r="C394" s="45">
        <f t="shared" si="6"/>
        <v>0</v>
      </c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</row>
    <row r="395" spans="1:34" ht="15.75" x14ac:dyDescent="0.25">
      <c r="A395" s="95"/>
      <c r="B395" s="96"/>
      <c r="C395" s="45">
        <f t="shared" si="6"/>
        <v>0</v>
      </c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</row>
    <row r="396" spans="1:34" ht="15.75" x14ac:dyDescent="0.25">
      <c r="A396" s="95"/>
      <c r="B396" s="96"/>
      <c r="C396" s="45">
        <f t="shared" si="6"/>
        <v>0</v>
      </c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</row>
    <row r="397" spans="1:34" ht="15.75" x14ac:dyDescent="0.25">
      <c r="A397" s="95"/>
      <c r="B397" s="96"/>
      <c r="C397" s="45">
        <f t="shared" si="6"/>
        <v>0</v>
      </c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</row>
    <row r="398" spans="1:34" ht="15.75" x14ac:dyDescent="0.25">
      <c r="A398" s="110"/>
      <c r="B398" s="98"/>
      <c r="C398" s="45">
        <f t="shared" si="6"/>
        <v>0</v>
      </c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</row>
    <row r="399" spans="1:34" ht="15.75" x14ac:dyDescent="0.25">
      <c r="A399" s="110"/>
      <c r="B399" s="98"/>
      <c r="C399" s="45">
        <f t="shared" si="6"/>
        <v>0</v>
      </c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</row>
    <row r="400" spans="1:34" ht="15.75" x14ac:dyDescent="0.25">
      <c r="A400" s="110"/>
      <c r="B400" s="98"/>
      <c r="C400" s="45">
        <f t="shared" si="6"/>
        <v>0</v>
      </c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</row>
    <row r="401" spans="1:34" ht="15.75" x14ac:dyDescent="0.25">
      <c r="A401" s="110"/>
      <c r="B401" s="98"/>
      <c r="C401" s="45">
        <f t="shared" si="6"/>
        <v>0</v>
      </c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</row>
    <row r="402" spans="1:34" ht="15.75" x14ac:dyDescent="0.25">
      <c r="A402" s="110"/>
      <c r="B402" s="98"/>
      <c r="C402" s="45">
        <f t="shared" si="6"/>
        <v>0</v>
      </c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</row>
    <row r="403" spans="1:34" ht="15.75" x14ac:dyDescent="0.25">
      <c r="A403" s="94"/>
      <c r="B403" s="121"/>
      <c r="C403" s="45">
        <f t="shared" si="6"/>
        <v>0</v>
      </c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</row>
    <row r="404" spans="1:34" ht="15.75" x14ac:dyDescent="0.25">
      <c r="A404" s="94"/>
      <c r="B404" s="114"/>
      <c r="C404" s="45">
        <f t="shared" si="6"/>
        <v>0</v>
      </c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</row>
    <row r="405" spans="1:34" ht="15.75" x14ac:dyDescent="0.25">
      <c r="A405" s="110"/>
      <c r="B405" s="98"/>
      <c r="C405" s="45">
        <f t="shared" si="6"/>
        <v>0</v>
      </c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</row>
    <row r="406" spans="1:34" ht="15.75" x14ac:dyDescent="0.25">
      <c r="A406" s="101"/>
      <c r="B406" s="105"/>
      <c r="C406" s="45">
        <f t="shared" si="6"/>
        <v>0</v>
      </c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</row>
    <row r="407" spans="1:34" ht="15.75" x14ac:dyDescent="0.25">
      <c r="A407" s="110"/>
      <c r="B407" s="98"/>
      <c r="C407" s="45">
        <f t="shared" si="6"/>
        <v>0</v>
      </c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</row>
    <row r="408" spans="1:34" ht="15.75" x14ac:dyDescent="0.25">
      <c r="A408" s="110"/>
      <c r="B408" s="98"/>
      <c r="C408" s="45">
        <f t="shared" si="6"/>
        <v>0</v>
      </c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</row>
    <row r="409" spans="1:34" ht="15.75" x14ac:dyDescent="0.25">
      <c r="A409" s="110"/>
      <c r="B409" s="98"/>
      <c r="C409" s="45">
        <f t="shared" si="6"/>
        <v>0</v>
      </c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</row>
    <row r="410" spans="1:34" ht="15.75" x14ac:dyDescent="0.25">
      <c r="A410" s="110"/>
      <c r="B410" s="98"/>
      <c r="C410" s="45">
        <f t="shared" si="6"/>
        <v>0</v>
      </c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</row>
    <row r="411" spans="1:34" ht="15.75" x14ac:dyDescent="0.25">
      <c r="A411" s="110"/>
      <c r="B411" s="98"/>
      <c r="C411" s="45">
        <f t="shared" si="6"/>
        <v>0</v>
      </c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</row>
    <row r="412" spans="1:34" ht="15.75" x14ac:dyDescent="0.25">
      <c r="A412" s="110"/>
      <c r="B412" s="98"/>
      <c r="C412" s="45">
        <f t="shared" si="6"/>
        <v>0</v>
      </c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</row>
    <row r="413" spans="1:34" ht="15.75" x14ac:dyDescent="0.25">
      <c r="A413" s="110"/>
      <c r="B413" s="98"/>
      <c r="C413" s="45">
        <f t="shared" si="6"/>
        <v>0</v>
      </c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</row>
    <row r="414" spans="1:34" ht="15.75" x14ac:dyDescent="0.25">
      <c r="A414" s="110"/>
      <c r="B414" s="98"/>
      <c r="C414" s="45">
        <f t="shared" si="6"/>
        <v>0</v>
      </c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</row>
    <row r="415" spans="1:34" ht="15.75" x14ac:dyDescent="0.25">
      <c r="A415" s="110"/>
      <c r="B415" s="98"/>
      <c r="C415" s="45">
        <f t="shared" si="6"/>
        <v>0</v>
      </c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</row>
    <row r="416" spans="1:34" ht="15.75" x14ac:dyDescent="0.25">
      <c r="A416" s="110"/>
      <c r="B416" s="98"/>
      <c r="C416" s="45">
        <f t="shared" si="6"/>
        <v>0</v>
      </c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</row>
    <row r="417" spans="1:34" ht="15.75" x14ac:dyDescent="0.25">
      <c r="A417" s="102"/>
      <c r="B417" s="103"/>
      <c r="C417" s="45">
        <f t="shared" si="6"/>
        <v>0</v>
      </c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</row>
    <row r="418" spans="1:34" ht="15.75" x14ac:dyDescent="0.25">
      <c r="A418" s="110"/>
      <c r="B418" s="98"/>
      <c r="C418" s="45">
        <f t="shared" si="6"/>
        <v>0</v>
      </c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</row>
    <row r="419" spans="1:34" ht="15.75" x14ac:dyDescent="0.25">
      <c r="A419" s="110"/>
      <c r="B419" s="98"/>
      <c r="C419" s="45">
        <f t="shared" si="6"/>
        <v>0</v>
      </c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</row>
    <row r="420" spans="1:34" ht="15.75" x14ac:dyDescent="0.25">
      <c r="A420" s="110"/>
      <c r="B420" s="98"/>
      <c r="C420" s="45">
        <f t="shared" si="6"/>
        <v>0</v>
      </c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</row>
    <row r="421" spans="1:34" ht="15.75" x14ac:dyDescent="0.25">
      <c r="A421" s="110"/>
      <c r="B421" s="98"/>
      <c r="C421" s="45">
        <f t="shared" si="6"/>
        <v>0</v>
      </c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</row>
    <row r="422" spans="1:34" ht="15.75" x14ac:dyDescent="0.25">
      <c r="A422" s="110"/>
      <c r="B422" s="98"/>
      <c r="C422" s="45">
        <f t="shared" si="6"/>
        <v>0</v>
      </c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</row>
    <row r="423" spans="1:34" ht="15.75" x14ac:dyDescent="0.25">
      <c r="A423" s="110"/>
      <c r="B423" s="98"/>
      <c r="C423" s="45">
        <f t="shared" si="6"/>
        <v>0</v>
      </c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</row>
    <row r="424" spans="1:34" ht="15.75" x14ac:dyDescent="0.25">
      <c r="A424" s="110"/>
      <c r="B424" s="98"/>
      <c r="C424" s="45">
        <f t="shared" si="6"/>
        <v>0</v>
      </c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</row>
    <row r="425" spans="1:34" ht="15.75" x14ac:dyDescent="0.25">
      <c r="A425" s="110"/>
      <c r="B425" s="98"/>
      <c r="C425" s="45">
        <f t="shared" si="6"/>
        <v>0</v>
      </c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</row>
    <row r="426" spans="1:34" ht="15.75" x14ac:dyDescent="0.25">
      <c r="A426" s="110"/>
      <c r="B426" s="98"/>
      <c r="C426" s="45">
        <f t="shared" si="6"/>
        <v>0</v>
      </c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</row>
    <row r="427" spans="1:34" ht="15.75" x14ac:dyDescent="0.25">
      <c r="A427" s="110"/>
      <c r="B427" s="98"/>
      <c r="C427" s="45">
        <f t="shared" si="6"/>
        <v>0</v>
      </c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</row>
    <row r="428" spans="1:34" ht="15.75" x14ac:dyDescent="0.25">
      <c r="A428" s="100"/>
      <c r="B428" s="103"/>
      <c r="C428" s="45">
        <f t="shared" si="6"/>
        <v>0</v>
      </c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</row>
    <row r="429" spans="1:34" ht="15.75" x14ac:dyDescent="0.25">
      <c r="A429" s="110"/>
      <c r="B429" s="98"/>
      <c r="C429" s="45">
        <f t="shared" si="6"/>
        <v>0</v>
      </c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</row>
    <row r="430" spans="1:34" ht="15.75" x14ac:dyDescent="0.25">
      <c r="A430" s="110"/>
      <c r="B430" s="98"/>
      <c r="C430" s="45">
        <f t="shared" si="6"/>
        <v>0</v>
      </c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</row>
    <row r="431" spans="1:34" ht="15.75" x14ac:dyDescent="0.25">
      <c r="A431" s="110"/>
      <c r="B431" s="98"/>
      <c r="C431" s="45">
        <f t="shared" si="6"/>
        <v>0</v>
      </c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</row>
    <row r="432" spans="1:34" ht="15.75" x14ac:dyDescent="0.25">
      <c r="A432" s="110"/>
      <c r="B432" s="98"/>
      <c r="C432" s="45">
        <f t="shared" si="6"/>
        <v>0</v>
      </c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</row>
    <row r="433" spans="1:34" ht="15.75" x14ac:dyDescent="0.25">
      <c r="A433" s="110"/>
      <c r="B433" s="98"/>
      <c r="C433" s="45">
        <f t="shared" si="6"/>
        <v>0</v>
      </c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</row>
    <row r="434" spans="1:34" ht="15.75" x14ac:dyDescent="0.25">
      <c r="A434" s="110"/>
      <c r="B434" s="98"/>
      <c r="C434" s="45">
        <f t="shared" si="6"/>
        <v>0</v>
      </c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</row>
    <row r="435" spans="1:34" ht="15.75" x14ac:dyDescent="0.25">
      <c r="A435" s="110"/>
      <c r="B435" s="98"/>
      <c r="C435" s="45">
        <f t="shared" si="6"/>
        <v>0</v>
      </c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</row>
    <row r="436" spans="1:34" ht="15.75" x14ac:dyDescent="0.25">
      <c r="A436" s="110"/>
      <c r="B436" s="98"/>
      <c r="C436" s="45">
        <f t="shared" si="6"/>
        <v>0</v>
      </c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</row>
    <row r="437" spans="1:34" ht="15.75" x14ac:dyDescent="0.25">
      <c r="A437" s="110"/>
      <c r="B437" s="98"/>
      <c r="C437" s="45">
        <f t="shared" si="6"/>
        <v>0</v>
      </c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</row>
    <row r="438" spans="1:34" ht="15.75" x14ac:dyDescent="0.25">
      <c r="A438" s="115"/>
      <c r="B438" s="54"/>
      <c r="C438" s="45">
        <f t="shared" si="6"/>
        <v>0</v>
      </c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</row>
    <row r="439" spans="1:34" ht="15.75" x14ac:dyDescent="0.25">
      <c r="A439" s="127"/>
      <c r="B439" s="97"/>
      <c r="C439" s="45">
        <f t="shared" si="6"/>
        <v>0</v>
      </c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</row>
    <row r="440" spans="1:34" ht="15.75" x14ac:dyDescent="0.25">
      <c r="A440" s="127"/>
      <c r="B440" s="97"/>
      <c r="C440" s="45">
        <f t="shared" si="6"/>
        <v>0</v>
      </c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</row>
    <row r="441" spans="1:34" ht="15.75" x14ac:dyDescent="0.25">
      <c r="A441" s="127"/>
      <c r="B441" s="97"/>
      <c r="C441" s="45">
        <f t="shared" si="6"/>
        <v>0</v>
      </c>
      <c r="D441" s="49"/>
      <c r="E441" s="49"/>
      <c r="F441" s="49"/>
      <c r="G441" s="49"/>
      <c r="H441" s="49"/>
      <c r="I441" s="51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</row>
    <row r="442" spans="1:34" ht="15.75" x14ac:dyDescent="0.25">
      <c r="A442" s="127"/>
      <c r="B442" s="97"/>
      <c r="C442" s="45">
        <f t="shared" si="6"/>
        <v>0</v>
      </c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</row>
    <row r="443" spans="1:34" ht="15.75" x14ac:dyDescent="0.25">
      <c r="A443" s="127"/>
      <c r="B443" s="97"/>
      <c r="C443" s="45">
        <f t="shared" si="6"/>
        <v>0</v>
      </c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</row>
    <row r="444" spans="1:34" ht="15.75" x14ac:dyDescent="0.25">
      <c r="A444" s="127"/>
      <c r="B444" s="97"/>
      <c r="C444" s="45">
        <f t="shared" si="6"/>
        <v>0</v>
      </c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</row>
    <row r="445" spans="1:34" ht="15.75" x14ac:dyDescent="0.25">
      <c r="A445" s="109"/>
      <c r="B445" s="97"/>
      <c r="C445" s="45">
        <f t="shared" si="6"/>
        <v>0</v>
      </c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</row>
    <row r="446" spans="1:34" ht="15.75" x14ac:dyDescent="0.25">
      <c r="A446" s="109"/>
      <c r="B446" s="59"/>
      <c r="C446" s="45">
        <f t="shared" si="6"/>
        <v>0</v>
      </c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</row>
    <row r="447" spans="1:34" ht="15.75" x14ac:dyDescent="0.25">
      <c r="A447" s="109"/>
      <c r="B447" s="58"/>
      <c r="C447" s="45">
        <f t="shared" si="6"/>
        <v>0</v>
      </c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</row>
    <row r="448" spans="1:34" ht="15.75" x14ac:dyDescent="0.25">
      <c r="A448" s="109"/>
      <c r="B448" s="58"/>
      <c r="C448" s="45">
        <f t="shared" si="6"/>
        <v>0</v>
      </c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</row>
    <row r="449" spans="1:34" ht="15.75" x14ac:dyDescent="0.25">
      <c r="A449" s="109"/>
      <c r="B449" s="58"/>
      <c r="C449" s="45">
        <f t="shared" si="6"/>
        <v>0</v>
      </c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</row>
    <row r="450" spans="1:34" ht="15.75" x14ac:dyDescent="0.25">
      <c r="A450" s="109"/>
      <c r="B450" s="58"/>
      <c r="C450" s="45">
        <f t="shared" ref="C450:C513" si="7">SUM(D450:AH450)</f>
        <v>0</v>
      </c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</row>
    <row r="451" spans="1:34" ht="15.75" x14ac:dyDescent="0.25">
      <c r="A451" s="109"/>
      <c r="B451" s="58"/>
      <c r="C451" s="45">
        <f t="shared" si="7"/>
        <v>0</v>
      </c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</row>
    <row r="452" spans="1:34" ht="15.75" x14ac:dyDescent="0.25">
      <c r="A452" s="109"/>
      <c r="B452" s="59"/>
      <c r="C452" s="45">
        <f t="shared" si="7"/>
        <v>0</v>
      </c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</row>
    <row r="453" spans="1:34" ht="15.75" x14ac:dyDescent="0.25">
      <c r="A453" s="109"/>
      <c r="B453" s="59"/>
      <c r="C453" s="45">
        <f t="shared" si="7"/>
        <v>0</v>
      </c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</row>
    <row r="454" spans="1:34" x14ac:dyDescent="0.25">
      <c r="A454" s="139"/>
      <c r="B454" s="138"/>
      <c r="C454" s="45">
        <f t="shared" si="7"/>
        <v>0</v>
      </c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</row>
    <row r="455" spans="1:34" x14ac:dyDescent="0.25">
      <c r="A455" s="139"/>
      <c r="B455" s="138"/>
      <c r="C455" s="45">
        <f t="shared" si="7"/>
        <v>0</v>
      </c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</row>
    <row r="456" spans="1:34" x14ac:dyDescent="0.25">
      <c r="A456" s="139"/>
      <c r="B456" s="138"/>
      <c r="C456" s="45">
        <f t="shared" si="7"/>
        <v>0</v>
      </c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</row>
    <row r="457" spans="1:34" ht="15.75" x14ac:dyDescent="0.25">
      <c r="A457" s="133"/>
      <c r="B457" s="137"/>
      <c r="C457" s="45">
        <f t="shared" si="7"/>
        <v>0</v>
      </c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</row>
    <row r="458" spans="1:34" x14ac:dyDescent="0.25">
      <c r="A458" s="140"/>
      <c r="B458" s="142"/>
      <c r="C458" s="45">
        <f t="shared" si="7"/>
        <v>0</v>
      </c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</row>
    <row r="459" spans="1:34" x14ac:dyDescent="0.25">
      <c r="A459" s="140"/>
      <c r="B459" s="141"/>
      <c r="C459" s="45">
        <f t="shared" si="7"/>
        <v>0</v>
      </c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</row>
    <row r="460" spans="1:34" ht="15.75" x14ac:dyDescent="0.25">
      <c r="A460" s="57"/>
      <c r="B460" s="55"/>
      <c r="C460" s="45">
        <f t="shared" si="7"/>
        <v>0</v>
      </c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</row>
    <row r="461" spans="1:34" ht="15.75" x14ac:dyDescent="0.25">
      <c r="A461" s="57"/>
      <c r="B461" s="55"/>
      <c r="C461" s="45">
        <f t="shared" si="7"/>
        <v>0</v>
      </c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</row>
    <row r="462" spans="1:34" ht="15.75" x14ac:dyDescent="0.25">
      <c r="A462" s="57"/>
      <c r="B462" s="56"/>
      <c r="C462" s="45">
        <f t="shared" si="7"/>
        <v>0</v>
      </c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</row>
    <row r="463" spans="1:34" ht="15.75" x14ac:dyDescent="0.25">
      <c r="A463" s="57"/>
      <c r="B463" s="55"/>
      <c r="C463" s="45">
        <f t="shared" si="7"/>
        <v>0</v>
      </c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</row>
    <row r="464" spans="1:34" ht="15.75" x14ac:dyDescent="0.25">
      <c r="A464" s="57"/>
      <c r="B464" s="55"/>
      <c r="C464" s="45">
        <f t="shared" si="7"/>
        <v>0</v>
      </c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</row>
    <row r="465" spans="1:34" ht="15.75" x14ac:dyDescent="0.25">
      <c r="A465" s="57"/>
      <c r="B465" s="55"/>
      <c r="C465" s="45">
        <f t="shared" si="7"/>
        <v>0</v>
      </c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</row>
    <row r="466" spans="1:34" ht="15.75" x14ac:dyDescent="0.25">
      <c r="A466" s="57"/>
      <c r="B466" s="55"/>
      <c r="C466" s="45">
        <f t="shared" si="7"/>
        <v>0</v>
      </c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</row>
    <row r="467" spans="1:34" ht="15.75" x14ac:dyDescent="0.25">
      <c r="A467" s="57"/>
      <c r="B467" s="55"/>
      <c r="C467" s="45">
        <f t="shared" si="7"/>
        <v>0</v>
      </c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</row>
    <row r="468" spans="1:34" ht="15.75" x14ac:dyDescent="0.25">
      <c r="A468" s="57"/>
      <c r="B468" s="55"/>
      <c r="C468" s="45">
        <f t="shared" si="7"/>
        <v>0</v>
      </c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</row>
    <row r="469" spans="1:34" ht="15.75" x14ac:dyDescent="0.25">
      <c r="A469" s="57"/>
      <c r="B469" s="55"/>
      <c r="C469" s="45">
        <f t="shared" si="7"/>
        <v>0</v>
      </c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</row>
    <row r="470" spans="1:34" ht="15.75" x14ac:dyDescent="0.25">
      <c r="A470" s="57"/>
      <c r="B470" s="55"/>
      <c r="C470" s="45">
        <f t="shared" si="7"/>
        <v>0</v>
      </c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</row>
    <row r="471" spans="1:34" ht="15.75" x14ac:dyDescent="0.25">
      <c r="A471" s="57"/>
      <c r="B471" s="55"/>
      <c r="C471" s="45">
        <f t="shared" si="7"/>
        <v>0</v>
      </c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</row>
    <row r="472" spans="1:34" ht="15.75" x14ac:dyDescent="0.25">
      <c r="A472" s="57"/>
      <c r="B472" s="55"/>
      <c r="C472" s="45">
        <f t="shared" si="7"/>
        <v>0</v>
      </c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</row>
    <row r="473" spans="1:34" ht="15.75" x14ac:dyDescent="0.25">
      <c r="A473" s="57"/>
      <c r="B473" s="55"/>
      <c r="C473" s="45">
        <f t="shared" si="7"/>
        <v>0</v>
      </c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</row>
    <row r="474" spans="1:34" ht="15.75" x14ac:dyDescent="0.25">
      <c r="A474" s="57"/>
      <c r="B474" s="55"/>
      <c r="C474" s="45">
        <f t="shared" si="7"/>
        <v>0</v>
      </c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</row>
    <row r="475" spans="1:34" ht="15.75" x14ac:dyDescent="0.25">
      <c r="A475" s="57"/>
      <c r="B475" s="56"/>
      <c r="C475" s="45">
        <f t="shared" si="7"/>
        <v>0</v>
      </c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</row>
    <row r="476" spans="1:34" ht="15.75" x14ac:dyDescent="0.25">
      <c r="A476" s="57"/>
      <c r="B476" s="56"/>
      <c r="C476" s="45">
        <f t="shared" si="7"/>
        <v>0</v>
      </c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</row>
    <row r="477" spans="1:34" ht="15.75" x14ac:dyDescent="0.25">
      <c r="A477" s="57"/>
      <c r="B477" s="56"/>
      <c r="C477" s="45">
        <f t="shared" si="7"/>
        <v>0</v>
      </c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</row>
    <row r="478" spans="1:34" ht="15.75" x14ac:dyDescent="0.25">
      <c r="A478" s="57"/>
      <c r="B478" s="55"/>
      <c r="C478" s="45">
        <f t="shared" si="7"/>
        <v>0</v>
      </c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</row>
    <row r="479" spans="1:34" ht="15.75" x14ac:dyDescent="0.25">
      <c r="A479" s="57"/>
      <c r="B479" s="55"/>
      <c r="C479" s="45">
        <f t="shared" si="7"/>
        <v>0</v>
      </c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</row>
    <row r="480" spans="1:34" ht="15.75" x14ac:dyDescent="0.25">
      <c r="A480" s="57"/>
      <c r="B480" s="55"/>
      <c r="C480" s="45">
        <f t="shared" si="7"/>
        <v>0</v>
      </c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</row>
    <row r="481" spans="1:34" ht="15.75" x14ac:dyDescent="0.25">
      <c r="A481" s="57"/>
      <c r="B481" s="55"/>
      <c r="C481" s="45">
        <f t="shared" si="7"/>
        <v>0</v>
      </c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</row>
    <row r="482" spans="1:34" x14ac:dyDescent="0.25">
      <c r="A482" s="60"/>
      <c r="B482" s="24"/>
      <c r="C482" s="45">
        <f t="shared" si="7"/>
        <v>0</v>
      </c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</row>
    <row r="483" spans="1:34" x14ac:dyDescent="0.25">
      <c r="A483" s="60"/>
      <c r="B483" s="24"/>
      <c r="C483" s="45">
        <f t="shared" si="7"/>
        <v>0</v>
      </c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</row>
    <row r="484" spans="1:34" x14ac:dyDescent="0.25">
      <c r="A484" s="60"/>
      <c r="B484" s="24"/>
      <c r="C484" s="45">
        <f t="shared" si="7"/>
        <v>0</v>
      </c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</row>
    <row r="485" spans="1:34" ht="15.75" x14ac:dyDescent="0.25">
      <c r="A485" s="57"/>
      <c r="B485" s="55"/>
      <c r="C485" s="45">
        <f t="shared" si="7"/>
        <v>0</v>
      </c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</row>
    <row r="486" spans="1:34" ht="15.75" x14ac:dyDescent="0.25">
      <c r="A486" s="57"/>
      <c r="B486" s="55"/>
      <c r="C486" s="45">
        <f t="shared" si="7"/>
        <v>0</v>
      </c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</row>
    <row r="487" spans="1:34" x14ac:dyDescent="0.25">
      <c r="A487" s="60"/>
      <c r="B487" s="24"/>
      <c r="C487" s="45">
        <f t="shared" si="7"/>
        <v>0</v>
      </c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</row>
    <row r="488" spans="1:34" x14ac:dyDescent="0.25">
      <c r="A488" s="60"/>
      <c r="B488" s="24"/>
      <c r="C488" s="45">
        <f t="shared" si="7"/>
        <v>0</v>
      </c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</row>
    <row r="489" spans="1:34" x14ac:dyDescent="0.25">
      <c r="A489" s="60"/>
      <c r="B489" s="24"/>
      <c r="C489" s="45">
        <f t="shared" si="7"/>
        <v>0</v>
      </c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</row>
    <row r="490" spans="1:34" x14ac:dyDescent="0.25">
      <c r="A490" s="60"/>
      <c r="B490" s="24"/>
      <c r="C490" s="45">
        <f t="shared" si="7"/>
        <v>0</v>
      </c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</row>
    <row r="491" spans="1:34" x14ac:dyDescent="0.25">
      <c r="A491" s="60"/>
      <c r="B491" s="24"/>
      <c r="C491" s="45">
        <f t="shared" si="7"/>
        <v>0</v>
      </c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</row>
    <row r="492" spans="1:34" x14ac:dyDescent="0.25">
      <c r="A492" s="60"/>
      <c r="B492" s="24"/>
      <c r="C492" s="45">
        <f t="shared" si="7"/>
        <v>0</v>
      </c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</row>
    <row r="493" spans="1:34" x14ac:dyDescent="0.25">
      <c r="A493" s="24"/>
      <c r="B493" s="24"/>
      <c r="C493" s="45">
        <f t="shared" si="7"/>
        <v>0</v>
      </c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</row>
    <row r="494" spans="1:34" x14ac:dyDescent="0.25">
      <c r="A494" s="24"/>
      <c r="B494" s="24"/>
      <c r="C494" s="45">
        <f t="shared" si="7"/>
        <v>0</v>
      </c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</row>
    <row r="495" spans="1:34" x14ac:dyDescent="0.25">
      <c r="A495" s="24"/>
      <c r="B495" s="24"/>
      <c r="C495" s="45">
        <f t="shared" si="7"/>
        <v>0</v>
      </c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</row>
    <row r="496" spans="1:34" x14ac:dyDescent="0.25">
      <c r="A496" s="24"/>
      <c r="B496" s="24"/>
      <c r="C496" s="45">
        <f t="shared" si="7"/>
        <v>0</v>
      </c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</row>
    <row r="497" spans="1:34" x14ac:dyDescent="0.25">
      <c r="A497" s="24"/>
      <c r="B497" s="24"/>
      <c r="C497" s="45">
        <f t="shared" si="7"/>
        <v>0</v>
      </c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</row>
    <row r="498" spans="1:34" x14ac:dyDescent="0.25">
      <c r="A498" s="24"/>
      <c r="B498" s="24"/>
      <c r="C498" s="45">
        <f t="shared" si="7"/>
        <v>0</v>
      </c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</row>
    <row r="499" spans="1:34" x14ac:dyDescent="0.25">
      <c r="A499" s="24"/>
      <c r="B499" s="24"/>
      <c r="C499" s="45">
        <f t="shared" si="7"/>
        <v>0</v>
      </c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</row>
    <row r="500" spans="1:34" x14ac:dyDescent="0.25">
      <c r="A500" s="24"/>
      <c r="B500" s="24"/>
      <c r="C500" s="45">
        <f t="shared" si="7"/>
        <v>0</v>
      </c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</row>
    <row r="501" spans="1:34" x14ac:dyDescent="0.25">
      <c r="A501" s="24"/>
      <c r="B501" s="24"/>
      <c r="C501" s="45">
        <f t="shared" si="7"/>
        <v>0</v>
      </c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</row>
    <row r="502" spans="1:34" x14ac:dyDescent="0.25">
      <c r="A502" s="24"/>
      <c r="B502" s="24"/>
      <c r="C502" s="45">
        <f t="shared" si="7"/>
        <v>0</v>
      </c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</row>
    <row r="503" spans="1:34" x14ac:dyDescent="0.25">
      <c r="A503" s="24"/>
      <c r="B503" s="24"/>
      <c r="C503" s="45">
        <f t="shared" si="7"/>
        <v>0</v>
      </c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</row>
    <row r="504" spans="1:34" x14ac:dyDescent="0.25">
      <c r="A504" s="24"/>
      <c r="B504" s="24"/>
      <c r="C504" s="45">
        <f t="shared" si="7"/>
        <v>0</v>
      </c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</row>
    <row r="505" spans="1:34" x14ac:dyDescent="0.25">
      <c r="A505" s="24"/>
      <c r="B505" s="24"/>
      <c r="C505" s="45">
        <f t="shared" si="7"/>
        <v>0</v>
      </c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</row>
    <row r="506" spans="1:34" x14ac:dyDescent="0.25">
      <c r="A506" s="24"/>
      <c r="B506" s="24"/>
      <c r="C506" s="45">
        <f t="shared" si="7"/>
        <v>0</v>
      </c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</row>
    <row r="507" spans="1:34" x14ac:dyDescent="0.25">
      <c r="A507" s="24"/>
      <c r="B507" s="24"/>
      <c r="C507" s="45">
        <f t="shared" si="7"/>
        <v>0</v>
      </c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</row>
    <row r="508" spans="1:34" x14ac:dyDescent="0.25">
      <c r="A508" s="24"/>
      <c r="B508" s="24"/>
      <c r="C508" s="45">
        <f t="shared" si="7"/>
        <v>0</v>
      </c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</row>
    <row r="509" spans="1:34" x14ac:dyDescent="0.25">
      <c r="A509" s="24"/>
      <c r="B509" s="24"/>
      <c r="C509" s="45">
        <f t="shared" si="7"/>
        <v>0</v>
      </c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</row>
    <row r="510" spans="1:34" x14ac:dyDescent="0.25">
      <c r="A510" s="24"/>
      <c r="B510" s="24"/>
      <c r="C510" s="45">
        <f t="shared" si="7"/>
        <v>0</v>
      </c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</row>
    <row r="511" spans="1:34" x14ac:dyDescent="0.25">
      <c r="A511" s="24"/>
      <c r="B511" s="24"/>
      <c r="C511" s="45">
        <f t="shared" si="7"/>
        <v>0</v>
      </c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</row>
    <row r="512" spans="1:34" x14ac:dyDescent="0.25">
      <c r="A512" s="24"/>
      <c r="B512" s="24"/>
      <c r="C512" s="45">
        <f t="shared" si="7"/>
        <v>0</v>
      </c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</row>
    <row r="513" spans="1:34" x14ac:dyDescent="0.25">
      <c r="A513" s="24"/>
      <c r="B513" s="24"/>
      <c r="C513" s="45">
        <f t="shared" si="7"/>
        <v>0</v>
      </c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</row>
    <row r="514" spans="1:34" x14ac:dyDescent="0.25">
      <c r="A514" s="24"/>
      <c r="B514" s="24"/>
      <c r="C514" s="45">
        <f t="shared" ref="C514:C577" si="8">SUM(D514:AH514)</f>
        <v>0</v>
      </c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</row>
    <row r="515" spans="1:34" x14ac:dyDescent="0.25">
      <c r="A515" s="24"/>
      <c r="B515" s="24"/>
      <c r="C515" s="45">
        <f t="shared" si="8"/>
        <v>0</v>
      </c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</row>
    <row r="516" spans="1:34" x14ac:dyDescent="0.25">
      <c r="A516" s="24"/>
      <c r="B516" s="24"/>
      <c r="C516" s="45">
        <f t="shared" si="8"/>
        <v>0</v>
      </c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</row>
    <row r="517" spans="1:34" x14ac:dyDescent="0.25">
      <c r="A517" s="24"/>
      <c r="B517" s="24"/>
      <c r="C517" s="45">
        <f t="shared" si="8"/>
        <v>0</v>
      </c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</row>
    <row r="518" spans="1:34" x14ac:dyDescent="0.25">
      <c r="A518" s="24"/>
      <c r="B518" s="24"/>
      <c r="C518" s="45">
        <f t="shared" si="8"/>
        <v>0</v>
      </c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</row>
    <row r="519" spans="1:34" x14ac:dyDescent="0.25">
      <c r="A519" s="24"/>
      <c r="B519" s="24"/>
      <c r="C519" s="45">
        <f t="shared" si="8"/>
        <v>0</v>
      </c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</row>
    <row r="520" spans="1:34" x14ac:dyDescent="0.25">
      <c r="A520" s="24"/>
      <c r="B520" s="24"/>
      <c r="C520" s="45">
        <f t="shared" si="8"/>
        <v>0</v>
      </c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</row>
    <row r="521" spans="1:34" x14ac:dyDescent="0.25">
      <c r="A521" s="24"/>
      <c r="B521" s="24"/>
      <c r="C521" s="45">
        <f t="shared" si="8"/>
        <v>0</v>
      </c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</row>
    <row r="522" spans="1:34" x14ac:dyDescent="0.25">
      <c r="A522" s="24"/>
      <c r="B522" s="24"/>
      <c r="C522" s="45">
        <f t="shared" si="8"/>
        <v>0</v>
      </c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</row>
    <row r="523" spans="1:34" x14ac:dyDescent="0.25">
      <c r="A523" s="24"/>
      <c r="B523" s="24"/>
      <c r="C523" s="45">
        <f t="shared" si="8"/>
        <v>0</v>
      </c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</row>
    <row r="524" spans="1:34" x14ac:dyDescent="0.25">
      <c r="A524" s="24"/>
      <c r="B524" s="24"/>
      <c r="C524" s="45">
        <f t="shared" si="8"/>
        <v>0</v>
      </c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</row>
    <row r="525" spans="1:34" x14ac:dyDescent="0.25">
      <c r="A525" s="24"/>
      <c r="B525" s="24"/>
      <c r="C525" s="45">
        <f t="shared" si="8"/>
        <v>0</v>
      </c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</row>
    <row r="526" spans="1:34" x14ac:dyDescent="0.25">
      <c r="A526" s="24"/>
      <c r="B526" s="24"/>
      <c r="C526" s="45">
        <f t="shared" si="8"/>
        <v>0</v>
      </c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</row>
    <row r="527" spans="1:34" x14ac:dyDescent="0.25">
      <c r="A527" s="24"/>
      <c r="B527" s="24"/>
      <c r="C527" s="45">
        <f t="shared" si="8"/>
        <v>0</v>
      </c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</row>
    <row r="528" spans="1:34" x14ac:dyDescent="0.25">
      <c r="A528" s="24"/>
      <c r="B528" s="24"/>
      <c r="C528" s="45">
        <f t="shared" si="8"/>
        <v>0</v>
      </c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</row>
    <row r="529" spans="1:34" x14ac:dyDescent="0.25">
      <c r="A529" s="24"/>
      <c r="B529" s="24"/>
      <c r="C529" s="45">
        <f t="shared" si="8"/>
        <v>0</v>
      </c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</row>
    <row r="530" spans="1:34" x14ac:dyDescent="0.25">
      <c r="A530" s="24"/>
      <c r="B530" s="24"/>
      <c r="C530" s="45">
        <f t="shared" si="8"/>
        <v>0</v>
      </c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</row>
    <row r="531" spans="1:34" x14ac:dyDescent="0.25">
      <c r="A531" s="24"/>
      <c r="B531" s="24"/>
      <c r="C531" s="45">
        <f t="shared" si="8"/>
        <v>0</v>
      </c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</row>
    <row r="532" spans="1:34" x14ac:dyDescent="0.25">
      <c r="A532" s="24"/>
      <c r="B532" s="24"/>
      <c r="C532" s="45">
        <f t="shared" si="8"/>
        <v>0</v>
      </c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</row>
    <row r="533" spans="1:34" x14ac:dyDescent="0.25">
      <c r="A533" s="24"/>
      <c r="B533" s="24"/>
      <c r="C533" s="45">
        <f t="shared" si="8"/>
        <v>0</v>
      </c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</row>
    <row r="534" spans="1:34" x14ac:dyDescent="0.25">
      <c r="A534" s="24"/>
      <c r="B534" s="24"/>
      <c r="C534" s="45">
        <f t="shared" si="8"/>
        <v>0</v>
      </c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</row>
    <row r="535" spans="1:34" x14ac:dyDescent="0.25">
      <c r="A535" s="24"/>
      <c r="B535" s="24"/>
      <c r="C535" s="45">
        <f t="shared" si="8"/>
        <v>0</v>
      </c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</row>
    <row r="536" spans="1:34" x14ac:dyDescent="0.25">
      <c r="A536" s="24"/>
      <c r="B536" s="24"/>
      <c r="C536" s="45">
        <f t="shared" si="8"/>
        <v>0</v>
      </c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</row>
    <row r="537" spans="1:34" x14ac:dyDescent="0.25">
      <c r="A537" s="24"/>
      <c r="B537" s="24"/>
      <c r="C537" s="45">
        <f t="shared" si="8"/>
        <v>0</v>
      </c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</row>
    <row r="538" spans="1:34" x14ac:dyDescent="0.25">
      <c r="A538" s="24"/>
      <c r="B538" s="24"/>
      <c r="C538" s="45">
        <f t="shared" si="8"/>
        <v>0</v>
      </c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</row>
    <row r="539" spans="1:34" x14ac:dyDescent="0.25">
      <c r="A539" s="24"/>
      <c r="B539" s="24"/>
      <c r="C539" s="45">
        <f t="shared" si="8"/>
        <v>0</v>
      </c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</row>
    <row r="540" spans="1:34" x14ac:dyDescent="0.25">
      <c r="A540" s="24"/>
      <c r="B540" s="24"/>
      <c r="C540" s="45">
        <f t="shared" si="8"/>
        <v>0</v>
      </c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</row>
    <row r="541" spans="1:34" x14ac:dyDescent="0.25">
      <c r="A541" s="24"/>
      <c r="B541" s="24"/>
      <c r="C541" s="45">
        <f t="shared" si="8"/>
        <v>0</v>
      </c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</row>
    <row r="542" spans="1:34" x14ac:dyDescent="0.25">
      <c r="A542" s="24"/>
      <c r="B542" s="24"/>
      <c r="C542" s="45">
        <f t="shared" si="8"/>
        <v>0</v>
      </c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</row>
    <row r="543" spans="1:34" x14ac:dyDescent="0.25">
      <c r="A543" s="24"/>
      <c r="B543" s="24"/>
      <c r="C543" s="45">
        <f t="shared" si="8"/>
        <v>0</v>
      </c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</row>
    <row r="544" spans="1:34" x14ac:dyDescent="0.25">
      <c r="A544" s="24"/>
      <c r="B544" s="24"/>
      <c r="C544" s="45">
        <f t="shared" si="8"/>
        <v>0</v>
      </c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</row>
    <row r="545" spans="1:34" x14ac:dyDescent="0.25">
      <c r="A545" s="24"/>
      <c r="B545" s="24"/>
      <c r="C545" s="45">
        <f t="shared" si="8"/>
        <v>0</v>
      </c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</row>
    <row r="546" spans="1:34" x14ac:dyDescent="0.25">
      <c r="A546" s="24"/>
      <c r="B546" s="24"/>
      <c r="C546" s="45">
        <f t="shared" si="8"/>
        <v>0</v>
      </c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</row>
    <row r="547" spans="1:34" x14ac:dyDescent="0.25">
      <c r="A547" s="24"/>
      <c r="B547" s="24"/>
      <c r="C547" s="45">
        <f t="shared" si="8"/>
        <v>0</v>
      </c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</row>
    <row r="548" spans="1:34" x14ac:dyDescent="0.25">
      <c r="A548" s="24"/>
      <c r="B548" s="24"/>
      <c r="C548" s="45">
        <f t="shared" si="8"/>
        <v>0</v>
      </c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</row>
    <row r="549" spans="1:34" x14ac:dyDescent="0.25">
      <c r="A549" s="24"/>
      <c r="B549" s="24"/>
      <c r="C549" s="45">
        <f t="shared" si="8"/>
        <v>0</v>
      </c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</row>
    <row r="550" spans="1:34" x14ac:dyDescent="0.25">
      <c r="A550" s="24"/>
      <c r="B550" s="24"/>
      <c r="C550" s="45">
        <f t="shared" si="8"/>
        <v>0</v>
      </c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</row>
    <row r="551" spans="1:34" x14ac:dyDescent="0.25">
      <c r="A551" s="24"/>
      <c r="B551" s="24"/>
      <c r="C551" s="45">
        <f t="shared" si="8"/>
        <v>0</v>
      </c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</row>
    <row r="552" spans="1:34" x14ac:dyDescent="0.25">
      <c r="A552" s="24"/>
      <c r="B552" s="24"/>
      <c r="C552" s="45">
        <f t="shared" si="8"/>
        <v>0</v>
      </c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</row>
    <row r="553" spans="1:34" x14ac:dyDescent="0.25">
      <c r="A553" s="24"/>
      <c r="B553" s="24"/>
      <c r="C553" s="45">
        <f t="shared" si="8"/>
        <v>0</v>
      </c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</row>
    <row r="554" spans="1:34" x14ac:dyDescent="0.25">
      <c r="A554" s="24"/>
      <c r="B554" s="24"/>
      <c r="C554" s="45">
        <f t="shared" si="8"/>
        <v>0</v>
      </c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</row>
    <row r="555" spans="1:34" x14ac:dyDescent="0.25">
      <c r="A555" s="24"/>
      <c r="B555" s="24"/>
      <c r="C555" s="45">
        <f t="shared" si="8"/>
        <v>0</v>
      </c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</row>
    <row r="556" spans="1:34" x14ac:dyDescent="0.25">
      <c r="A556" s="24"/>
      <c r="B556" s="24"/>
      <c r="C556" s="45">
        <f t="shared" si="8"/>
        <v>0</v>
      </c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</row>
    <row r="557" spans="1:34" x14ac:dyDescent="0.25">
      <c r="A557" s="24"/>
      <c r="B557" s="24"/>
      <c r="C557" s="45">
        <f t="shared" si="8"/>
        <v>0</v>
      </c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</row>
    <row r="558" spans="1:34" x14ac:dyDescent="0.25">
      <c r="A558" s="24"/>
      <c r="B558" s="24"/>
      <c r="C558" s="45">
        <f t="shared" si="8"/>
        <v>0</v>
      </c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</row>
    <row r="559" spans="1:34" x14ac:dyDescent="0.25">
      <c r="A559" s="24"/>
      <c r="B559" s="24"/>
      <c r="C559" s="45">
        <f t="shared" si="8"/>
        <v>0</v>
      </c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</row>
    <row r="560" spans="1:34" x14ac:dyDescent="0.25">
      <c r="A560" s="24"/>
      <c r="B560" s="24"/>
      <c r="C560" s="45">
        <f t="shared" si="8"/>
        <v>0</v>
      </c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</row>
    <row r="561" spans="1:34" x14ac:dyDescent="0.25">
      <c r="A561" s="24"/>
      <c r="B561" s="24"/>
      <c r="C561" s="45">
        <f t="shared" si="8"/>
        <v>0</v>
      </c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</row>
    <row r="562" spans="1:34" x14ac:dyDescent="0.25">
      <c r="A562" s="24"/>
      <c r="B562" s="24"/>
      <c r="C562" s="45">
        <f t="shared" si="8"/>
        <v>0</v>
      </c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</row>
    <row r="563" spans="1:34" x14ac:dyDescent="0.25">
      <c r="A563" s="24"/>
      <c r="B563" s="24"/>
      <c r="C563" s="45">
        <f t="shared" si="8"/>
        <v>0</v>
      </c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</row>
    <row r="564" spans="1:34" x14ac:dyDescent="0.25">
      <c r="A564" s="24"/>
      <c r="B564" s="24"/>
      <c r="C564" s="45">
        <f t="shared" si="8"/>
        <v>0</v>
      </c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</row>
    <row r="565" spans="1:34" x14ac:dyDescent="0.25">
      <c r="A565" s="24"/>
      <c r="B565" s="24"/>
      <c r="C565" s="45">
        <f t="shared" si="8"/>
        <v>0</v>
      </c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</row>
    <row r="566" spans="1:34" x14ac:dyDescent="0.25">
      <c r="A566" s="24"/>
      <c r="B566" s="24"/>
      <c r="C566" s="45">
        <f t="shared" si="8"/>
        <v>0</v>
      </c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</row>
    <row r="567" spans="1:34" x14ac:dyDescent="0.25">
      <c r="A567" s="24"/>
      <c r="B567" s="24"/>
      <c r="C567" s="45">
        <f t="shared" si="8"/>
        <v>0</v>
      </c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</row>
    <row r="568" spans="1:34" x14ac:dyDescent="0.25">
      <c r="A568" s="24"/>
      <c r="B568" s="24"/>
      <c r="C568" s="45">
        <f t="shared" si="8"/>
        <v>0</v>
      </c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</row>
    <row r="569" spans="1:34" x14ac:dyDescent="0.25">
      <c r="A569" s="24"/>
      <c r="B569" s="24"/>
      <c r="C569" s="45">
        <f t="shared" si="8"/>
        <v>0</v>
      </c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</row>
    <row r="570" spans="1:34" x14ac:dyDescent="0.25">
      <c r="A570" s="24"/>
      <c r="B570" s="24"/>
      <c r="C570" s="45">
        <f t="shared" si="8"/>
        <v>0</v>
      </c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</row>
    <row r="571" spans="1:34" x14ac:dyDescent="0.25">
      <c r="A571" s="24"/>
      <c r="B571" s="24"/>
      <c r="C571" s="45">
        <f t="shared" si="8"/>
        <v>0</v>
      </c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</row>
    <row r="572" spans="1:34" x14ac:dyDescent="0.25">
      <c r="A572" s="24"/>
      <c r="B572" s="24"/>
      <c r="C572" s="45">
        <f t="shared" si="8"/>
        <v>0</v>
      </c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</row>
    <row r="573" spans="1:34" x14ac:dyDescent="0.25">
      <c r="A573" s="24"/>
      <c r="B573" s="24"/>
      <c r="C573" s="45">
        <f t="shared" si="8"/>
        <v>0</v>
      </c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</row>
    <row r="574" spans="1:34" x14ac:dyDescent="0.25">
      <c r="A574" s="24"/>
      <c r="B574" s="24"/>
      <c r="C574" s="45">
        <f t="shared" si="8"/>
        <v>0</v>
      </c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</row>
    <row r="575" spans="1:34" x14ac:dyDescent="0.25">
      <c r="A575" s="24"/>
      <c r="B575" s="24"/>
      <c r="C575" s="45">
        <f t="shared" si="8"/>
        <v>0</v>
      </c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</row>
    <row r="576" spans="1:34" x14ac:dyDescent="0.25">
      <c r="A576" s="24"/>
      <c r="B576" s="24"/>
      <c r="C576" s="45">
        <f t="shared" si="8"/>
        <v>0</v>
      </c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</row>
    <row r="577" spans="1:34" x14ac:dyDescent="0.25">
      <c r="A577" s="24"/>
      <c r="B577" s="24"/>
      <c r="C577" s="45">
        <f t="shared" si="8"/>
        <v>0</v>
      </c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</row>
    <row r="578" spans="1:34" x14ac:dyDescent="0.25">
      <c r="A578" s="24"/>
      <c r="B578" s="24"/>
      <c r="C578" s="45">
        <f t="shared" ref="C578:C608" si="9">SUM(D578:AH578)</f>
        <v>0</v>
      </c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</row>
    <row r="579" spans="1:34" x14ac:dyDescent="0.25">
      <c r="A579" s="24"/>
      <c r="B579" s="24"/>
      <c r="C579" s="45">
        <f t="shared" si="9"/>
        <v>0</v>
      </c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</row>
    <row r="580" spans="1:34" x14ac:dyDescent="0.25">
      <c r="A580" s="24"/>
      <c r="B580" s="24"/>
      <c r="C580" s="45">
        <f t="shared" si="9"/>
        <v>0</v>
      </c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</row>
    <row r="581" spans="1:34" x14ac:dyDescent="0.25">
      <c r="A581" s="24"/>
      <c r="B581" s="24"/>
      <c r="C581" s="45">
        <f t="shared" si="9"/>
        <v>0</v>
      </c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</row>
    <row r="582" spans="1:34" x14ac:dyDescent="0.25">
      <c r="A582" s="24"/>
      <c r="B582" s="24"/>
      <c r="C582" s="45">
        <f t="shared" si="9"/>
        <v>0</v>
      </c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</row>
    <row r="583" spans="1:34" x14ac:dyDescent="0.25">
      <c r="A583" s="24"/>
      <c r="B583" s="24"/>
      <c r="C583" s="45">
        <f t="shared" si="9"/>
        <v>0</v>
      </c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</row>
    <row r="584" spans="1:34" x14ac:dyDescent="0.25">
      <c r="A584" s="24"/>
      <c r="B584" s="24"/>
      <c r="C584" s="45">
        <f t="shared" si="9"/>
        <v>0</v>
      </c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</row>
    <row r="585" spans="1:34" x14ac:dyDescent="0.25">
      <c r="A585" s="24"/>
      <c r="B585" s="24"/>
      <c r="C585" s="45">
        <f t="shared" si="9"/>
        <v>0</v>
      </c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</row>
    <row r="586" spans="1:34" x14ac:dyDescent="0.25">
      <c r="A586" s="24"/>
      <c r="B586" s="24"/>
      <c r="C586" s="45">
        <f t="shared" si="9"/>
        <v>0</v>
      </c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</row>
    <row r="587" spans="1:34" x14ac:dyDescent="0.25">
      <c r="A587" s="24"/>
      <c r="B587" s="24"/>
      <c r="C587" s="45">
        <f t="shared" si="9"/>
        <v>0</v>
      </c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</row>
    <row r="588" spans="1:34" x14ac:dyDescent="0.25">
      <c r="A588" s="24"/>
      <c r="B588" s="24"/>
      <c r="C588" s="45">
        <f t="shared" si="9"/>
        <v>0</v>
      </c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</row>
    <row r="589" spans="1:34" x14ac:dyDescent="0.25">
      <c r="A589" s="24"/>
      <c r="B589" s="24"/>
      <c r="C589" s="45">
        <f t="shared" si="9"/>
        <v>0</v>
      </c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</row>
    <row r="590" spans="1:34" x14ac:dyDescent="0.25">
      <c r="A590" s="24"/>
      <c r="B590" s="24"/>
      <c r="C590" s="45">
        <f t="shared" si="9"/>
        <v>0</v>
      </c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</row>
    <row r="591" spans="1:34" x14ac:dyDescent="0.25">
      <c r="A591" s="24"/>
      <c r="B591" s="24"/>
      <c r="C591" s="45">
        <f t="shared" si="9"/>
        <v>0</v>
      </c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</row>
    <row r="592" spans="1:34" x14ac:dyDescent="0.25">
      <c r="A592" s="24"/>
      <c r="B592" s="24"/>
      <c r="C592" s="45">
        <f t="shared" si="9"/>
        <v>0</v>
      </c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</row>
    <row r="593" spans="1:34" x14ac:dyDescent="0.25">
      <c r="A593" s="24"/>
      <c r="B593" s="24"/>
      <c r="C593" s="45">
        <f t="shared" si="9"/>
        <v>0</v>
      </c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</row>
    <row r="594" spans="1:34" x14ac:dyDescent="0.25">
      <c r="A594" s="24"/>
      <c r="B594" s="24"/>
      <c r="C594" s="45">
        <f t="shared" si="9"/>
        <v>0</v>
      </c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</row>
    <row r="595" spans="1:34" x14ac:dyDescent="0.25">
      <c r="A595" s="24"/>
      <c r="B595" s="24"/>
      <c r="C595" s="45">
        <f t="shared" si="9"/>
        <v>0</v>
      </c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</row>
    <row r="596" spans="1:34" x14ac:dyDescent="0.25">
      <c r="A596" s="24"/>
      <c r="B596" s="24"/>
      <c r="C596" s="45">
        <f t="shared" si="9"/>
        <v>0</v>
      </c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</row>
    <row r="597" spans="1:34" x14ac:dyDescent="0.25">
      <c r="A597" s="24"/>
      <c r="B597" s="24"/>
      <c r="C597" s="45">
        <f t="shared" si="9"/>
        <v>0</v>
      </c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</row>
    <row r="598" spans="1:34" x14ac:dyDescent="0.25">
      <c r="A598" s="24"/>
      <c r="B598" s="24"/>
      <c r="C598" s="45">
        <f t="shared" si="9"/>
        <v>0</v>
      </c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</row>
    <row r="599" spans="1:34" x14ac:dyDescent="0.25">
      <c r="A599" s="24"/>
      <c r="B599" s="24"/>
      <c r="C599" s="45">
        <f t="shared" si="9"/>
        <v>0</v>
      </c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</row>
    <row r="600" spans="1:34" x14ac:dyDescent="0.25">
      <c r="A600" s="24"/>
      <c r="B600" s="24"/>
      <c r="C600" s="45">
        <f t="shared" si="9"/>
        <v>0</v>
      </c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</row>
    <row r="601" spans="1:34" x14ac:dyDescent="0.25">
      <c r="A601" s="24"/>
      <c r="B601" s="24"/>
      <c r="C601" s="45">
        <f t="shared" si="9"/>
        <v>0</v>
      </c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</row>
    <row r="602" spans="1:34" x14ac:dyDescent="0.25">
      <c r="A602" s="24"/>
      <c r="B602" s="24"/>
      <c r="C602" s="45">
        <f t="shared" si="9"/>
        <v>0</v>
      </c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</row>
    <row r="603" spans="1:34" x14ac:dyDescent="0.25">
      <c r="A603" s="24"/>
      <c r="B603" s="24"/>
      <c r="C603" s="45">
        <f t="shared" si="9"/>
        <v>0</v>
      </c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</row>
    <row r="604" spans="1:34" x14ac:dyDescent="0.25">
      <c r="A604" s="24"/>
      <c r="B604" s="24"/>
      <c r="C604" s="45">
        <f t="shared" si="9"/>
        <v>0</v>
      </c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</row>
    <row r="605" spans="1:34" x14ac:dyDescent="0.25">
      <c r="A605" s="24"/>
      <c r="B605" s="24"/>
      <c r="C605" s="45">
        <f t="shared" si="9"/>
        <v>0</v>
      </c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</row>
    <row r="606" spans="1:34" x14ac:dyDescent="0.25">
      <c r="A606" s="24"/>
      <c r="B606" s="24"/>
      <c r="C606" s="45">
        <f t="shared" si="9"/>
        <v>0</v>
      </c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</row>
    <row r="607" spans="1:34" x14ac:dyDescent="0.25">
      <c r="A607" s="24"/>
      <c r="B607" s="24"/>
      <c r="C607" s="45">
        <f t="shared" si="9"/>
        <v>0</v>
      </c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</row>
    <row r="608" spans="1:34" x14ac:dyDescent="0.25">
      <c r="C608" s="45">
        <f t="shared" si="9"/>
        <v>0</v>
      </c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</row>
  </sheetData>
  <sortState ref="A2:B477">
    <sortCondition ref="A2:A477"/>
  </sortState>
  <conditionalFormatting sqref="A460:A461">
    <cfRule type="duplicateValues" dxfId="480" priority="95"/>
  </conditionalFormatting>
  <conditionalFormatting sqref="A462">
    <cfRule type="duplicateValues" dxfId="479" priority="94"/>
  </conditionalFormatting>
  <conditionalFormatting sqref="A463">
    <cfRule type="duplicateValues" dxfId="478" priority="93"/>
  </conditionalFormatting>
  <conditionalFormatting sqref="A464">
    <cfRule type="duplicateValues" dxfId="477" priority="92"/>
  </conditionalFormatting>
  <conditionalFormatting sqref="A465:A483">
    <cfRule type="duplicateValues" dxfId="476" priority="109"/>
  </conditionalFormatting>
  <conditionalFormatting sqref="A484:A492">
    <cfRule type="duplicateValues" dxfId="475" priority="91"/>
  </conditionalFormatting>
  <conditionalFormatting sqref="A316:A317">
    <cfRule type="duplicateValues" dxfId="474" priority="42"/>
  </conditionalFormatting>
  <conditionalFormatting sqref="A318:A323">
    <cfRule type="duplicateValues" dxfId="473" priority="40"/>
  </conditionalFormatting>
  <conditionalFormatting sqref="A324">
    <cfRule type="duplicateValues" dxfId="472" priority="38"/>
  </conditionalFormatting>
  <conditionalFormatting sqref="A325:A327">
    <cfRule type="duplicateValues" dxfId="471" priority="36"/>
  </conditionalFormatting>
  <conditionalFormatting sqref="A328">
    <cfRule type="duplicateValues" dxfId="470" priority="34"/>
  </conditionalFormatting>
  <conditionalFormatting sqref="A329:A333">
    <cfRule type="duplicateValues" dxfId="469" priority="32"/>
  </conditionalFormatting>
  <conditionalFormatting sqref="A218">
    <cfRule type="duplicateValues" dxfId="468" priority="43"/>
  </conditionalFormatting>
  <conditionalFormatting sqref="A219:A315 A2:A217">
    <cfRule type="duplicateValues" dxfId="467" priority="44"/>
  </conditionalFormatting>
  <conditionalFormatting sqref="A219:A315">
    <cfRule type="duplicateValues" dxfId="466" priority="45"/>
  </conditionalFormatting>
  <conditionalFormatting sqref="A316:A317">
    <cfRule type="duplicateValues" dxfId="465" priority="41"/>
  </conditionalFormatting>
  <conditionalFormatting sqref="A318:A323">
    <cfRule type="duplicateValues" dxfId="464" priority="39"/>
  </conditionalFormatting>
  <conditionalFormatting sqref="A324">
    <cfRule type="duplicateValues" dxfId="463" priority="37"/>
  </conditionalFormatting>
  <conditionalFormatting sqref="A325:A327">
    <cfRule type="duplicateValues" dxfId="462" priority="35"/>
  </conditionalFormatting>
  <conditionalFormatting sqref="A328">
    <cfRule type="duplicateValues" dxfId="461" priority="33"/>
  </conditionalFormatting>
  <conditionalFormatting sqref="A354">
    <cfRule type="duplicateValues" dxfId="460" priority="30"/>
  </conditionalFormatting>
  <conditionalFormatting sqref="A354">
    <cfRule type="duplicateValues" dxfId="459" priority="31"/>
  </conditionalFormatting>
  <conditionalFormatting sqref="A355">
    <cfRule type="duplicateValues" dxfId="458" priority="28"/>
  </conditionalFormatting>
  <conditionalFormatting sqref="A355">
    <cfRule type="duplicateValues" dxfId="457" priority="29"/>
  </conditionalFormatting>
  <conditionalFormatting sqref="A371">
    <cfRule type="duplicateValues" dxfId="456" priority="27"/>
  </conditionalFormatting>
  <conditionalFormatting sqref="A372">
    <cfRule type="duplicateValues" dxfId="455" priority="26"/>
  </conditionalFormatting>
  <conditionalFormatting sqref="A373">
    <cfRule type="duplicateValues" dxfId="454" priority="25"/>
  </conditionalFormatting>
  <conditionalFormatting sqref="A374">
    <cfRule type="duplicateValues" dxfId="453" priority="24"/>
  </conditionalFormatting>
  <conditionalFormatting sqref="A375">
    <cfRule type="duplicateValues" dxfId="452" priority="23"/>
  </conditionalFormatting>
  <conditionalFormatting sqref="A376:A377">
    <cfRule type="duplicateValues" dxfId="451" priority="22"/>
  </conditionalFormatting>
  <conditionalFormatting sqref="A378">
    <cfRule type="duplicateValues" dxfId="450" priority="20"/>
  </conditionalFormatting>
  <conditionalFormatting sqref="A378">
    <cfRule type="duplicateValues" dxfId="449" priority="21"/>
  </conditionalFormatting>
  <conditionalFormatting sqref="A379">
    <cfRule type="duplicateValues" dxfId="448" priority="18"/>
  </conditionalFormatting>
  <conditionalFormatting sqref="A379">
    <cfRule type="duplicateValues" dxfId="447" priority="19"/>
  </conditionalFormatting>
  <conditionalFormatting sqref="A380">
    <cfRule type="duplicateValues" dxfId="446" priority="17"/>
  </conditionalFormatting>
  <conditionalFormatting sqref="A383:A411 A413:A414 A416:A417 A419:A420 A422:A423 A425:A426 A428:A438">
    <cfRule type="duplicateValues" dxfId="445" priority="16"/>
  </conditionalFormatting>
  <conditionalFormatting sqref="A381">
    <cfRule type="duplicateValues" dxfId="444" priority="14"/>
  </conditionalFormatting>
  <conditionalFormatting sqref="A381">
    <cfRule type="duplicateValues" dxfId="443" priority="15"/>
  </conditionalFormatting>
  <conditionalFormatting sqref="A382">
    <cfRule type="duplicateValues" dxfId="442" priority="12"/>
  </conditionalFormatting>
  <conditionalFormatting sqref="A382">
    <cfRule type="duplicateValues" dxfId="441" priority="13"/>
  </conditionalFormatting>
  <conditionalFormatting sqref="A412 A415 A418 A421 A424 A427">
    <cfRule type="duplicateValues" dxfId="440" priority="10"/>
  </conditionalFormatting>
  <conditionalFormatting sqref="A412">
    <cfRule type="duplicateValues" dxfId="439" priority="11"/>
  </conditionalFormatting>
  <conditionalFormatting sqref="A380">
    <cfRule type="duplicateValues" dxfId="438" priority="46"/>
  </conditionalFormatting>
  <conditionalFormatting sqref="A383:A411">
    <cfRule type="duplicateValues" dxfId="437" priority="47"/>
  </conditionalFormatting>
  <conditionalFormatting sqref="A329:A353 A356:A370">
    <cfRule type="duplicateValues" dxfId="436" priority="48"/>
  </conditionalFormatting>
  <conditionalFormatting sqref="A334:A353 A356:A370">
    <cfRule type="duplicateValues" dxfId="435" priority="49"/>
  </conditionalFormatting>
  <conditionalFormatting sqref="A334:A353 A356:A370">
    <cfRule type="duplicateValues" dxfId="434" priority="50"/>
  </conditionalFormatting>
  <conditionalFormatting sqref="A376:A377">
    <cfRule type="duplicateValues" dxfId="433" priority="51"/>
  </conditionalFormatting>
  <conditionalFormatting sqref="A439 A442 A445 A448 A451">
    <cfRule type="duplicateValues" dxfId="432" priority="9"/>
  </conditionalFormatting>
  <conditionalFormatting sqref="A440:A441 A443:A444 A446:A447 A449:A450 A452">
    <cfRule type="duplicateValues" dxfId="431" priority="8"/>
  </conditionalFormatting>
  <conditionalFormatting sqref="A457">
    <cfRule type="duplicateValues" dxfId="430" priority="7"/>
  </conditionalFormatting>
  <conditionalFormatting sqref="A453">
    <cfRule type="duplicateValues" dxfId="429" priority="6"/>
  </conditionalFormatting>
  <conditionalFormatting sqref="A454">
    <cfRule type="duplicateValues" dxfId="428" priority="5"/>
  </conditionalFormatting>
  <conditionalFormatting sqref="A455">
    <cfRule type="duplicateValues" dxfId="427" priority="4"/>
  </conditionalFormatting>
  <conditionalFormatting sqref="A456">
    <cfRule type="duplicateValues" dxfId="426" priority="3"/>
  </conditionalFormatting>
  <conditionalFormatting sqref="A458">
    <cfRule type="duplicateValues" dxfId="425" priority="2"/>
  </conditionalFormatting>
  <conditionalFormatting sqref="A459">
    <cfRule type="duplicateValues" dxfId="424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608"/>
  <sheetViews>
    <sheetView zoomScale="81" zoomScaleNormal="81" workbookViewId="0">
      <selection activeCell="G24" sqref="G24"/>
    </sheetView>
  </sheetViews>
  <sheetFormatPr baseColWidth="10" defaultRowHeight="15" x14ac:dyDescent="0.25"/>
  <cols>
    <col min="1" max="1" width="13" customWidth="1"/>
    <col min="2" max="2" width="55.42578125" customWidth="1"/>
    <col min="3" max="3" width="11.42578125" style="2"/>
  </cols>
  <sheetData>
    <row r="1" spans="1:34" ht="47.25" x14ac:dyDescent="0.25">
      <c r="A1" s="23" t="s">
        <v>3</v>
      </c>
      <c r="B1" s="23" t="s">
        <v>4</v>
      </c>
      <c r="C1" s="26" t="s">
        <v>11</v>
      </c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5">
        <v>27</v>
      </c>
      <c r="AE1" s="25">
        <v>28</v>
      </c>
      <c r="AF1" s="25">
        <v>29</v>
      </c>
      <c r="AG1" s="25">
        <v>30</v>
      </c>
      <c r="AH1" s="27">
        <v>31</v>
      </c>
    </row>
    <row r="2" spans="1:34" ht="15.75" x14ac:dyDescent="0.25">
      <c r="A2" s="111"/>
      <c r="B2" s="55"/>
      <c r="C2" s="45">
        <f t="shared" ref="C2:C65" si="0">SUM(D2:AH2)</f>
        <v>0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1:34" ht="15.75" x14ac:dyDescent="0.25">
      <c r="A3" s="111"/>
      <c r="B3" s="55"/>
      <c r="C3" s="45">
        <f t="shared" si="0"/>
        <v>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1:34" ht="15.75" x14ac:dyDescent="0.25">
      <c r="A4" s="111"/>
      <c r="B4" s="66"/>
      <c r="C4" s="45">
        <f t="shared" si="0"/>
        <v>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ht="15.75" x14ac:dyDescent="0.25">
      <c r="A5" s="111"/>
      <c r="B5" s="55"/>
      <c r="C5" s="45">
        <f t="shared" si="0"/>
        <v>0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ht="15.75" x14ac:dyDescent="0.25">
      <c r="A6" s="111"/>
      <c r="B6" s="55"/>
      <c r="C6" s="45">
        <f t="shared" si="0"/>
        <v>0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ht="15.75" x14ac:dyDescent="0.25">
      <c r="A7" s="61"/>
      <c r="B7" s="66"/>
      <c r="C7" s="45">
        <f t="shared" si="0"/>
        <v>0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ht="15.75" x14ac:dyDescent="0.25">
      <c r="A8" s="61"/>
      <c r="B8" s="66"/>
      <c r="C8" s="45">
        <f t="shared" si="0"/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ht="15.75" x14ac:dyDescent="0.25">
      <c r="A9" s="61"/>
      <c r="B9" s="55"/>
      <c r="C9" s="45">
        <f t="shared" si="0"/>
        <v>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4" ht="15.75" x14ac:dyDescent="0.25">
      <c r="A10" s="61"/>
      <c r="B10" s="55"/>
      <c r="C10" s="45">
        <f t="shared" si="0"/>
        <v>0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</row>
    <row r="11" spans="1:34" ht="15.75" x14ac:dyDescent="0.25">
      <c r="A11" s="61"/>
      <c r="B11" s="55"/>
      <c r="C11" s="45">
        <f t="shared" si="0"/>
        <v>0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</row>
    <row r="12" spans="1:34" ht="15.75" x14ac:dyDescent="0.25">
      <c r="A12" s="61"/>
      <c r="B12" s="56"/>
      <c r="C12" s="45">
        <f t="shared" si="0"/>
        <v>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ht="15.75" x14ac:dyDescent="0.25">
      <c r="A13" s="61"/>
      <c r="B13" s="56"/>
      <c r="C13" s="45">
        <f t="shared" si="0"/>
        <v>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ht="15.75" x14ac:dyDescent="0.25">
      <c r="A14" s="61"/>
      <c r="B14" s="56"/>
      <c r="C14" s="45">
        <f t="shared" si="0"/>
        <v>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ht="15.75" x14ac:dyDescent="0.25">
      <c r="A15" s="61"/>
      <c r="B15" s="66"/>
      <c r="C15" s="45">
        <f t="shared" si="0"/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ht="15.75" x14ac:dyDescent="0.25">
      <c r="A16" s="61"/>
      <c r="B16" s="55"/>
      <c r="C16" s="45">
        <f t="shared" si="0"/>
        <v>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</row>
    <row r="17" spans="1:34" ht="15.75" x14ac:dyDescent="0.25">
      <c r="A17" s="61"/>
      <c r="B17" s="55"/>
      <c r="C17" s="45">
        <f t="shared" si="0"/>
        <v>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</row>
    <row r="18" spans="1:34" ht="15.75" x14ac:dyDescent="0.25">
      <c r="A18" s="61"/>
      <c r="B18" s="55"/>
      <c r="C18" s="45">
        <f t="shared" si="0"/>
        <v>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</row>
    <row r="19" spans="1:34" ht="15.75" x14ac:dyDescent="0.25">
      <c r="A19" s="61"/>
      <c r="B19" s="66"/>
      <c r="C19" s="45">
        <f t="shared" si="0"/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ht="15.75" x14ac:dyDescent="0.25">
      <c r="A20" s="61"/>
      <c r="B20" s="66"/>
      <c r="C20" s="45">
        <f t="shared" si="0"/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</row>
    <row r="21" spans="1:34" ht="15.75" x14ac:dyDescent="0.25">
      <c r="A21" s="61"/>
      <c r="B21" s="66"/>
      <c r="C21" s="45">
        <f t="shared" si="0"/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</row>
    <row r="22" spans="1:34" ht="15.75" x14ac:dyDescent="0.25">
      <c r="A22" s="61"/>
      <c r="B22" s="66"/>
      <c r="C22" s="45">
        <f t="shared" si="0"/>
        <v>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ht="15.75" x14ac:dyDescent="0.25">
      <c r="A23" s="61"/>
      <c r="B23" s="66"/>
      <c r="C23" s="45">
        <f t="shared" si="0"/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</row>
    <row r="24" spans="1:34" ht="15.75" x14ac:dyDescent="0.25">
      <c r="A24" s="61"/>
      <c r="B24" s="55"/>
      <c r="C24" s="45">
        <f t="shared" si="0"/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</row>
    <row r="25" spans="1:34" ht="15.75" x14ac:dyDescent="0.25">
      <c r="A25" s="61"/>
      <c r="B25" s="55"/>
      <c r="C25" s="45">
        <f t="shared" si="0"/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</row>
    <row r="26" spans="1:34" ht="15.75" x14ac:dyDescent="0.25">
      <c r="A26" s="61"/>
      <c r="B26" s="55"/>
      <c r="C26" s="45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</row>
    <row r="27" spans="1:34" ht="15.75" x14ac:dyDescent="0.25">
      <c r="A27" s="61"/>
      <c r="B27" s="55"/>
      <c r="C27" s="45">
        <f t="shared" si="0"/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</row>
    <row r="28" spans="1:34" ht="15.75" x14ac:dyDescent="0.25">
      <c r="A28" s="61"/>
      <c r="B28" s="55"/>
      <c r="C28" s="45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</row>
    <row r="29" spans="1:34" ht="15.75" x14ac:dyDescent="0.25">
      <c r="A29" s="61"/>
      <c r="B29" s="55"/>
      <c r="C29" s="45">
        <f t="shared" si="0"/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</row>
    <row r="30" spans="1:34" ht="15.75" x14ac:dyDescent="0.25">
      <c r="A30" s="61"/>
      <c r="B30" s="55"/>
      <c r="C30" s="45">
        <f t="shared" si="0"/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</row>
    <row r="31" spans="1:34" ht="15.75" x14ac:dyDescent="0.25">
      <c r="A31" s="61"/>
      <c r="B31" s="55"/>
      <c r="C31" s="45">
        <f t="shared" si="0"/>
        <v>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</row>
    <row r="32" spans="1:34" ht="15.75" x14ac:dyDescent="0.25">
      <c r="A32" s="61"/>
      <c r="B32" s="55"/>
      <c r="C32" s="45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</row>
    <row r="33" spans="1:34" ht="15.75" x14ac:dyDescent="0.25">
      <c r="A33" s="61"/>
      <c r="B33" s="55"/>
      <c r="C33" s="45">
        <f t="shared" si="0"/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</row>
    <row r="34" spans="1:34" ht="15.75" x14ac:dyDescent="0.25">
      <c r="A34" s="61"/>
      <c r="B34" s="55"/>
      <c r="C34" s="45">
        <f t="shared" si="0"/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</row>
    <row r="35" spans="1:34" ht="15.75" x14ac:dyDescent="0.25">
      <c r="A35" s="61"/>
      <c r="B35" s="55"/>
      <c r="C35" s="45">
        <f t="shared" si="0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</row>
    <row r="36" spans="1:34" ht="15.75" x14ac:dyDescent="0.25">
      <c r="A36" s="61"/>
      <c r="B36" s="55"/>
      <c r="C36" s="45">
        <f t="shared" si="0"/>
        <v>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</row>
    <row r="37" spans="1:34" ht="15.75" x14ac:dyDescent="0.25">
      <c r="A37" s="61"/>
      <c r="B37" s="66"/>
      <c r="C37" s="45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</row>
    <row r="38" spans="1:34" ht="15.75" x14ac:dyDescent="0.25">
      <c r="A38" s="61"/>
      <c r="B38" s="66"/>
      <c r="C38" s="45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</row>
    <row r="39" spans="1:34" ht="15.75" x14ac:dyDescent="0.25">
      <c r="A39" s="61"/>
      <c r="B39" s="66"/>
      <c r="C39" s="45">
        <f t="shared" si="0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</row>
    <row r="40" spans="1:34" ht="15.75" x14ac:dyDescent="0.25">
      <c r="A40" s="61"/>
      <c r="B40" s="55"/>
      <c r="C40" s="45">
        <f t="shared" si="0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</row>
    <row r="41" spans="1:34" ht="15.75" x14ac:dyDescent="0.25">
      <c r="A41" s="61"/>
      <c r="B41" s="55"/>
      <c r="C41" s="45">
        <f t="shared" si="0"/>
        <v>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</row>
    <row r="42" spans="1:34" ht="15.75" x14ac:dyDescent="0.25">
      <c r="A42" s="61"/>
      <c r="B42" s="55"/>
      <c r="C42" s="45">
        <f t="shared" si="0"/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</row>
    <row r="43" spans="1:34" ht="15.75" x14ac:dyDescent="0.25">
      <c r="A43" s="61"/>
      <c r="B43" s="55"/>
      <c r="C43" s="45">
        <f t="shared" si="0"/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1:34" ht="15.75" x14ac:dyDescent="0.25">
      <c r="A44" s="61"/>
      <c r="B44" s="55"/>
      <c r="C44" s="45">
        <f t="shared" si="0"/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34" ht="15.75" x14ac:dyDescent="0.25">
      <c r="A45" s="61"/>
      <c r="B45" s="55"/>
      <c r="C45" s="45">
        <f t="shared" si="0"/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</row>
    <row r="46" spans="1:34" ht="15.75" x14ac:dyDescent="0.25">
      <c r="A46" s="61"/>
      <c r="B46" s="55"/>
      <c r="C46" s="45">
        <f t="shared" si="0"/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</row>
    <row r="47" spans="1:34" ht="15.75" x14ac:dyDescent="0.25">
      <c r="A47" s="61"/>
      <c r="B47" s="55"/>
      <c r="C47" s="45">
        <f t="shared" si="0"/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15.75" x14ac:dyDescent="0.25">
      <c r="A48" s="61"/>
      <c r="B48" s="55"/>
      <c r="C48" s="45">
        <f t="shared" si="0"/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ht="15.75" x14ac:dyDescent="0.25">
      <c r="A49" s="61"/>
      <c r="B49" s="55"/>
      <c r="C49" s="45">
        <f t="shared" si="0"/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15.75" x14ac:dyDescent="0.25">
      <c r="A50" s="61"/>
      <c r="B50" s="55"/>
      <c r="C50" s="45">
        <f t="shared" si="0"/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</row>
    <row r="51" spans="1:34" ht="15.75" x14ac:dyDescent="0.25">
      <c r="A51" s="61"/>
      <c r="B51" s="55"/>
      <c r="C51" s="45">
        <f t="shared" si="0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</row>
    <row r="52" spans="1:34" ht="15.75" x14ac:dyDescent="0.25">
      <c r="A52" s="61"/>
      <c r="B52" s="55"/>
      <c r="C52" s="45">
        <f t="shared" si="0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</row>
    <row r="53" spans="1:34" ht="15.75" x14ac:dyDescent="0.25">
      <c r="A53" s="61"/>
      <c r="B53" s="55"/>
      <c r="C53" s="45">
        <f t="shared" si="0"/>
        <v>0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</row>
    <row r="54" spans="1:34" ht="15.75" x14ac:dyDescent="0.25">
      <c r="A54" s="61"/>
      <c r="B54" s="55"/>
      <c r="C54" s="45">
        <f t="shared" si="0"/>
        <v>0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</row>
    <row r="55" spans="1:34" ht="15.75" x14ac:dyDescent="0.25">
      <c r="A55" s="61"/>
      <c r="B55" s="66"/>
      <c r="C55" s="45">
        <f t="shared" si="0"/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</row>
    <row r="56" spans="1:34" ht="15.75" x14ac:dyDescent="0.25">
      <c r="A56" s="61"/>
      <c r="B56" s="66"/>
      <c r="C56" s="45">
        <f t="shared" si="0"/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</row>
    <row r="57" spans="1:34" ht="15.75" x14ac:dyDescent="0.25">
      <c r="A57" s="61"/>
      <c r="B57" s="66"/>
      <c r="C57" s="45">
        <f t="shared" si="0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</row>
    <row r="58" spans="1:34" ht="15.75" x14ac:dyDescent="0.25">
      <c r="A58" s="61"/>
      <c r="B58" s="55"/>
      <c r="C58" s="45">
        <f t="shared" si="0"/>
        <v>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</row>
    <row r="59" spans="1:34" ht="15.75" x14ac:dyDescent="0.25">
      <c r="A59" s="61"/>
      <c r="B59" s="66"/>
      <c r="C59" s="45">
        <f t="shared" si="0"/>
        <v>0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</row>
    <row r="60" spans="1:34" ht="15.75" x14ac:dyDescent="0.25">
      <c r="A60" s="61"/>
      <c r="B60" s="55"/>
      <c r="C60" s="45">
        <f t="shared" si="0"/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4" ht="15.75" x14ac:dyDescent="0.25">
      <c r="A61" s="61"/>
      <c r="B61" s="55"/>
      <c r="C61" s="45">
        <f t="shared" si="0"/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4" ht="15.75" x14ac:dyDescent="0.25">
      <c r="A62" s="61"/>
      <c r="B62" s="55"/>
      <c r="C62" s="45">
        <f t="shared" si="0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</row>
    <row r="63" spans="1:34" ht="15.75" x14ac:dyDescent="0.25">
      <c r="A63" s="61"/>
      <c r="B63" s="66"/>
      <c r="C63" s="45">
        <f t="shared" si="0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</row>
    <row r="64" spans="1:34" ht="15.75" x14ac:dyDescent="0.25">
      <c r="A64" s="61"/>
      <c r="B64" s="55"/>
      <c r="C64" s="45">
        <f t="shared" si="0"/>
        <v>0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</row>
    <row r="65" spans="1:34" ht="15.75" x14ac:dyDescent="0.25">
      <c r="A65" s="61"/>
      <c r="B65" s="66"/>
      <c r="C65" s="45">
        <f t="shared" si="0"/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</row>
    <row r="66" spans="1:34" ht="15.75" x14ac:dyDescent="0.25">
      <c r="A66" s="61"/>
      <c r="B66" s="66"/>
      <c r="C66" s="45">
        <f t="shared" ref="C66:C129" si="1">SUM(D66:AH66)</f>
        <v>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</row>
    <row r="67" spans="1:34" ht="15.75" x14ac:dyDescent="0.25">
      <c r="A67" s="61"/>
      <c r="B67" s="66"/>
      <c r="C67" s="45">
        <f t="shared" si="1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</row>
    <row r="68" spans="1:34" ht="15.75" x14ac:dyDescent="0.25">
      <c r="A68" s="61"/>
      <c r="B68" s="55"/>
      <c r="C68" s="45">
        <f t="shared" si="1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</row>
    <row r="69" spans="1:34" ht="15.75" x14ac:dyDescent="0.25">
      <c r="A69" s="61"/>
      <c r="B69" s="55"/>
      <c r="C69" s="45">
        <f t="shared" si="1"/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</row>
    <row r="70" spans="1:34" ht="15.75" x14ac:dyDescent="0.25">
      <c r="A70" s="61"/>
      <c r="B70" s="66"/>
      <c r="C70" s="45">
        <f t="shared" si="1"/>
        <v>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spans="1:34" ht="15.75" x14ac:dyDescent="0.25">
      <c r="A71" s="61"/>
      <c r="B71" s="55"/>
      <c r="C71" s="45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</row>
    <row r="72" spans="1:34" ht="15.75" x14ac:dyDescent="0.25">
      <c r="A72" s="61"/>
      <c r="B72" s="55"/>
      <c r="C72" s="45">
        <f t="shared" si="1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</row>
    <row r="73" spans="1:34" ht="15.75" x14ac:dyDescent="0.25">
      <c r="A73" s="61"/>
      <c r="B73" s="55"/>
      <c r="C73" s="45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</row>
    <row r="74" spans="1:34" ht="15.75" x14ac:dyDescent="0.25">
      <c r="A74" s="61"/>
      <c r="B74" s="55"/>
      <c r="C74" s="45">
        <f t="shared" si="1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</row>
    <row r="75" spans="1:34" ht="15.75" x14ac:dyDescent="0.25">
      <c r="A75" s="61"/>
      <c r="B75" s="66"/>
      <c r="C75" s="45">
        <f t="shared" si="1"/>
        <v>0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</row>
    <row r="76" spans="1:34" ht="15.75" x14ac:dyDescent="0.25">
      <c r="A76" s="61"/>
      <c r="B76" s="66"/>
      <c r="C76" s="45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</row>
    <row r="77" spans="1:34" ht="15.75" x14ac:dyDescent="0.25">
      <c r="A77" s="61"/>
      <c r="B77" s="55"/>
      <c r="C77" s="45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</row>
    <row r="78" spans="1:34" ht="15.75" x14ac:dyDescent="0.25">
      <c r="A78" s="61"/>
      <c r="B78" s="66"/>
      <c r="C78" s="45">
        <f t="shared" si="1"/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</row>
    <row r="79" spans="1:34" ht="15.75" x14ac:dyDescent="0.25">
      <c r="A79" s="61"/>
      <c r="B79" s="66"/>
      <c r="C79" s="45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</row>
    <row r="80" spans="1:34" ht="15.75" x14ac:dyDescent="0.25">
      <c r="A80" s="61"/>
      <c r="B80" s="66"/>
      <c r="C80" s="45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</row>
    <row r="81" spans="1:34" ht="15.75" x14ac:dyDescent="0.25">
      <c r="A81" s="61"/>
      <c r="B81" s="55"/>
      <c r="C81" s="45">
        <f t="shared" si="1"/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</row>
    <row r="82" spans="1:34" ht="15.75" x14ac:dyDescent="0.25">
      <c r="A82" s="61"/>
      <c r="B82" s="55"/>
      <c r="C82" s="45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</row>
    <row r="83" spans="1:34" ht="15.75" x14ac:dyDescent="0.25">
      <c r="A83" s="61"/>
      <c r="B83" s="55"/>
      <c r="C83" s="45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</row>
    <row r="84" spans="1:34" ht="15.75" x14ac:dyDescent="0.25">
      <c r="A84" s="61"/>
      <c r="B84" s="55"/>
      <c r="C84" s="45">
        <f t="shared" si="1"/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</row>
    <row r="85" spans="1:34" ht="15.75" x14ac:dyDescent="0.25">
      <c r="A85" s="61"/>
      <c r="B85" s="55"/>
      <c r="C85" s="45">
        <f t="shared" si="1"/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</row>
    <row r="86" spans="1:34" ht="15.75" x14ac:dyDescent="0.25">
      <c r="A86" s="61"/>
      <c r="B86" s="66"/>
      <c r="C86" s="45">
        <f t="shared" si="1"/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</row>
    <row r="87" spans="1:34" ht="15.75" x14ac:dyDescent="0.25">
      <c r="A87" s="61"/>
      <c r="B87" s="55"/>
      <c r="C87" s="45">
        <f t="shared" si="1"/>
        <v>0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</row>
    <row r="88" spans="1:34" ht="15.75" x14ac:dyDescent="0.25">
      <c r="A88" s="61"/>
      <c r="B88" s="66"/>
      <c r="C88" s="45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</row>
    <row r="89" spans="1:34" ht="15.75" x14ac:dyDescent="0.25">
      <c r="A89" s="61"/>
      <c r="B89" s="55"/>
      <c r="C89" s="45">
        <f t="shared" si="1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</row>
    <row r="90" spans="1:34" ht="15.75" x14ac:dyDescent="0.25">
      <c r="A90" s="61"/>
      <c r="B90" s="55"/>
      <c r="C90" s="45">
        <f t="shared" si="1"/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</row>
    <row r="91" spans="1:34" ht="15.75" x14ac:dyDescent="0.25">
      <c r="A91" s="61"/>
      <c r="B91" s="55"/>
      <c r="C91" s="45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</row>
    <row r="92" spans="1:34" ht="15.75" x14ac:dyDescent="0.25">
      <c r="A92" s="61"/>
      <c r="B92" s="55"/>
      <c r="C92" s="45">
        <f t="shared" si="1"/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</row>
    <row r="93" spans="1:34" ht="15.75" x14ac:dyDescent="0.25">
      <c r="A93" s="61"/>
      <c r="B93" s="55"/>
      <c r="C93" s="45">
        <f t="shared" si="1"/>
        <v>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</row>
    <row r="94" spans="1:34" ht="15.75" x14ac:dyDescent="0.25">
      <c r="A94" s="61"/>
      <c r="B94" s="66"/>
      <c r="C94" s="45">
        <f t="shared" si="1"/>
        <v>0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</row>
    <row r="95" spans="1:34" ht="15.75" x14ac:dyDescent="0.25">
      <c r="A95" s="61"/>
      <c r="B95" s="66"/>
      <c r="C95" s="45">
        <f t="shared" si="1"/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</row>
    <row r="96" spans="1:34" ht="15.75" x14ac:dyDescent="0.25">
      <c r="A96" s="61"/>
      <c r="B96" s="66"/>
      <c r="C96" s="45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</row>
    <row r="97" spans="1:34" ht="15.75" x14ac:dyDescent="0.25">
      <c r="A97" s="61"/>
      <c r="B97" s="55"/>
      <c r="C97" s="45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</row>
    <row r="98" spans="1:34" ht="15.75" x14ac:dyDescent="0.25">
      <c r="A98" s="61"/>
      <c r="B98" s="55"/>
      <c r="C98" s="45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</row>
    <row r="99" spans="1:34" ht="15.75" x14ac:dyDescent="0.25">
      <c r="A99" s="61"/>
      <c r="B99" s="55"/>
      <c r="C99" s="45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</row>
    <row r="100" spans="1:34" ht="15.75" x14ac:dyDescent="0.25">
      <c r="A100" s="61"/>
      <c r="B100" s="55"/>
      <c r="C100" s="45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</row>
    <row r="101" spans="1:34" ht="15.75" x14ac:dyDescent="0.25">
      <c r="A101" s="61"/>
      <c r="B101" s="55"/>
      <c r="C101" s="45">
        <f t="shared" si="1"/>
        <v>0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</row>
    <row r="102" spans="1:34" ht="15.75" x14ac:dyDescent="0.25">
      <c r="A102" s="61"/>
      <c r="B102" s="66"/>
      <c r="C102" s="45">
        <f t="shared" si="1"/>
        <v>0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</row>
    <row r="103" spans="1:34" ht="15.75" x14ac:dyDescent="0.25">
      <c r="A103" s="61"/>
      <c r="B103" s="55"/>
      <c r="C103" s="45">
        <f t="shared" si="1"/>
        <v>0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</row>
    <row r="104" spans="1:34" ht="15.75" x14ac:dyDescent="0.25">
      <c r="A104" s="61"/>
      <c r="B104" s="55"/>
      <c r="C104" s="45">
        <f t="shared" si="1"/>
        <v>0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</row>
    <row r="105" spans="1:34" ht="15.75" x14ac:dyDescent="0.25">
      <c r="A105" s="61"/>
      <c r="B105" s="55"/>
      <c r="C105" s="45">
        <f t="shared" si="1"/>
        <v>0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</row>
    <row r="106" spans="1:34" ht="15.75" x14ac:dyDescent="0.25">
      <c r="A106" s="61"/>
      <c r="B106" s="55"/>
      <c r="C106" s="45">
        <f t="shared" si="1"/>
        <v>0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</row>
    <row r="107" spans="1:34" ht="15.75" x14ac:dyDescent="0.25">
      <c r="A107" s="61"/>
      <c r="B107" s="66"/>
      <c r="C107" s="45">
        <f t="shared" si="1"/>
        <v>0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</row>
    <row r="108" spans="1:34" ht="15.75" x14ac:dyDescent="0.25">
      <c r="A108" s="61"/>
      <c r="B108" s="55"/>
      <c r="C108" s="45">
        <f t="shared" si="1"/>
        <v>0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</row>
    <row r="109" spans="1:34" ht="15.75" x14ac:dyDescent="0.25">
      <c r="A109" s="61"/>
      <c r="B109" s="66"/>
      <c r="C109" s="45">
        <f t="shared" si="1"/>
        <v>0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</row>
    <row r="110" spans="1:34" ht="15.75" x14ac:dyDescent="0.25">
      <c r="A110" s="61"/>
      <c r="B110" s="55"/>
      <c r="C110" s="45">
        <f t="shared" si="1"/>
        <v>0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</row>
    <row r="111" spans="1:34" ht="15.75" x14ac:dyDescent="0.25">
      <c r="A111" s="61"/>
      <c r="B111" s="55"/>
      <c r="C111" s="45">
        <f t="shared" si="1"/>
        <v>0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</row>
    <row r="112" spans="1:34" ht="15.75" x14ac:dyDescent="0.25">
      <c r="A112" s="61"/>
      <c r="B112" s="55"/>
      <c r="C112" s="45">
        <f t="shared" si="1"/>
        <v>0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</row>
    <row r="113" spans="1:34" ht="15.75" x14ac:dyDescent="0.25">
      <c r="A113" s="61"/>
      <c r="B113" s="55"/>
      <c r="C113" s="45">
        <f t="shared" si="1"/>
        <v>0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</row>
    <row r="114" spans="1:34" ht="15.75" x14ac:dyDescent="0.25">
      <c r="A114" s="61"/>
      <c r="B114" s="66"/>
      <c r="C114" s="45">
        <f t="shared" si="1"/>
        <v>0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</row>
    <row r="115" spans="1:34" ht="15.75" x14ac:dyDescent="0.25">
      <c r="A115" s="61"/>
      <c r="B115" s="55"/>
      <c r="C115" s="45">
        <f t="shared" si="1"/>
        <v>0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</row>
    <row r="116" spans="1:34" ht="15.75" x14ac:dyDescent="0.25">
      <c r="A116" s="61"/>
      <c r="B116" s="66"/>
      <c r="C116" s="45">
        <f t="shared" si="1"/>
        <v>0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</row>
    <row r="117" spans="1:34" ht="15.75" x14ac:dyDescent="0.25">
      <c r="A117" s="61"/>
      <c r="B117" s="66"/>
      <c r="C117" s="45">
        <f t="shared" si="1"/>
        <v>0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</row>
    <row r="118" spans="1:34" ht="15.75" x14ac:dyDescent="0.25">
      <c r="A118" s="61"/>
      <c r="B118" s="66"/>
      <c r="C118" s="45">
        <f t="shared" si="1"/>
        <v>0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</row>
    <row r="119" spans="1:34" ht="15.75" x14ac:dyDescent="0.25">
      <c r="A119" s="61"/>
      <c r="B119" s="55"/>
      <c r="C119" s="45">
        <f t="shared" si="1"/>
        <v>0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24"/>
    </row>
    <row r="120" spans="1:34" ht="15.75" x14ac:dyDescent="0.25">
      <c r="A120" s="61"/>
      <c r="B120" s="55"/>
      <c r="C120" s="45">
        <f t="shared" si="1"/>
        <v>0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</row>
    <row r="121" spans="1:34" ht="15.75" x14ac:dyDescent="0.25">
      <c r="A121" s="61"/>
      <c r="B121" s="66"/>
      <c r="C121" s="45">
        <f t="shared" si="1"/>
        <v>0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</row>
    <row r="122" spans="1:34" ht="15.75" x14ac:dyDescent="0.25">
      <c r="A122" s="61"/>
      <c r="B122" s="66"/>
      <c r="C122" s="45">
        <f t="shared" si="1"/>
        <v>0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</row>
    <row r="123" spans="1:34" ht="15.75" x14ac:dyDescent="0.25">
      <c r="A123" s="61"/>
      <c r="B123" s="55"/>
      <c r="C123" s="45">
        <f t="shared" si="1"/>
        <v>0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</row>
    <row r="124" spans="1:34" ht="15.75" x14ac:dyDescent="0.25">
      <c r="A124" s="61"/>
      <c r="B124" s="55"/>
      <c r="C124" s="45">
        <f t="shared" si="1"/>
        <v>0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</row>
    <row r="125" spans="1:34" ht="15.75" x14ac:dyDescent="0.25">
      <c r="A125" s="61"/>
      <c r="B125" s="55"/>
      <c r="C125" s="45">
        <f t="shared" si="1"/>
        <v>0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</row>
    <row r="126" spans="1:34" ht="15.75" x14ac:dyDescent="0.25">
      <c r="A126" s="61"/>
      <c r="B126" s="55"/>
      <c r="C126" s="45">
        <f t="shared" si="1"/>
        <v>0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</row>
    <row r="127" spans="1:34" ht="15.75" x14ac:dyDescent="0.25">
      <c r="A127" s="61"/>
      <c r="B127" s="55"/>
      <c r="C127" s="45">
        <f t="shared" si="1"/>
        <v>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</row>
    <row r="128" spans="1:34" ht="15.75" x14ac:dyDescent="0.25">
      <c r="A128" s="61"/>
      <c r="B128" s="66"/>
      <c r="C128" s="45">
        <f t="shared" si="1"/>
        <v>0</v>
      </c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</row>
    <row r="129" spans="1:34" ht="15.75" x14ac:dyDescent="0.25">
      <c r="A129" s="61"/>
      <c r="B129" s="66"/>
      <c r="C129" s="45">
        <f t="shared" si="1"/>
        <v>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</row>
    <row r="130" spans="1:34" ht="15.75" x14ac:dyDescent="0.25">
      <c r="A130" s="61"/>
      <c r="B130" s="55"/>
      <c r="C130" s="45">
        <f t="shared" ref="C130:C193" si="2">SUM(D130:AH130)</f>
        <v>0</v>
      </c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</row>
    <row r="131" spans="1:34" ht="15.75" x14ac:dyDescent="0.25">
      <c r="A131" s="61"/>
      <c r="B131" s="55"/>
      <c r="C131" s="45">
        <f t="shared" si="2"/>
        <v>0</v>
      </c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</row>
    <row r="132" spans="1:34" ht="15.75" x14ac:dyDescent="0.25">
      <c r="A132" s="61"/>
      <c r="B132" s="55"/>
      <c r="C132" s="45">
        <f t="shared" si="2"/>
        <v>0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</row>
    <row r="133" spans="1:34" ht="15.75" x14ac:dyDescent="0.25">
      <c r="A133" s="61"/>
      <c r="B133" s="55"/>
      <c r="C133" s="45">
        <f t="shared" si="2"/>
        <v>0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</row>
    <row r="134" spans="1:34" ht="15.75" x14ac:dyDescent="0.25">
      <c r="A134" s="61"/>
      <c r="B134" s="66"/>
      <c r="C134" s="45">
        <f t="shared" si="2"/>
        <v>0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</row>
    <row r="135" spans="1:34" ht="15.75" x14ac:dyDescent="0.25">
      <c r="A135" s="61"/>
      <c r="B135" s="55"/>
      <c r="C135" s="45">
        <f t="shared" si="2"/>
        <v>0</v>
      </c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</row>
    <row r="136" spans="1:34" ht="15.75" x14ac:dyDescent="0.25">
      <c r="A136" s="61"/>
      <c r="B136" s="66"/>
      <c r="C136" s="45">
        <f t="shared" si="2"/>
        <v>0</v>
      </c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</row>
    <row r="137" spans="1:34" ht="15.75" x14ac:dyDescent="0.25">
      <c r="A137" s="61"/>
      <c r="B137" s="55"/>
      <c r="C137" s="45">
        <f t="shared" si="2"/>
        <v>0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</row>
    <row r="138" spans="1:34" ht="15.75" x14ac:dyDescent="0.25">
      <c r="A138" s="61"/>
      <c r="B138" s="66"/>
      <c r="C138" s="45">
        <f t="shared" si="2"/>
        <v>0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</row>
    <row r="139" spans="1:34" ht="15.75" x14ac:dyDescent="0.25">
      <c r="A139" s="61"/>
      <c r="B139" s="55"/>
      <c r="C139" s="45">
        <f t="shared" si="2"/>
        <v>0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</row>
    <row r="140" spans="1:34" ht="15.75" x14ac:dyDescent="0.25">
      <c r="A140" s="61"/>
      <c r="B140" s="55"/>
      <c r="C140" s="45">
        <f t="shared" si="2"/>
        <v>0</v>
      </c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</row>
    <row r="141" spans="1:34" ht="15.75" x14ac:dyDescent="0.25">
      <c r="A141" s="61"/>
      <c r="B141" s="55"/>
      <c r="C141" s="45">
        <f t="shared" si="2"/>
        <v>0</v>
      </c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</row>
    <row r="142" spans="1:34" ht="15.75" x14ac:dyDescent="0.25">
      <c r="A142" s="61"/>
      <c r="B142" s="55"/>
      <c r="C142" s="45">
        <f t="shared" si="2"/>
        <v>0</v>
      </c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</row>
    <row r="143" spans="1:34" ht="15.75" x14ac:dyDescent="0.25">
      <c r="A143" s="61"/>
      <c r="B143" s="66"/>
      <c r="C143" s="45">
        <f t="shared" si="2"/>
        <v>0</v>
      </c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24"/>
      <c r="AH143" s="24"/>
    </row>
    <row r="144" spans="1:34" ht="15.75" x14ac:dyDescent="0.25">
      <c r="A144" s="61"/>
      <c r="B144" s="55"/>
      <c r="C144" s="45">
        <f t="shared" si="2"/>
        <v>0</v>
      </c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</row>
    <row r="145" spans="1:34" ht="15.75" x14ac:dyDescent="0.25">
      <c r="A145" s="61"/>
      <c r="B145" s="55"/>
      <c r="C145" s="45">
        <f t="shared" si="2"/>
        <v>0</v>
      </c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</row>
    <row r="146" spans="1:34" ht="15.75" x14ac:dyDescent="0.25">
      <c r="A146" s="61"/>
      <c r="B146" s="55"/>
      <c r="C146" s="45">
        <f t="shared" si="2"/>
        <v>0</v>
      </c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</row>
    <row r="147" spans="1:34" ht="15.75" x14ac:dyDescent="0.25">
      <c r="A147" s="61"/>
      <c r="B147" s="66"/>
      <c r="C147" s="45">
        <f t="shared" si="2"/>
        <v>0</v>
      </c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</row>
    <row r="148" spans="1:34" ht="15.75" x14ac:dyDescent="0.25">
      <c r="A148" s="61"/>
      <c r="B148" s="66"/>
      <c r="C148" s="45">
        <f t="shared" si="2"/>
        <v>0</v>
      </c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</row>
    <row r="149" spans="1:34" ht="15.75" x14ac:dyDescent="0.25">
      <c r="A149" s="61"/>
      <c r="B149" s="66"/>
      <c r="C149" s="45">
        <f t="shared" si="2"/>
        <v>0</v>
      </c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</row>
    <row r="150" spans="1:34" ht="15.75" x14ac:dyDescent="0.25">
      <c r="A150" s="61"/>
      <c r="B150" s="55"/>
      <c r="C150" s="45">
        <f t="shared" si="2"/>
        <v>0</v>
      </c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</row>
    <row r="151" spans="1:34" ht="15.75" x14ac:dyDescent="0.25">
      <c r="A151" s="61"/>
      <c r="B151" s="66"/>
      <c r="C151" s="45">
        <f t="shared" si="2"/>
        <v>0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</row>
    <row r="152" spans="1:34" ht="15.75" x14ac:dyDescent="0.25">
      <c r="A152" s="61"/>
      <c r="B152" s="66"/>
      <c r="C152" s="45">
        <f t="shared" si="2"/>
        <v>0</v>
      </c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</row>
    <row r="153" spans="1:34" ht="15.75" x14ac:dyDescent="0.25">
      <c r="A153" s="61"/>
      <c r="B153" s="55"/>
      <c r="C153" s="45">
        <f t="shared" si="2"/>
        <v>0</v>
      </c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</row>
    <row r="154" spans="1:34" ht="15.75" x14ac:dyDescent="0.25">
      <c r="A154" s="61"/>
      <c r="B154" s="55"/>
      <c r="C154" s="45">
        <f t="shared" si="2"/>
        <v>0</v>
      </c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</row>
    <row r="155" spans="1:34" ht="15.75" x14ac:dyDescent="0.25">
      <c r="A155" s="61"/>
      <c r="B155" s="55"/>
      <c r="C155" s="45">
        <f t="shared" si="2"/>
        <v>0</v>
      </c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</row>
    <row r="156" spans="1:34" ht="15.75" x14ac:dyDescent="0.25">
      <c r="A156" s="61"/>
      <c r="B156" s="55"/>
      <c r="C156" s="45">
        <f t="shared" si="2"/>
        <v>0</v>
      </c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</row>
    <row r="157" spans="1:34" ht="15.75" x14ac:dyDescent="0.25">
      <c r="A157" s="61"/>
      <c r="B157" s="55"/>
      <c r="C157" s="45">
        <f t="shared" si="2"/>
        <v>0</v>
      </c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</row>
    <row r="158" spans="1:34" ht="15.75" x14ac:dyDescent="0.25">
      <c r="A158" s="61"/>
      <c r="B158" s="66"/>
      <c r="C158" s="45">
        <f t="shared" si="2"/>
        <v>0</v>
      </c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</row>
    <row r="159" spans="1:34" ht="15.75" x14ac:dyDescent="0.25">
      <c r="A159" s="61"/>
      <c r="B159" s="55"/>
      <c r="C159" s="45">
        <f t="shared" si="2"/>
        <v>0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</row>
    <row r="160" spans="1:34" ht="15.75" x14ac:dyDescent="0.25">
      <c r="A160" s="61"/>
      <c r="B160" s="55"/>
      <c r="C160" s="45">
        <f t="shared" si="2"/>
        <v>0</v>
      </c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</row>
    <row r="161" spans="1:34" ht="15.75" x14ac:dyDescent="0.25">
      <c r="A161" s="61"/>
      <c r="B161" s="55"/>
      <c r="C161" s="45">
        <f t="shared" si="2"/>
        <v>0</v>
      </c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</row>
    <row r="162" spans="1:34" ht="15.75" x14ac:dyDescent="0.25">
      <c r="A162" s="61"/>
      <c r="B162" s="55"/>
      <c r="C162" s="45">
        <f t="shared" si="2"/>
        <v>0</v>
      </c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</row>
    <row r="163" spans="1:34" ht="15.75" x14ac:dyDescent="0.25">
      <c r="A163" s="61"/>
      <c r="B163" s="55"/>
      <c r="C163" s="45">
        <f t="shared" si="2"/>
        <v>0</v>
      </c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</row>
    <row r="164" spans="1:34" ht="15.75" x14ac:dyDescent="0.25">
      <c r="A164" s="61"/>
      <c r="B164" s="55"/>
      <c r="C164" s="45">
        <f t="shared" si="2"/>
        <v>0</v>
      </c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</row>
    <row r="165" spans="1:34" ht="15.75" x14ac:dyDescent="0.25">
      <c r="A165" s="61"/>
      <c r="B165" s="55"/>
      <c r="C165" s="45">
        <f t="shared" si="2"/>
        <v>0</v>
      </c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</row>
    <row r="166" spans="1:34" ht="15.75" x14ac:dyDescent="0.25">
      <c r="A166" s="61"/>
      <c r="B166" s="66"/>
      <c r="C166" s="45">
        <f t="shared" si="2"/>
        <v>0</v>
      </c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</row>
    <row r="167" spans="1:34" ht="15.75" x14ac:dyDescent="0.25">
      <c r="A167" s="61"/>
      <c r="B167" s="55"/>
      <c r="C167" s="45">
        <f t="shared" si="2"/>
        <v>0</v>
      </c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</row>
    <row r="168" spans="1:34" ht="15.75" x14ac:dyDescent="0.25">
      <c r="A168" s="61"/>
      <c r="B168" s="55"/>
      <c r="C168" s="45">
        <f t="shared" si="2"/>
        <v>0</v>
      </c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</row>
    <row r="169" spans="1:34" ht="15.75" x14ac:dyDescent="0.25">
      <c r="A169" s="61"/>
      <c r="B169" s="55"/>
      <c r="C169" s="45">
        <f t="shared" si="2"/>
        <v>0</v>
      </c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</row>
    <row r="170" spans="1:34" ht="15.75" x14ac:dyDescent="0.25">
      <c r="A170" s="61"/>
      <c r="B170" s="55"/>
      <c r="C170" s="45">
        <f t="shared" si="2"/>
        <v>0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</row>
    <row r="171" spans="1:34" ht="15.75" x14ac:dyDescent="0.25">
      <c r="A171" s="61"/>
      <c r="B171" s="55"/>
      <c r="C171" s="45">
        <f t="shared" si="2"/>
        <v>0</v>
      </c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</row>
    <row r="172" spans="1:34" ht="15.75" x14ac:dyDescent="0.25">
      <c r="A172" s="61"/>
      <c r="B172" s="66"/>
      <c r="C172" s="45">
        <f t="shared" si="2"/>
        <v>0</v>
      </c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24"/>
      <c r="AH172" s="24"/>
    </row>
    <row r="173" spans="1:34" ht="15.75" x14ac:dyDescent="0.25">
      <c r="A173" s="61"/>
      <c r="B173" s="55"/>
      <c r="C173" s="45">
        <f t="shared" si="2"/>
        <v>0</v>
      </c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</row>
    <row r="174" spans="1:34" ht="15.75" x14ac:dyDescent="0.25">
      <c r="A174" s="61"/>
      <c r="B174" s="66"/>
      <c r="C174" s="45">
        <f t="shared" si="2"/>
        <v>0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</row>
    <row r="175" spans="1:34" ht="15.75" x14ac:dyDescent="0.25">
      <c r="A175" s="61"/>
      <c r="B175" s="55"/>
      <c r="C175" s="45">
        <f t="shared" si="2"/>
        <v>0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</row>
    <row r="176" spans="1:34" ht="15.75" x14ac:dyDescent="0.25">
      <c r="A176" s="61"/>
      <c r="B176" s="66"/>
      <c r="C176" s="45">
        <f t="shared" si="2"/>
        <v>0</v>
      </c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</row>
    <row r="177" spans="1:34" ht="15.75" x14ac:dyDescent="0.25">
      <c r="A177" s="61"/>
      <c r="B177" s="55"/>
      <c r="C177" s="45">
        <f t="shared" si="2"/>
        <v>0</v>
      </c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</row>
    <row r="178" spans="1:34" ht="15.75" x14ac:dyDescent="0.25">
      <c r="A178" s="61"/>
      <c r="B178" s="55"/>
      <c r="C178" s="45">
        <f t="shared" si="2"/>
        <v>0</v>
      </c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</row>
    <row r="179" spans="1:34" ht="15.75" x14ac:dyDescent="0.25">
      <c r="A179" s="61"/>
      <c r="B179" s="55"/>
      <c r="C179" s="45">
        <f t="shared" si="2"/>
        <v>0</v>
      </c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</row>
    <row r="180" spans="1:34" ht="15.75" x14ac:dyDescent="0.25">
      <c r="A180" s="61"/>
      <c r="B180" s="55"/>
      <c r="C180" s="45">
        <f t="shared" si="2"/>
        <v>0</v>
      </c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</row>
    <row r="181" spans="1:34" ht="15.75" x14ac:dyDescent="0.25">
      <c r="A181" s="61"/>
      <c r="B181" s="55"/>
      <c r="C181" s="45">
        <f t="shared" si="2"/>
        <v>0</v>
      </c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</row>
    <row r="182" spans="1:34" ht="15.75" x14ac:dyDescent="0.25">
      <c r="A182" s="61"/>
      <c r="B182" s="66"/>
      <c r="C182" s="45">
        <f t="shared" si="2"/>
        <v>0</v>
      </c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</row>
    <row r="183" spans="1:34" ht="15.75" x14ac:dyDescent="0.25">
      <c r="A183" s="61"/>
      <c r="B183" s="55"/>
      <c r="C183" s="45">
        <f t="shared" si="2"/>
        <v>0</v>
      </c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24"/>
      <c r="AH183" s="24"/>
    </row>
    <row r="184" spans="1:34" ht="15.75" x14ac:dyDescent="0.25">
      <c r="A184" s="61"/>
      <c r="B184" s="66"/>
      <c r="C184" s="45">
        <f t="shared" si="2"/>
        <v>0</v>
      </c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</row>
    <row r="185" spans="1:34" ht="15.75" x14ac:dyDescent="0.25">
      <c r="A185" s="61"/>
      <c r="B185" s="55"/>
      <c r="C185" s="45">
        <f t="shared" si="2"/>
        <v>0</v>
      </c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</row>
    <row r="186" spans="1:34" ht="15.75" x14ac:dyDescent="0.25">
      <c r="A186" s="61"/>
      <c r="B186" s="55"/>
      <c r="C186" s="45">
        <f t="shared" si="2"/>
        <v>0</v>
      </c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</row>
    <row r="187" spans="1:34" ht="15.75" x14ac:dyDescent="0.25">
      <c r="A187" s="61"/>
      <c r="B187" s="55"/>
      <c r="C187" s="45">
        <f t="shared" si="2"/>
        <v>0</v>
      </c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</row>
    <row r="188" spans="1:34" ht="15.75" x14ac:dyDescent="0.25">
      <c r="A188" s="61"/>
      <c r="B188" s="66"/>
      <c r="C188" s="45">
        <f t="shared" si="2"/>
        <v>0</v>
      </c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</row>
    <row r="189" spans="1:34" ht="15.75" x14ac:dyDescent="0.25">
      <c r="A189" s="61"/>
      <c r="B189" s="55"/>
      <c r="C189" s="45">
        <f t="shared" si="2"/>
        <v>0</v>
      </c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</row>
    <row r="190" spans="1:34" ht="15.75" x14ac:dyDescent="0.25">
      <c r="A190" s="61"/>
      <c r="B190" s="55"/>
      <c r="C190" s="45">
        <f t="shared" si="2"/>
        <v>0</v>
      </c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</row>
    <row r="191" spans="1:34" ht="15.75" x14ac:dyDescent="0.25">
      <c r="A191" s="61"/>
      <c r="B191" s="55"/>
      <c r="C191" s="45">
        <f t="shared" si="2"/>
        <v>0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</row>
    <row r="192" spans="1:34" ht="15.75" x14ac:dyDescent="0.25">
      <c r="A192" s="61"/>
      <c r="B192" s="55"/>
      <c r="C192" s="45">
        <f t="shared" si="2"/>
        <v>0</v>
      </c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</row>
    <row r="193" spans="1:34" ht="15.75" x14ac:dyDescent="0.25">
      <c r="A193" s="61"/>
      <c r="B193" s="66"/>
      <c r="C193" s="45">
        <f t="shared" si="2"/>
        <v>0</v>
      </c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</row>
    <row r="194" spans="1:34" ht="15.75" x14ac:dyDescent="0.25">
      <c r="A194" s="61"/>
      <c r="B194" s="66"/>
      <c r="C194" s="45">
        <f t="shared" ref="C194:C257" si="3">SUM(D194:AH194)</f>
        <v>0</v>
      </c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24"/>
      <c r="AH194" s="24"/>
    </row>
    <row r="195" spans="1:34" ht="15.75" x14ac:dyDescent="0.25">
      <c r="A195" s="61"/>
      <c r="B195" s="66"/>
      <c r="C195" s="45">
        <f t="shared" si="3"/>
        <v>0</v>
      </c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</row>
    <row r="196" spans="1:34" ht="15.75" x14ac:dyDescent="0.25">
      <c r="A196" s="61"/>
      <c r="B196" s="55"/>
      <c r="C196" s="45">
        <f t="shared" si="3"/>
        <v>0</v>
      </c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</row>
    <row r="197" spans="1:34" ht="15.75" x14ac:dyDescent="0.25">
      <c r="A197" s="61"/>
      <c r="B197" s="66"/>
      <c r="C197" s="45">
        <f t="shared" si="3"/>
        <v>0</v>
      </c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</row>
    <row r="198" spans="1:34" ht="15.75" x14ac:dyDescent="0.25">
      <c r="A198" s="61"/>
      <c r="B198" s="55"/>
      <c r="C198" s="45">
        <f t="shared" si="3"/>
        <v>0</v>
      </c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</row>
    <row r="199" spans="1:34" ht="15.75" x14ac:dyDescent="0.25">
      <c r="A199" s="61"/>
      <c r="B199" s="55"/>
      <c r="C199" s="45">
        <f t="shared" si="3"/>
        <v>0</v>
      </c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</row>
    <row r="200" spans="1:34" ht="15.75" x14ac:dyDescent="0.25">
      <c r="A200" s="61"/>
      <c r="B200" s="55"/>
      <c r="C200" s="45">
        <f t="shared" si="3"/>
        <v>0</v>
      </c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</row>
    <row r="201" spans="1:34" ht="15.75" x14ac:dyDescent="0.25">
      <c r="A201" s="61"/>
      <c r="B201" s="55"/>
      <c r="C201" s="45">
        <f t="shared" si="3"/>
        <v>0</v>
      </c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</row>
    <row r="202" spans="1:34" ht="15.75" x14ac:dyDescent="0.25">
      <c r="A202" s="61"/>
      <c r="B202" s="66"/>
      <c r="C202" s="45">
        <f t="shared" si="3"/>
        <v>0</v>
      </c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</row>
    <row r="203" spans="1:34" ht="15.75" x14ac:dyDescent="0.25">
      <c r="A203" s="61"/>
      <c r="B203" s="55"/>
      <c r="C203" s="45">
        <f t="shared" si="3"/>
        <v>0</v>
      </c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</row>
    <row r="204" spans="1:34" ht="15.75" x14ac:dyDescent="0.25">
      <c r="A204" s="61"/>
      <c r="B204" s="55"/>
      <c r="C204" s="45">
        <f t="shared" si="3"/>
        <v>0</v>
      </c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</row>
    <row r="205" spans="1:34" ht="15.75" x14ac:dyDescent="0.25">
      <c r="A205" s="61"/>
      <c r="B205" s="55"/>
      <c r="C205" s="45">
        <f t="shared" si="3"/>
        <v>0</v>
      </c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</row>
    <row r="206" spans="1:34" ht="15.75" x14ac:dyDescent="0.25">
      <c r="A206" s="61"/>
      <c r="B206" s="66"/>
      <c r="C206" s="45">
        <f t="shared" si="3"/>
        <v>0</v>
      </c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</row>
    <row r="207" spans="1:34" ht="15.75" x14ac:dyDescent="0.25">
      <c r="A207" s="61"/>
      <c r="B207" s="55"/>
      <c r="C207" s="45">
        <f t="shared" si="3"/>
        <v>0</v>
      </c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</row>
    <row r="208" spans="1:34" ht="15.75" x14ac:dyDescent="0.25">
      <c r="A208" s="61"/>
      <c r="B208" s="55"/>
      <c r="C208" s="45">
        <f t="shared" si="3"/>
        <v>0</v>
      </c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</row>
    <row r="209" spans="1:34" ht="15.75" x14ac:dyDescent="0.25">
      <c r="A209" s="61"/>
      <c r="B209" s="66"/>
      <c r="C209" s="45">
        <f t="shared" si="3"/>
        <v>0</v>
      </c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</row>
    <row r="210" spans="1:34" ht="15.75" x14ac:dyDescent="0.25">
      <c r="A210" s="61"/>
      <c r="B210" s="66"/>
      <c r="C210" s="45">
        <f t="shared" si="3"/>
        <v>0</v>
      </c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</row>
    <row r="211" spans="1:34" ht="15.75" x14ac:dyDescent="0.25">
      <c r="A211" s="61"/>
      <c r="B211" s="66"/>
      <c r="C211" s="45">
        <f t="shared" si="3"/>
        <v>0</v>
      </c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</row>
    <row r="212" spans="1:34" ht="15.75" x14ac:dyDescent="0.25">
      <c r="A212" s="61"/>
      <c r="B212" s="55"/>
      <c r="C212" s="45">
        <f t="shared" si="3"/>
        <v>0</v>
      </c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</row>
    <row r="213" spans="1:34" ht="15.75" x14ac:dyDescent="0.25">
      <c r="A213" s="61"/>
      <c r="B213" s="55"/>
      <c r="C213" s="45">
        <f t="shared" si="3"/>
        <v>0</v>
      </c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</row>
    <row r="214" spans="1:34" ht="15.75" x14ac:dyDescent="0.25">
      <c r="A214" s="61"/>
      <c r="B214" s="66"/>
      <c r="C214" s="45">
        <f t="shared" si="3"/>
        <v>0</v>
      </c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</row>
    <row r="215" spans="1:34" ht="15.75" x14ac:dyDescent="0.25">
      <c r="A215" s="61"/>
      <c r="B215" s="66"/>
      <c r="C215" s="45">
        <f t="shared" si="3"/>
        <v>0</v>
      </c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</row>
    <row r="216" spans="1:34" ht="15.75" x14ac:dyDescent="0.25">
      <c r="A216" s="61"/>
      <c r="B216" s="55"/>
      <c r="C216" s="45">
        <f t="shared" si="3"/>
        <v>0</v>
      </c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</row>
    <row r="217" spans="1:34" ht="15.75" x14ac:dyDescent="0.25">
      <c r="A217" s="61"/>
      <c r="B217" s="55"/>
      <c r="C217" s="45">
        <f t="shared" si="3"/>
        <v>0</v>
      </c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</row>
    <row r="218" spans="1:34" ht="15.75" x14ac:dyDescent="0.25">
      <c r="A218" s="61"/>
      <c r="B218" s="55"/>
      <c r="C218" s="45">
        <f t="shared" si="3"/>
        <v>0</v>
      </c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</row>
    <row r="219" spans="1:34" ht="15.75" x14ac:dyDescent="0.25">
      <c r="A219" s="61"/>
      <c r="B219" s="55"/>
      <c r="C219" s="45">
        <f t="shared" si="3"/>
        <v>0</v>
      </c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</row>
    <row r="220" spans="1:34" ht="15.75" x14ac:dyDescent="0.25">
      <c r="A220" s="61"/>
      <c r="B220" s="66"/>
      <c r="C220" s="45">
        <f t="shared" si="3"/>
        <v>0</v>
      </c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</row>
    <row r="221" spans="1:34" ht="15.75" x14ac:dyDescent="0.25">
      <c r="A221" s="61"/>
      <c r="B221" s="55"/>
      <c r="C221" s="45">
        <f t="shared" si="3"/>
        <v>0</v>
      </c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</row>
    <row r="222" spans="1:34" ht="15.75" x14ac:dyDescent="0.25">
      <c r="A222" s="61"/>
      <c r="B222" s="66"/>
      <c r="C222" s="45">
        <f t="shared" si="3"/>
        <v>0</v>
      </c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</row>
    <row r="223" spans="1:34" ht="15.75" x14ac:dyDescent="0.25">
      <c r="A223" s="61"/>
      <c r="B223" s="66"/>
      <c r="C223" s="45">
        <f t="shared" si="3"/>
        <v>0</v>
      </c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24"/>
      <c r="AH223" s="24"/>
    </row>
    <row r="224" spans="1:34" ht="15.75" x14ac:dyDescent="0.25">
      <c r="A224" s="61"/>
      <c r="B224" s="66"/>
      <c r="C224" s="45">
        <f t="shared" si="3"/>
        <v>0</v>
      </c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</row>
    <row r="225" spans="1:34" ht="15.75" x14ac:dyDescent="0.25">
      <c r="A225" s="61"/>
      <c r="B225" s="55"/>
      <c r="C225" s="45">
        <f t="shared" si="3"/>
        <v>0</v>
      </c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</row>
    <row r="226" spans="1:34" ht="15.75" x14ac:dyDescent="0.25">
      <c r="A226" s="61"/>
      <c r="B226" s="55"/>
      <c r="C226" s="45">
        <f t="shared" si="3"/>
        <v>0</v>
      </c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</row>
    <row r="227" spans="1:34" ht="15.75" x14ac:dyDescent="0.25">
      <c r="A227" s="61"/>
      <c r="B227" s="55"/>
      <c r="C227" s="45">
        <f t="shared" si="3"/>
        <v>0</v>
      </c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</row>
    <row r="228" spans="1:34" ht="15.75" x14ac:dyDescent="0.25">
      <c r="A228" s="61"/>
      <c r="B228" s="66"/>
      <c r="C228" s="45">
        <f t="shared" si="3"/>
        <v>0</v>
      </c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</row>
    <row r="229" spans="1:34" ht="15.75" x14ac:dyDescent="0.25">
      <c r="A229" s="61"/>
      <c r="B229" s="66"/>
      <c r="C229" s="45">
        <f t="shared" si="3"/>
        <v>0</v>
      </c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</row>
    <row r="230" spans="1:34" ht="15.75" x14ac:dyDescent="0.25">
      <c r="A230" s="61"/>
      <c r="B230" s="66"/>
      <c r="C230" s="45">
        <f t="shared" si="3"/>
        <v>0</v>
      </c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</row>
    <row r="231" spans="1:34" ht="15.75" x14ac:dyDescent="0.25">
      <c r="A231" s="61"/>
      <c r="B231" s="56"/>
      <c r="C231" s="45">
        <f t="shared" si="3"/>
        <v>0</v>
      </c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</row>
    <row r="232" spans="1:34" ht="15.75" x14ac:dyDescent="0.25">
      <c r="A232" s="61"/>
      <c r="B232" s="66"/>
      <c r="C232" s="45">
        <f t="shared" si="3"/>
        <v>0</v>
      </c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</row>
    <row r="233" spans="1:34" ht="15.75" x14ac:dyDescent="0.25">
      <c r="A233" s="61"/>
      <c r="B233" s="55"/>
      <c r="C233" s="45">
        <f t="shared" si="3"/>
        <v>0</v>
      </c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24"/>
      <c r="AG233" s="24"/>
      <c r="AH233" s="24"/>
    </row>
    <row r="234" spans="1:34" ht="15.75" x14ac:dyDescent="0.25">
      <c r="A234" s="61"/>
      <c r="B234" s="55"/>
      <c r="C234" s="45">
        <f t="shared" si="3"/>
        <v>0</v>
      </c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</row>
    <row r="235" spans="1:34" ht="15.75" x14ac:dyDescent="0.25">
      <c r="A235" s="61"/>
      <c r="B235" s="55"/>
      <c r="C235" s="45">
        <f t="shared" si="3"/>
        <v>0</v>
      </c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</row>
    <row r="236" spans="1:34" ht="15.75" x14ac:dyDescent="0.25">
      <c r="A236" s="61"/>
      <c r="B236" s="55"/>
      <c r="C236" s="45">
        <f t="shared" si="3"/>
        <v>0</v>
      </c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</row>
    <row r="237" spans="1:34" ht="15.75" x14ac:dyDescent="0.25">
      <c r="A237" s="61"/>
      <c r="B237" s="55"/>
      <c r="C237" s="45">
        <f t="shared" si="3"/>
        <v>0</v>
      </c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</row>
    <row r="238" spans="1:34" ht="15.75" x14ac:dyDescent="0.25">
      <c r="A238" s="61"/>
      <c r="B238" s="66"/>
      <c r="C238" s="45">
        <f t="shared" si="3"/>
        <v>0</v>
      </c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</row>
    <row r="239" spans="1:34" ht="15.75" x14ac:dyDescent="0.25">
      <c r="A239" s="61"/>
      <c r="B239" s="55"/>
      <c r="C239" s="45">
        <f t="shared" si="3"/>
        <v>0</v>
      </c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</row>
    <row r="240" spans="1:34" ht="15.75" x14ac:dyDescent="0.25">
      <c r="A240" s="61"/>
      <c r="B240" s="66"/>
      <c r="C240" s="45">
        <f t="shared" si="3"/>
        <v>0</v>
      </c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</row>
    <row r="241" spans="1:34" ht="15.75" x14ac:dyDescent="0.25">
      <c r="A241" s="61"/>
      <c r="B241" s="66"/>
      <c r="C241" s="45">
        <f t="shared" si="3"/>
        <v>0</v>
      </c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</row>
    <row r="242" spans="1:34" ht="15.75" x14ac:dyDescent="0.25">
      <c r="A242" s="61"/>
      <c r="B242" s="66"/>
      <c r="C242" s="45">
        <f t="shared" si="3"/>
        <v>0</v>
      </c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</row>
    <row r="243" spans="1:34" ht="15.75" x14ac:dyDescent="0.25">
      <c r="A243" s="61"/>
      <c r="B243" s="55"/>
      <c r="C243" s="45">
        <f t="shared" si="3"/>
        <v>0</v>
      </c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50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</row>
    <row r="244" spans="1:34" ht="15.75" x14ac:dyDescent="0.25">
      <c r="A244" s="61"/>
      <c r="B244" s="55"/>
      <c r="C244" s="45">
        <f t="shared" si="3"/>
        <v>0</v>
      </c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</row>
    <row r="245" spans="1:34" ht="15.75" x14ac:dyDescent="0.25">
      <c r="A245" s="61"/>
      <c r="B245" s="55"/>
      <c r="C245" s="45">
        <f t="shared" si="3"/>
        <v>0</v>
      </c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</row>
    <row r="246" spans="1:34" ht="15.75" x14ac:dyDescent="0.25">
      <c r="A246" s="61"/>
      <c r="B246" s="55"/>
      <c r="C246" s="45">
        <f t="shared" si="3"/>
        <v>0</v>
      </c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</row>
    <row r="247" spans="1:34" ht="15.75" x14ac:dyDescent="0.25">
      <c r="A247" s="61"/>
      <c r="B247" s="66"/>
      <c r="C247" s="45">
        <f t="shared" si="3"/>
        <v>0</v>
      </c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</row>
    <row r="248" spans="1:34" ht="15.75" x14ac:dyDescent="0.25">
      <c r="A248" s="61"/>
      <c r="B248" s="55"/>
      <c r="C248" s="45">
        <f t="shared" si="3"/>
        <v>0</v>
      </c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</row>
    <row r="249" spans="1:34" ht="15.75" x14ac:dyDescent="0.25">
      <c r="A249" s="61"/>
      <c r="B249" s="66"/>
      <c r="C249" s="45">
        <f t="shared" si="3"/>
        <v>0</v>
      </c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</row>
    <row r="250" spans="1:34" ht="15.75" x14ac:dyDescent="0.25">
      <c r="A250" s="61"/>
      <c r="B250" s="66"/>
      <c r="C250" s="45">
        <f t="shared" si="3"/>
        <v>0</v>
      </c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24"/>
    </row>
    <row r="251" spans="1:34" ht="15.75" x14ac:dyDescent="0.25">
      <c r="A251" s="61"/>
      <c r="B251" s="55"/>
      <c r="C251" s="45">
        <f t="shared" si="3"/>
        <v>0</v>
      </c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</row>
    <row r="252" spans="1:34" ht="15.75" x14ac:dyDescent="0.25">
      <c r="A252" s="61"/>
      <c r="B252" s="55"/>
      <c r="C252" s="45">
        <f t="shared" si="3"/>
        <v>0</v>
      </c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</row>
    <row r="253" spans="1:34" ht="15.75" x14ac:dyDescent="0.25">
      <c r="A253" s="61"/>
      <c r="B253" s="66"/>
      <c r="C253" s="45">
        <f t="shared" si="3"/>
        <v>0</v>
      </c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24"/>
      <c r="AH253" s="24"/>
    </row>
    <row r="254" spans="1:34" ht="15.75" x14ac:dyDescent="0.25">
      <c r="A254" s="61"/>
      <c r="B254" s="55"/>
      <c r="C254" s="45">
        <f t="shared" si="3"/>
        <v>0</v>
      </c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</row>
    <row r="255" spans="1:34" ht="15.75" x14ac:dyDescent="0.25">
      <c r="A255" s="61"/>
      <c r="B255" s="55"/>
      <c r="C255" s="45">
        <f t="shared" si="3"/>
        <v>0</v>
      </c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</row>
    <row r="256" spans="1:34" ht="15.75" x14ac:dyDescent="0.25">
      <c r="A256" s="61"/>
      <c r="B256" s="66"/>
      <c r="C256" s="45">
        <f t="shared" si="3"/>
        <v>0</v>
      </c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24"/>
    </row>
    <row r="257" spans="1:34" ht="15.75" x14ac:dyDescent="0.25">
      <c r="A257" s="61"/>
      <c r="B257" s="55"/>
      <c r="C257" s="45">
        <f t="shared" si="3"/>
        <v>0</v>
      </c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</row>
    <row r="258" spans="1:34" ht="15.75" x14ac:dyDescent="0.25">
      <c r="A258" s="61"/>
      <c r="B258" s="55"/>
      <c r="C258" s="45">
        <f t="shared" ref="C258:C321" si="4">SUM(D258:AH258)</f>
        <v>0</v>
      </c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</row>
    <row r="259" spans="1:34" ht="15.75" x14ac:dyDescent="0.25">
      <c r="A259" s="61"/>
      <c r="B259" s="55"/>
      <c r="C259" s="45">
        <f t="shared" si="4"/>
        <v>0</v>
      </c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</row>
    <row r="260" spans="1:34" ht="15.75" x14ac:dyDescent="0.25">
      <c r="A260" s="61"/>
      <c r="B260" s="55"/>
      <c r="C260" s="45">
        <f t="shared" si="4"/>
        <v>0</v>
      </c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</row>
    <row r="261" spans="1:34" ht="15.75" x14ac:dyDescent="0.25">
      <c r="A261" s="61"/>
      <c r="B261" s="55"/>
      <c r="C261" s="45">
        <f t="shared" si="4"/>
        <v>0</v>
      </c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</row>
    <row r="262" spans="1:34" ht="15.75" x14ac:dyDescent="0.25">
      <c r="A262" s="61"/>
      <c r="B262" s="55"/>
      <c r="C262" s="45">
        <f t="shared" si="4"/>
        <v>0</v>
      </c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</row>
    <row r="263" spans="1:34" ht="15.75" x14ac:dyDescent="0.25">
      <c r="A263" s="61"/>
      <c r="B263" s="55"/>
      <c r="C263" s="45">
        <f t="shared" si="4"/>
        <v>0</v>
      </c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</row>
    <row r="264" spans="1:34" ht="15.75" x14ac:dyDescent="0.25">
      <c r="A264" s="61"/>
      <c r="B264" s="55"/>
      <c r="C264" s="45">
        <f t="shared" si="4"/>
        <v>0</v>
      </c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</row>
    <row r="265" spans="1:34" ht="15.75" x14ac:dyDescent="0.25">
      <c r="A265" s="61"/>
      <c r="B265" s="55"/>
      <c r="C265" s="45">
        <f t="shared" si="4"/>
        <v>0</v>
      </c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</row>
    <row r="266" spans="1:34" ht="15.75" x14ac:dyDescent="0.25">
      <c r="A266" s="61"/>
      <c r="B266" s="55"/>
      <c r="C266" s="45">
        <f t="shared" si="4"/>
        <v>0</v>
      </c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</row>
    <row r="267" spans="1:34" ht="15.75" x14ac:dyDescent="0.25">
      <c r="A267" s="61"/>
      <c r="B267" s="55"/>
      <c r="C267" s="45">
        <f t="shared" si="4"/>
        <v>0</v>
      </c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</row>
    <row r="268" spans="1:34" ht="15.75" x14ac:dyDescent="0.25">
      <c r="A268" s="61"/>
      <c r="B268" s="66"/>
      <c r="C268" s="45">
        <f t="shared" si="4"/>
        <v>0</v>
      </c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</row>
    <row r="269" spans="1:34" ht="15.75" x14ac:dyDescent="0.25">
      <c r="A269" s="61"/>
      <c r="B269" s="55"/>
      <c r="C269" s="45">
        <f t="shared" si="4"/>
        <v>0</v>
      </c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</row>
    <row r="270" spans="1:34" ht="15.75" x14ac:dyDescent="0.25">
      <c r="A270" s="61"/>
      <c r="B270" s="55"/>
      <c r="C270" s="45">
        <f t="shared" si="4"/>
        <v>0</v>
      </c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</row>
    <row r="271" spans="1:34" ht="15.75" x14ac:dyDescent="0.25">
      <c r="A271" s="61"/>
      <c r="B271" s="66"/>
      <c r="C271" s="45">
        <f t="shared" si="4"/>
        <v>0</v>
      </c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</row>
    <row r="272" spans="1:34" ht="15.75" x14ac:dyDescent="0.25">
      <c r="A272" s="61"/>
      <c r="B272" s="55"/>
      <c r="C272" s="45">
        <f t="shared" si="4"/>
        <v>0</v>
      </c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</row>
    <row r="273" spans="1:34" ht="15.75" x14ac:dyDescent="0.25">
      <c r="A273" s="61"/>
      <c r="B273" s="55"/>
      <c r="C273" s="45">
        <f t="shared" si="4"/>
        <v>0</v>
      </c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</row>
    <row r="274" spans="1:34" ht="15.75" x14ac:dyDescent="0.25">
      <c r="A274" s="61"/>
      <c r="B274" s="66"/>
      <c r="C274" s="45">
        <f t="shared" si="4"/>
        <v>0</v>
      </c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</row>
    <row r="275" spans="1:34" ht="15.75" x14ac:dyDescent="0.25">
      <c r="A275" s="61"/>
      <c r="B275" s="66"/>
      <c r="C275" s="45">
        <f t="shared" si="4"/>
        <v>0</v>
      </c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</row>
    <row r="276" spans="1:34" ht="15.75" x14ac:dyDescent="0.25">
      <c r="A276" s="61"/>
      <c r="B276" s="55"/>
      <c r="C276" s="45">
        <f t="shared" si="4"/>
        <v>0</v>
      </c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</row>
    <row r="277" spans="1:34" ht="15.75" x14ac:dyDescent="0.25">
      <c r="A277" s="61"/>
      <c r="B277" s="66"/>
      <c r="C277" s="45">
        <f t="shared" si="4"/>
        <v>0</v>
      </c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</row>
    <row r="278" spans="1:34" ht="15.75" x14ac:dyDescent="0.25">
      <c r="A278" s="61"/>
      <c r="B278" s="55"/>
      <c r="C278" s="45">
        <f t="shared" si="4"/>
        <v>0</v>
      </c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</row>
    <row r="279" spans="1:34" ht="15.75" x14ac:dyDescent="0.25">
      <c r="A279" s="61"/>
      <c r="B279" s="66"/>
      <c r="C279" s="45">
        <f t="shared" si="4"/>
        <v>0</v>
      </c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</row>
    <row r="280" spans="1:34" ht="15.75" x14ac:dyDescent="0.25">
      <c r="A280" s="61"/>
      <c r="B280" s="55"/>
      <c r="C280" s="45">
        <f t="shared" si="4"/>
        <v>0</v>
      </c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</row>
    <row r="281" spans="1:34" ht="15.75" x14ac:dyDescent="0.25">
      <c r="A281" s="61"/>
      <c r="B281" s="55"/>
      <c r="C281" s="45">
        <f t="shared" si="4"/>
        <v>0</v>
      </c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</row>
    <row r="282" spans="1:34" ht="15.75" x14ac:dyDescent="0.25">
      <c r="A282" s="61"/>
      <c r="B282" s="55"/>
      <c r="C282" s="45">
        <f t="shared" si="4"/>
        <v>0</v>
      </c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</row>
    <row r="283" spans="1:34" ht="15.75" x14ac:dyDescent="0.25">
      <c r="A283" s="61"/>
      <c r="B283" s="66"/>
      <c r="C283" s="45">
        <f t="shared" si="4"/>
        <v>0</v>
      </c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</row>
    <row r="284" spans="1:34" ht="15.75" x14ac:dyDescent="0.25">
      <c r="A284" s="61"/>
      <c r="B284" s="55"/>
      <c r="C284" s="45">
        <f t="shared" si="4"/>
        <v>0</v>
      </c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</row>
    <row r="285" spans="1:34" ht="15.75" x14ac:dyDescent="0.25">
      <c r="A285" s="61"/>
      <c r="B285" s="55"/>
      <c r="C285" s="45">
        <f t="shared" si="4"/>
        <v>0</v>
      </c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</row>
    <row r="286" spans="1:34" ht="15.75" x14ac:dyDescent="0.25">
      <c r="A286" s="61"/>
      <c r="B286" s="55"/>
      <c r="C286" s="45">
        <f t="shared" si="4"/>
        <v>0</v>
      </c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</row>
    <row r="287" spans="1:34" ht="15.75" x14ac:dyDescent="0.25">
      <c r="A287" s="61"/>
      <c r="B287" s="66"/>
      <c r="C287" s="45">
        <f t="shared" si="4"/>
        <v>0</v>
      </c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</row>
    <row r="288" spans="1:34" ht="15.75" x14ac:dyDescent="0.25">
      <c r="A288" s="61"/>
      <c r="B288" s="66"/>
      <c r="C288" s="45">
        <f t="shared" si="4"/>
        <v>0</v>
      </c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</row>
    <row r="289" spans="1:34" ht="15.75" x14ac:dyDescent="0.25">
      <c r="A289" s="61"/>
      <c r="B289" s="66"/>
      <c r="C289" s="45">
        <f t="shared" si="4"/>
        <v>0</v>
      </c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</row>
    <row r="290" spans="1:34" ht="15.75" x14ac:dyDescent="0.25">
      <c r="A290" s="61"/>
      <c r="B290" s="55"/>
      <c r="C290" s="45">
        <f t="shared" si="4"/>
        <v>0</v>
      </c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</row>
    <row r="291" spans="1:34" ht="15.75" x14ac:dyDescent="0.25">
      <c r="A291" s="61"/>
      <c r="B291" s="55"/>
      <c r="C291" s="45">
        <f t="shared" si="4"/>
        <v>0</v>
      </c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</row>
    <row r="292" spans="1:34" ht="15.75" x14ac:dyDescent="0.25">
      <c r="A292" s="61"/>
      <c r="B292" s="55"/>
      <c r="C292" s="45">
        <f t="shared" si="4"/>
        <v>0</v>
      </c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</row>
    <row r="293" spans="1:34" ht="15.75" x14ac:dyDescent="0.25">
      <c r="A293" s="61"/>
      <c r="B293" s="55"/>
      <c r="C293" s="45">
        <f t="shared" si="4"/>
        <v>0</v>
      </c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</row>
    <row r="294" spans="1:34" ht="15.75" x14ac:dyDescent="0.25">
      <c r="A294" s="61"/>
      <c r="B294" s="55"/>
      <c r="C294" s="45">
        <f t="shared" si="4"/>
        <v>0</v>
      </c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</row>
    <row r="295" spans="1:34" ht="15.75" x14ac:dyDescent="0.25">
      <c r="A295" s="61"/>
      <c r="B295" s="55"/>
      <c r="C295" s="45">
        <f t="shared" si="4"/>
        <v>0</v>
      </c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</row>
    <row r="296" spans="1:34" ht="15.75" x14ac:dyDescent="0.25">
      <c r="A296" s="61"/>
      <c r="B296" s="55"/>
      <c r="C296" s="45">
        <f t="shared" si="4"/>
        <v>0</v>
      </c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</row>
    <row r="297" spans="1:34" ht="15.75" x14ac:dyDescent="0.25">
      <c r="A297" s="61"/>
      <c r="B297" s="55"/>
      <c r="C297" s="45">
        <f t="shared" si="4"/>
        <v>0</v>
      </c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</row>
    <row r="298" spans="1:34" ht="15.75" x14ac:dyDescent="0.25">
      <c r="A298" s="61"/>
      <c r="B298" s="55"/>
      <c r="C298" s="45">
        <f t="shared" si="4"/>
        <v>0</v>
      </c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</row>
    <row r="299" spans="1:34" ht="15.75" x14ac:dyDescent="0.25">
      <c r="A299" s="61"/>
      <c r="B299" s="55"/>
      <c r="C299" s="45">
        <f t="shared" si="4"/>
        <v>0</v>
      </c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</row>
    <row r="300" spans="1:34" ht="15.75" x14ac:dyDescent="0.25">
      <c r="A300" s="61"/>
      <c r="B300" s="55"/>
      <c r="C300" s="45">
        <f t="shared" si="4"/>
        <v>0</v>
      </c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</row>
    <row r="301" spans="1:34" ht="15.75" x14ac:dyDescent="0.25">
      <c r="A301" s="61"/>
      <c r="B301" s="55"/>
      <c r="C301" s="45">
        <f t="shared" si="4"/>
        <v>0</v>
      </c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</row>
    <row r="302" spans="1:34" ht="15.75" x14ac:dyDescent="0.25">
      <c r="A302" s="61"/>
      <c r="B302" s="55"/>
      <c r="C302" s="45">
        <f t="shared" si="4"/>
        <v>0</v>
      </c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</row>
    <row r="303" spans="1:34" ht="15.75" x14ac:dyDescent="0.25">
      <c r="A303" s="61"/>
      <c r="B303" s="55"/>
      <c r="C303" s="45">
        <f t="shared" si="4"/>
        <v>0</v>
      </c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</row>
    <row r="304" spans="1:34" ht="15.75" x14ac:dyDescent="0.25">
      <c r="A304" s="61"/>
      <c r="B304" s="66"/>
      <c r="C304" s="45">
        <f t="shared" si="4"/>
        <v>0</v>
      </c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</row>
    <row r="305" spans="1:34" ht="15.75" x14ac:dyDescent="0.25">
      <c r="A305" s="61"/>
      <c r="B305" s="55"/>
      <c r="C305" s="45">
        <f t="shared" si="4"/>
        <v>0</v>
      </c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</row>
    <row r="306" spans="1:34" ht="15.75" x14ac:dyDescent="0.25">
      <c r="A306" s="61"/>
      <c r="B306" s="55"/>
      <c r="C306" s="45">
        <f t="shared" si="4"/>
        <v>0</v>
      </c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</row>
    <row r="307" spans="1:34" ht="15.75" x14ac:dyDescent="0.25">
      <c r="A307" s="61"/>
      <c r="B307" s="55"/>
      <c r="C307" s="45">
        <f t="shared" si="4"/>
        <v>0</v>
      </c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</row>
    <row r="308" spans="1:34" ht="15.75" x14ac:dyDescent="0.25">
      <c r="A308" s="61"/>
      <c r="B308" s="55"/>
      <c r="C308" s="45">
        <f t="shared" si="4"/>
        <v>0</v>
      </c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</row>
    <row r="309" spans="1:34" ht="15.75" x14ac:dyDescent="0.25">
      <c r="A309" s="61"/>
      <c r="B309" s="55"/>
      <c r="C309" s="45">
        <f t="shared" si="4"/>
        <v>0</v>
      </c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</row>
    <row r="310" spans="1:34" ht="15.75" x14ac:dyDescent="0.25">
      <c r="A310" s="61"/>
      <c r="B310" s="55"/>
      <c r="C310" s="45">
        <f t="shared" si="4"/>
        <v>0</v>
      </c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</row>
    <row r="311" spans="1:34" ht="15.75" x14ac:dyDescent="0.25">
      <c r="A311" s="61"/>
      <c r="B311" s="55"/>
      <c r="C311" s="45">
        <f t="shared" si="4"/>
        <v>0</v>
      </c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</row>
    <row r="312" spans="1:34" ht="15.75" x14ac:dyDescent="0.25">
      <c r="A312" s="61"/>
      <c r="B312" s="55"/>
      <c r="C312" s="45">
        <f t="shared" si="4"/>
        <v>0</v>
      </c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</row>
    <row r="313" spans="1:34" ht="15.75" x14ac:dyDescent="0.25">
      <c r="A313" s="61"/>
      <c r="B313" s="66"/>
      <c r="C313" s="45">
        <f t="shared" si="4"/>
        <v>0</v>
      </c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</row>
    <row r="314" spans="1:34" ht="15.75" x14ac:dyDescent="0.25">
      <c r="A314" s="61"/>
      <c r="B314" s="55"/>
      <c r="C314" s="45">
        <f t="shared" si="4"/>
        <v>0</v>
      </c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</row>
    <row r="315" spans="1:34" ht="15.75" x14ac:dyDescent="0.25">
      <c r="A315" s="61"/>
      <c r="B315" s="66"/>
      <c r="C315" s="45">
        <f t="shared" si="4"/>
        <v>0</v>
      </c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</row>
    <row r="316" spans="1:34" ht="15.75" x14ac:dyDescent="0.25">
      <c r="A316" s="67"/>
      <c r="B316" s="68"/>
      <c r="C316" s="45">
        <f t="shared" si="4"/>
        <v>0</v>
      </c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</row>
    <row r="317" spans="1:34" ht="15.75" x14ac:dyDescent="0.25">
      <c r="A317" s="69"/>
      <c r="B317" s="68"/>
      <c r="C317" s="45">
        <f t="shared" si="4"/>
        <v>0</v>
      </c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</row>
    <row r="318" spans="1:34" x14ac:dyDescent="0.25">
      <c r="A318" s="69"/>
      <c r="B318" s="70"/>
      <c r="C318" s="45">
        <f t="shared" si="4"/>
        <v>0</v>
      </c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</row>
    <row r="319" spans="1:34" x14ac:dyDescent="0.25">
      <c r="A319" s="71"/>
      <c r="B319" s="70"/>
      <c r="C319" s="45">
        <f t="shared" si="4"/>
        <v>0</v>
      </c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</row>
    <row r="320" spans="1:34" x14ac:dyDescent="0.25">
      <c r="A320" s="69"/>
      <c r="B320" s="72"/>
      <c r="C320" s="45">
        <f t="shared" si="4"/>
        <v>0</v>
      </c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</row>
    <row r="321" spans="1:34" x14ac:dyDescent="0.25">
      <c r="A321" s="69"/>
      <c r="B321" s="72"/>
      <c r="C321" s="45">
        <f t="shared" si="4"/>
        <v>0</v>
      </c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</row>
    <row r="322" spans="1:34" x14ac:dyDescent="0.25">
      <c r="A322" s="71"/>
      <c r="B322" s="72"/>
      <c r="C322" s="45">
        <f t="shared" ref="C322:C368" si="5">SUM(D322:AH322)</f>
        <v>0</v>
      </c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</row>
    <row r="323" spans="1:34" x14ac:dyDescent="0.25">
      <c r="A323" s="69"/>
      <c r="B323" s="72"/>
      <c r="C323" s="45">
        <f t="shared" si="5"/>
        <v>0</v>
      </c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</row>
    <row r="324" spans="1:34" x14ac:dyDescent="0.25">
      <c r="A324" s="69"/>
      <c r="B324" s="72"/>
      <c r="C324" s="45">
        <f t="shared" si="5"/>
        <v>0</v>
      </c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</row>
    <row r="325" spans="1:34" x14ac:dyDescent="0.25">
      <c r="A325" s="71"/>
      <c r="B325" s="72"/>
      <c r="C325" s="45">
        <f t="shared" si="5"/>
        <v>0</v>
      </c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</row>
    <row r="326" spans="1:34" x14ac:dyDescent="0.25">
      <c r="A326" s="69"/>
      <c r="B326" s="72"/>
      <c r="C326" s="45">
        <f t="shared" si="5"/>
        <v>0</v>
      </c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</row>
    <row r="327" spans="1:34" x14ac:dyDescent="0.25">
      <c r="A327" s="69"/>
      <c r="B327" s="72"/>
      <c r="C327" s="45">
        <f t="shared" si="5"/>
        <v>0</v>
      </c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</row>
    <row r="328" spans="1:34" x14ac:dyDescent="0.25">
      <c r="A328" s="71"/>
      <c r="B328" s="73"/>
      <c r="C328" s="45">
        <f t="shared" si="5"/>
        <v>0</v>
      </c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</row>
    <row r="329" spans="1:34" x14ac:dyDescent="0.25">
      <c r="A329" s="69"/>
      <c r="B329" s="72"/>
      <c r="C329" s="45">
        <f t="shared" si="5"/>
        <v>0</v>
      </c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</row>
    <row r="330" spans="1:34" x14ac:dyDescent="0.25">
      <c r="A330" s="69"/>
      <c r="B330" s="72"/>
      <c r="C330" s="45">
        <f t="shared" si="5"/>
        <v>0</v>
      </c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</row>
    <row r="331" spans="1:34" x14ac:dyDescent="0.25">
      <c r="A331" s="71"/>
      <c r="B331" s="72"/>
      <c r="C331" s="45">
        <f t="shared" si="5"/>
        <v>0</v>
      </c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</row>
    <row r="332" spans="1:34" x14ac:dyDescent="0.25">
      <c r="A332" s="69"/>
      <c r="B332" s="72"/>
      <c r="C332" s="45">
        <f t="shared" si="5"/>
        <v>0</v>
      </c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</row>
    <row r="333" spans="1:34" x14ac:dyDescent="0.25">
      <c r="A333" s="69"/>
      <c r="B333" s="72"/>
      <c r="C333" s="45">
        <f t="shared" si="5"/>
        <v>0</v>
      </c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</row>
    <row r="334" spans="1:34" ht="15.75" x14ac:dyDescent="0.25">
      <c r="A334" s="57"/>
      <c r="B334" s="55"/>
      <c r="C334" s="45">
        <f t="shared" si="5"/>
        <v>0</v>
      </c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</row>
    <row r="335" spans="1:34" ht="15.75" x14ac:dyDescent="0.25">
      <c r="A335" s="57"/>
      <c r="B335" s="55"/>
      <c r="C335" s="45">
        <f t="shared" si="5"/>
        <v>0</v>
      </c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</row>
    <row r="336" spans="1:34" ht="15.75" x14ac:dyDescent="0.25">
      <c r="A336" s="57"/>
      <c r="B336" s="55"/>
      <c r="C336" s="45">
        <f t="shared" si="5"/>
        <v>0</v>
      </c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</row>
    <row r="337" spans="1:34" ht="15.75" x14ac:dyDescent="0.25">
      <c r="A337" s="57"/>
      <c r="B337" s="55"/>
      <c r="C337" s="45">
        <f t="shared" si="5"/>
        <v>0</v>
      </c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</row>
    <row r="338" spans="1:34" ht="15.75" x14ac:dyDescent="0.25">
      <c r="A338" s="57"/>
      <c r="B338" s="55"/>
      <c r="C338" s="45">
        <f t="shared" si="5"/>
        <v>0</v>
      </c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88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</row>
    <row r="339" spans="1:34" ht="15.75" x14ac:dyDescent="0.25">
      <c r="A339" s="57"/>
      <c r="B339" s="56"/>
      <c r="C339" s="45">
        <f t="shared" si="5"/>
        <v>0</v>
      </c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</row>
    <row r="340" spans="1:34" ht="15.75" x14ac:dyDescent="0.25">
      <c r="A340" s="57"/>
      <c r="B340" s="55"/>
      <c r="C340" s="45">
        <f t="shared" si="5"/>
        <v>0</v>
      </c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</row>
    <row r="341" spans="1:34" ht="15.75" x14ac:dyDescent="0.25">
      <c r="A341" s="57"/>
      <c r="B341" s="56"/>
      <c r="C341" s="45">
        <f t="shared" si="5"/>
        <v>0</v>
      </c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</row>
    <row r="342" spans="1:34" ht="15.75" x14ac:dyDescent="0.25">
      <c r="A342" s="57"/>
      <c r="B342" s="56"/>
      <c r="C342" s="45">
        <f t="shared" si="5"/>
        <v>0</v>
      </c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</row>
    <row r="343" spans="1:34" ht="15.75" x14ac:dyDescent="0.25">
      <c r="A343" s="57"/>
      <c r="B343" s="56"/>
      <c r="C343" s="45">
        <f t="shared" si="5"/>
        <v>0</v>
      </c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</row>
    <row r="344" spans="1:34" ht="15.75" x14ac:dyDescent="0.25">
      <c r="A344" s="57"/>
      <c r="B344" s="55"/>
      <c r="C344" s="45">
        <f t="shared" si="5"/>
        <v>0</v>
      </c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</row>
    <row r="345" spans="1:34" ht="15.75" x14ac:dyDescent="0.25">
      <c r="A345" s="57"/>
      <c r="B345" s="55"/>
      <c r="C345" s="45">
        <f t="shared" si="5"/>
        <v>0</v>
      </c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</row>
    <row r="346" spans="1:34" ht="15.75" x14ac:dyDescent="0.25">
      <c r="A346" s="57"/>
      <c r="B346" s="56"/>
      <c r="C346" s="45">
        <f t="shared" si="5"/>
        <v>0</v>
      </c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</row>
    <row r="347" spans="1:34" ht="15.75" x14ac:dyDescent="0.25">
      <c r="A347" s="57"/>
      <c r="B347" s="55"/>
      <c r="C347" s="45">
        <f t="shared" si="5"/>
        <v>0</v>
      </c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</row>
    <row r="348" spans="1:34" ht="15.75" x14ac:dyDescent="0.25">
      <c r="A348" s="57"/>
      <c r="B348" s="56"/>
      <c r="C348" s="45">
        <f t="shared" si="5"/>
        <v>0</v>
      </c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</row>
    <row r="349" spans="1:34" ht="15.75" x14ac:dyDescent="0.25">
      <c r="A349" s="57"/>
      <c r="B349" s="55"/>
      <c r="C349" s="45">
        <f t="shared" si="5"/>
        <v>0</v>
      </c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</row>
    <row r="350" spans="1:34" ht="15.75" x14ac:dyDescent="0.25">
      <c r="A350" s="57"/>
      <c r="B350" s="55"/>
      <c r="C350" s="45">
        <f t="shared" si="5"/>
        <v>0</v>
      </c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</row>
    <row r="351" spans="1:34" ht="15.75" x14ac:dyDescent="0.25">
      <c r="A351" s="57"/>
      <c r="B351" s="56"/>
      <c r="C351" s="45">
        <f t="shared" si="5"/>
        <v>0</v>
      </c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</row>
    <row r="352" spans="1:34" ht="15.75" x14ac:dyDescent="0.25">
      <c r="A352" s="95"/>
      <c r="B352" s="96"/>
      <c r="C352" s="45">
        <f t="shared" si="5"/>
        <v>0</v>
      </c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</row>
    <row r="353" spans="1:34" ht="15.75" x14ac:dyDescent="0.25">
      <c r="A353" s="95"/>
      <c r="B353" s="96"/>
      <c r="C353" s="45">
        <f t="shared" si="5"/>
        <v>0</v>
      </c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</row>
    <row r="354" spans="1:34" ht="15.75" x14ac:dyDescent="0.25">
      <c r="A354" s="95"/>
      <c r="B354" s="98"/>
      <c r="C354" s="45">
        <f t="shared" si="5"/>
        <v>0</v>
      </c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</row>
    <row r="355" spans="1:34" ht="15.75" x14ac:dyDescent="0.25">
      <c r="A355" s="95"/>
      <c r="B355" s="98"/>
      <c r="C355" s="45">
        <f t="shared" si="5"/>
        <v>0</v>
      </c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</row>
    <row r="356" spans="1:34" ht="15.75" x14ac:dyDescent="0.25">
      <c r="A356" s="95"/>
      <c r="B356" s="96"/>
      <c r="C356" s="45">
        <f t="shared" si="5"/>
        <v>0</v>
      </c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</row>
    <row r="357" spans="1:34" ht="15.75" x14ac:dyDescent="0.25">
      <c r="A357" s="95"/>
      <c r="B357" s="96"/>
      <c r="C357" s="45">
        <f t="shared" si="5"/>
        <v>0</v>
      </c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</row>
    <row r="358" spans="1:34" ht="15.75" x14ac:dyDescent="0.25">
      <c r="A358" s="95"/>
      <c r="B358" s="96"/>
      <c r="C358" s="45">
        <f t="shared" si="5"/>
        <v>0</v>
      </c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</row>
    <row r="359" spans="1:34" ht="15.75" x14ac:dyDescent="0.25">
      <c r="A359" s="95"/>
      <c r="B359" s="96"/>
      <c r="C359" s="45">
        <f t="shared" si="5"/>
        <v>0</v>
      </c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</row>
    <row r="360" spans="1:34" ht="15.75" x14ac:dyDescent="0.25">
      <c r="A360" s="95"/>
      <c r="B360" s="96"/>
      <c r="C360" s="45">
        <f t="shared" si="5"/>
        <v>0</v>
      </c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</row>
    <row r="361" spans="1:34" ht="15.75" x14ac:dyDescent="0.25">
      <c r="A361" s="95"/>
      <c r="B361" s="96"/>
      <c r="C361" s="45">
        <f t="shared" si="5"/>
        <v>0</v>
      </c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</row>
    <row r="362" spans="1:34" ht="15.75" x14ac:dyDescent="0.25">
      <c r="A362" s="95"/>
      <c r="B362" s="96"/>
      <c r="C362" s="45">
        <f t="shared" si="5"/>
        <v>0</v>
      </c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</row>
    <row r="363" spans="1:34" ht="15.75" x14ac:dyDescent="0.25">
      <c r="A363" s="95"/>
      <c r="B363" s="96"/>
      <c r="C363" s="45">
        <f t="shared" si="5"/>
        <v>0</v>
      </c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</row>
    <row r="364" spans="1:34" ht="15.75" x14ac:dyDescent="0.25">
      <c r="A364" s="95"/>
      <c r="B364" s="96"/>
      <c r="C364" s="45">
        <f t="shared" si="5"/>
        <v>0</v>
      </c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</row>
    <row r="365" spans="1:34" ht="15.75" x14ac:dyDescent="0.25">
      <c r="A365" s="95"/>
      <c r="B365" s="96"/>
      <c r="C365" s="45">
        <f t="shared" si="5"/>
        <v>0</v>
      </c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</row>
    <row r="366" spans="1:34" ht="15.75" x14ac:dyDescent="0.25">
      <c r="A366" s="95"/>
      <c r="B366" s="96"/>
      <c r="C366" s="45">
        <f t="shared" si="5"/>
        <v>0</v>
      </c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</row>
    <row r="367" spans="1:34" ht="15.75" x14ac:dyDescent="0.25">
      <c r="A367" s="95"/>
      <c r="B367" s="96"/>
      <c r="C367" s="45">
        <f t="shared" si="5"/>
        <v>0</v>
      </c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</row>
    <row r="368" spans="1:34" ht="15.75" x14ac:dyDescent="0.25">
      <c r="A368" s="95"/>
      <c r="B368" s="96"/>
      <c r="C368" s="45">
        <f t="shared" si="5"/>
        <v>0</v>
      </c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</row>
    <row r="369" spans="1:34" ht="15.75" x14ac:dyDescent="0.25">
      <c r="A369" s="95"/>
      <c r="B369" s="96"/>
      <c r="C369" s="45">
        <f t="shared" ref="C369:C385" si="6">SUM(D369:AH369)</f>
        <v>0</v>
      </c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</row>
    <row r="370" spans="1:34" ht="15.75" x14ac:dyDescent="0.25">
      <c r="A370" s="95"/>
      <c r="B370" s="96"/>
      <c r="C370" s="45">
        <f t="shared" si="6"/>
        <v>0</v>
      </c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</row>
    <row r="371" spans="1:34" ht="15.75" x14ac:dyDescent="0.25">
      <c r="A371" s="110"/>
      <c r="B371" s="98"/>
      <c r="C371" s="45">
        <f t="shared" si="6"/>
        <v>0</v>
      </c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</row>
    <row r="372" spans="1:34" ht="15.75" x14ac:dyDescent="0.25">
      <c r="A372" s="110"/>
      <c r="B372" s="98"/>
      <c r="C372" s="45">
        <f t="shared" si="6"/>
        <v>0</v>
      </c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</row>
    <row r="373" spans="1:34" ht="15.75" x14ac:dyDescent="0.25">
      <c r="A373" s="110"/>
      <c r="B373" s="98"/>
      <c r="C373" s="45">
        <f t="shared" si="6"/>
        <v>0</v>
      </c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</row>
    <row r="374" spans="1:34" ht="15.75" x14ac:dyDescent="0.25">
      <c r="A374" s="110"/>
      <c r="B374" s="98"/>
      <c r="C374" s="45">
        <f t="shared" si="6"/>
        <v>0</v>
      </c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</row>
    <row r="375" spans="1:34" ht="15.75" x14ac:dyDescent="0.25">
      <c r="A375" s="110"/>
      <c r="B375" s="98"/>
      <c r="C375" s="45">
        <f t="shared" si="6"/>
        <v>0</v>
      </c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</row>
    <row r="376" spans="1:34" ht="15.75" x14ac:dyDescent="0.25">
      <c r="A376" s="112"/>
      <c r="B376" s="113"/>
      <c r="C376" s="45">
        <f t="shared" si="6"/>
        <v>0</v>
      </c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</row>
    <row r="377" spans="1:34" ht="15.75" x14ac:dyDescent="0.25">
      <c r="A377" s="94"/>
      <c r="B377" s="114"/>
      <c r="C377" s="45">
        <f t="shared" si="6"/>
        <v>0</v>
      </c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</row>
    <row r="378" spans="1:34" ht="15.75" x14ac:dyDescent="0.25">
      <c r="A378" s="110"/>
      <c r="B378" s="98"/>
      <c r="C378" s="45">
        <f t="shared" si="6"/>
        <v>0</v>
      </c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</row>
    <row r="379" spans="1:34" ht="15.75" x14ac:dyDescent="0.25">
      <c r="A379" s="110"/>
      <c r="B379" s="98"/>
      <c r="C379" s="45">
        <f t="shared" si="6"/>
        <v>0</v>
      </c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</row>
    <row r="380" spans="1:34" ht="15.75" x14ac:dyDescent="0.25">
      <c r="A380" s="110"/>
      <c r="B380" s="98"/>
      <c r="C380" s="45">
        <f t="shared" si="6"/>
        <v>0</v>
      </c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</row>
    <row r="381" spans="1:34" ht="15.75" x14ac:dyDescent="0.25">
      <c r="A381" s="110"/>
      <c r="B381" s="98"/>
      <c r="C381" s="45">
        <f t="shared" si="6"/>
        <v>0</v>
      </c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</row>
    <row r="382" spans="1:34" ht="15.75" x14ac:dyDescent="0.25">
      <c r="A382" s="110"/>
      <c r="B382" s="98"/>
      <c r="C382" s="45">
        <f t="shared" si="6"/>
        <v>0</v>
      </c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</row>
    <row r="383" spans="1:34" ht="15.75" x14ac:dyDescent="0.25">
      <c r="A383" s="110"/>
      <c r="B383" s="98"/>
      <c r="C383" s="45">
        <f t="shared" si="6"/>
        <v>0</v>
      </c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</row>
    <row r="384" spans="1:34" ht="15.75" x14ac:dyDescent="0.25">
      <c r="A384" s="110"/>
      <c r="B384" s="98"/>
      <c r="C384" s="45">
        <f t="shared" si="6"/>
        <v>0</v>
      </c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</row>
    <row r="385" spans="1:34" ht="15.75" x14ac:dyDescent="0.25">
      <c r="A385" s="110"/>
      <c r="B385" s="98"/>
      <c r="C385" s="45">
        <f t="shared" si="6"/>
        <v>0</v>
      </c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</row>
    <row r="386" spans="1:34" ht="15.75" x14ac:dyDescent="0.25">
      <c r="A386" s="110"/>
      <c r="B386" s="98"/>
      <c r="C386" s="45">
        <f t="shared" ref="C386:C447" si="7">SUM(D386:AH386)</f>
        <v>0</v>
      </c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</row>
    <row r="387" spans="1:34" ht="15.75" x14ac:dyDescent="0.25">
      <c r="A387" s="110"/>
      <c r="B387" s="98"/>
      <c r="C387" s="45">
        <f t="shared" si="7"/>
        <v>0</v>
      </c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</row>
    <row r="388" spans="1:34" ht="15.75" x14ac:dyDescent="0.25">
      <c r="A388" s="110"/>
      <c r="B388" s="98"/>
      <c r="C388" s="45">
        <f t="shared" si="7"/>
        <v>0</v>
      </c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</row>
    <row r="389" spans="1:34" ht="15.75" x14ac:dyDescent="0.25">
      <c r="A389" s="110"/>
      <c r="B389" s="98"/>
      <c r="C389" s="45">
        <f t="shared" si="7"/>
        <v>0</v>
      </c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</row>
    <row r="390" spans="1:34" ht="15.75" x14ac:dyDescent="0.25">
      <c r="A390" s="110"/>
      <c r="B390" s="98"/>
      <c r="C390" s="45">
        <f t="shared" si="7"/>
        <v>0</v>
      </c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</row>
    <row r="391" spans="1:34" ht="15.75" x14ac:dyDescent="0.25">
      <c r="A391" s="110"/>
      <c r="B391" s="98"/>
      <c r="C391" s="45">
        <f t="shared" si="7"/>
        <v>0</v>
      </c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</row>
    <row r="392" spans="1:34" ht="15.75" x14ac:dyDescent="0.25">
      <c r="A392" s="110"/>
      <c r="B392" s="98"/>
      <c r="C392" s="45">
        <f t="shared" si="7"/>
        <v>0</v>
      </c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</row>
    <row r="393" spans="1:34" ht="15.75" x14ac:dyDescent="0.25">
      <c r="A393" s="110"/>
      <c r="B393" s="98"/>
      <c r="C393" s="45">
        <f t="shared" si="7"/>
        <v>0</v>
      </c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</row>
    <row r="394" spans="1:34" ht="15.75" x14ac:dyDescent="0.25">
      <c r="A394" s="110"/>
      <c r="B394" s="98"/>
      <c r="C394" s="45">
        <f t="shared" si="7"/>
        <v>0</v>
      </c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</row>
    <row r="395" spans="1:34" ht="15.75" x14ac:dyDescent="0.25">
      <c r="A395" s="110"/>
      <c r="B395" s="98"/>
      <c r="C395" s="45">
        <f t="shared" si="7"/>
        <v>0</v>
      </c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</row>
    <row r="396" spans="1:34" ht="15.75" x14ac:dyDescent="0.25">
      <c r="A396" s="110"/>
      <c r="B396" s="98"/>
      <c r="C396" s="45">
        <f t="shared" si="7"/>
        <v>0</v>
      </c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</row>
    <row r="397" spans="1:34" ht="15.75" x14ac:dyDescent="0.25">
      <c r="A397" s="110"/>
      <c r="B397" s="98"/>
      <c r="C397" s="45">
        <f t="shared" si="7"/>
        <v>0</v>
      </c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</row>
    <row r="398" spans="1:34" ht="15.75" x14ac:dyDescent="0.25">
      <c r="A398" s="110"/>
      <c r="B398" s="98"/>
      <c r="C398" s="45">
        <f t="shared" si="7"/>
        <v>0</v>
      </c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</row>
    <row r="399" spans="1:34" ht="15.75" x14ac:dyDescent="0.25">
      <c r="A399" s="110"/>
      <c r="B399" s="98"/>
      <c r="C399" s="45">
        <f t="shared" si="7"/>
        <v>0</v>
      </c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</row>
    <row r="400" spans="1:34" ht="15.75" x14ac:dyDescent="0.25">
      <c r="A400" s="110"/>
      <c r="B400" s="98"/>
      <c r="C400" s="45">
        <f t="shared" si="7"/>
        <v>0</v>
      </c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</row>
    <row r="401" spans="1:34" ht="15.75" x14ac:dyDescent="0.25">
      <c r="A401" s="110"/>
      <c r="B401" s="98"/>
      <c r="C401" s="45">
        <f t="shared" si="7"/>
        <v>0</v>
      </c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</row>
    <row r="402" spans="1:34" ht="15.75" x14ac:dyDescent="0.25">
      <c r="A402" s="110"/>
      <c r="B402" s="98"/>
      <c r="C402" s="45">
        <f t="shared" si="7"/>
        <v>0</v>
      </c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</row>
    <row r="403" spans="1:34" ht="15.75" x14ac:dyDescent="0.25">
      <c r="A403" s="110"/>
      <c r="B403" s="98"/>
      <c r="C403" s="45">
        <f t="shared" si="7"/>
        <v>0</v>
      </c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</row>
    <row r="404" spans="1:34" ht="15.75" x14ac:dyDescent="0.25">
      <c r="A404" s="110"/>
      <c r="B404" s="98"/>
      <c r="C404" s="45">
        <f t="shared" si="7"/>
        <v>0</v>
      </c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</row>
    <row r="405" spans="1:34" ht="15.75" x14ac:dyDescent="0.25">
      <c r="A405" s="110"/>
      <c r="B405" s="98"/>
      <c r="C405" s="45">
        <f t="shared" si="7"/>
        <v>0</v>
      </c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</row>
    <row r="406" spans="1:34" ht="15.75" x14ac:dyDescent="0.25">
      <c r="A406" s="110"/>
      <c r="B406" s="98"/>
      <c r="C406" s="45">
        <f t="shared" si="7"/>
        <v>0</v>
      </c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</row>
    <row r="407" spans="1:34" ht="15.75" x14ac:dyDescent="0.25">
      <c r="A407" s="110"/>
      <c r="B407" s="98"/>
      <c r="C407" s="45">
        <f t="shared" si="7"/>
        <v>0</v>
      </c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</row>
    <row r="408" spans="1:34" ht="15.75" x14ac:dyDescent="0.25">
      <c r="A408" s="110"/>
      <c r="B408" s="98"/>
      <c r="C408" s="45">
        <f t="shared" si="7"/>
        <v>0</v>
      </c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</row>
    <row r="409" spans="1:34" ht="15.75" x14ac:dyDescent="0.25">
      <c r="A409" s="110"/>
      <c r="B409" s="98"/>
      <c r="C409" s="45">
        <f t="shared" si="7"/>
        <v>0</v>
      </c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</row>
    <row r="410" spans="1:34" ht="15.75" x14ac:dyDescent="0.25">
      <c r="A410" s="110"/>
      <c r="B410" s="98"/>
      <c r="C410" s="45">
        <f t="shared" si="7"/>
        <v>0</v>
      </c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</row>
    <row r="411" spans="1:34" ht="15.75" x14ac:dyDescent="0.25">
      <c r="A411" s="110"/>
      <c r="B411" s="98"/>
      <c r="C411" s="45">
        <f t="shared" si="7"/>
        <v>0</v>
      </c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</row>
    <row r="412" spans="1:34" ht="15.75" x14ac:dyDescent="0.25">
      <c r="A412" s="110"/>
      <c r="B412" s="98"/>
      <c r="C412" s="45">
        <f t="shared" si="7"/>
        <v>0</v>
      </c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</row>
    <row r="413" spans="1:34" ht="15.75" x14ac:dyDescent="0.25">
      <c r="A413" s="110"/>
      <c r="B413" s="98"/>
      <c r="C413" s="45">
        <f t="shared" si="7"/>
        <v>0</v>
      </c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</row>
    <row r="414" spans="1:34" ht="15.75" x14ac:dyDescent="0.25">
      <c r="A414" s="110"/>
      <c r="B414" s="98"/>
      <c r="C414" s="45">
        <f t="shared" si="7"/>
        <v>0</v>
      </c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</row>
    <row r="415" spans="1:34" ht="15.75" x14ac:dyDescent="0.25">
      <c r="A415" s="110"/>
      <c r="B415" s="98"/>
      <c r="C415" s="45">
        <f t="shared" si="7"/>
        <v>0</v>
      </c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</row>
    <row r="416" spans="1:34" ht="15.75" x14ac:dyDescent="0.25">
      <c r="A416" s="110"/>
      <c r="B416" s="98"/>
      <c r="C416" s="45">
        <f t="shared" si="7"/>
        <v>0</v>
      </c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</row>
    <row r="417" spans="1:34" ht="15.75" x14ac:dyDescent="0.25">
      <c r="A417" s="110"/>
      <c r="B417" s="98"/>
      <c r="C417" s="45">
        <f t="shared" si="7"/>
        <v>0</v>
      </c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</row>
    <row r="418" spans="1:34" ht="15.75" x14ac:dyDescent="0.25">
      <c r="A418" s="110"/>
      <c r="B418" s="98"/>
      <c r="C418" s="45">
        <f t="shared" si="7"/>
        <v>0</v>
      </c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</row>
    <row r="419" spans="1:34" ht="15.75" x14ac:dyDescent="0.25">
      <c r="A419" s="110"/>
      <c r="B419" s="98"/>
      <c r="C419" s="45">
        <f t="shared" si="7"/>
        <v>0</v>
      </c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</row>
    <row r="420" spans="1:34" ht="15.75" x14ac:dyDescent="0.25">
      <c r="A420" s="110"/>
      <c r="B420" s="98"/>
      <c r="C420" s="45">
        <f t="shared" si="7"/>
        <v>0</v>
      </c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</row>
    <row r="421" spans="1:34" ht="15.75" x14ac:dyDescent="0.25">
      <c r="A421" s="110"/>
      <c r="B421" s="98"/>
      <c r="C421" s="45">
        <f t="shared" si="7"/>
        <v>0</v>
      </c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</row>
    <row r="422" spans="1:34" ht="15.75" x14ac:dyDescent="0.25">
      <c r="A422" s="110"/>
      <c r="B422" s="98"/>
      <c r="C422" s="45">
        <f t="shared" si="7"/>
        <v>0</v>
      </c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</row>
    <row r="423" spans="1:34" ht="15.75" x14ac:dyDescent="0.25">
      <c r="A423" s="110"/>
      <c r="B423" s="98"/>
      <c r="C423" s="45">
        <f t="shared" si="7"/>
        <v>0</v>
      </c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</row>
    <row r="424" spans="1:34" ht="15.75" x14ac:dyDescent="0.25">
      <c r="A424" s="110"/>
      <c r="B424" s="98"/>
      <c r="C424" s="45">
        <f t="shared" si="7"/>
        <v>0</v>
      </c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</row>
    <row r="425" spans="1:34" ht="15.75" x14ac:dyDescent="0.25">
      <c r="A425" s="110"/>
      <c r="B425" s="98"/>
      <c r="C425" s="45">
        <f t="shared" si="7"/>
        <v>0</v>
      </c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</row>
    <row r="426" spans="1:34" ht="15.75" x14ac:dyDescent="0.25">
      <c r="A426" s="110"/>
      <c r="B426" s="98"/>
      <c r="C426" s="45">
        <f t="shared" si="7"/>
        <v>0</v>
      </c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</row>
    <row r="427" spans="1:34" ht="15.75" x14ac:dyDescent="0.25">
      <c r="A427" s="110"/>
      <c r="B427" s="98"/>
      <c r="C427" s="45">
        <f t="shared" si="7"/>
        <v>0</v>
      </c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</row>
    <row r="428" spans="1:34" ht="15.75" x14ac:dyDescent="0.25">
      <c r="A428" s="110"/>
      <c r="B428" s="98"/>
      <c r="C428" s="45">
        <f t="shared" si="7"/>
        <v>0</v>
      </c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</row>
    <row r="429" spans="1:34" ht="15.75" x14ac:dyDescent="0.25">
      <c r="A429" s="110"/>
      <c r="B429" s="98"/>
      <c r="C429" s="45">
        <f t="shared" si="7"/>
        <v>0</v>
      </c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</row>
    <row r="430" spans="1:34" ht="15.75" x14ac:dyDescent="0.25">
      <c r="A430" s="110"/>
      <c r="B430" s="98"/>
      <c r="C430" s="45">
        <f t="shared" si="7"/>
        <v>0</v>
      </c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</row>
    <row r="431" spans="1:34" ht="15.75" x14ac:dyDescent="0.25">
      <c r="A431" s="110"/>
      <c r="B431" s="98"/>
      <c r="C431" s="45">
        <f t="shared" si="7"/>
        <v>0</v>
      </c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</row>
    <row r="432" spans="1:34" ht="15.75" x14ac:dyDescent="0.25">
      <c r="A432" s="110"/>
      <c r="B432" s="98"/>
      <c r="C432" s="45">
        <f t="shared" si="7"/>
        <v>0</v>
      </c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</row>
    <row r="433" spans="1:34" ht="15.75" x14ac:dyDescent="0.25">
      <c r="A433" s="110"/>
      <c r="B433" s="98"/>
      <c r="C433" s="45">
        <f t="shared" si="7"/>
        <v>0</v>
      </c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</row>
    <row r="434" spans="1:34" ht="15.75" x14ac:dyDescent="0.25">
      <c r="A434" s="110"/>
      <c r="B434" s="98"/>
      <c r="C434" s="45">
        <f t="shared" si="7"/>
        <v>0</v>
      </c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</row>
    <row r="435" spans="1:34" ht="15.75" x14ac:dyDescent="0.25">
      <c r="A435" s="110"/>
      <c r="B435" s="98"/>
      <c r="C435" s="45">
        <f t="shared" si="7"/>
        <v>0</v>
      </c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</row>
    <row r="436" spans="1:34" ht="15.75" x14ac:dyDescent="0.25">
      <c r="A436" s="110"/>
      <c r="B436" s="98"/>
      <c r="C436" s="45">
        <f t="shared" si="7"/>
        <v>0</v>
      </c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</row>
    <row r="437" spans="1:34" ht="15.75" x14ac:dyDescent="0.25">
      <c r="A437" s="110"/>
      <c r="B437" s="98"/>
      <c r="C437" s="45">
        <f t="shared" si="7"/>
        <v>0</v>
      </c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</row>
    <row r="438" spans="1:34" ht="15.75" x14ac:dyDescent="0.25">
      <c r="A438" s="115"/>
      <c r="B438" s="54"/>
      <c r="C438" s="45">
        <f t="shared" si="7"/>
        <v>0</v>
      </c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</row>
    <row r="439" spans="1:34" ht="15.75" x14ac:dyDescent="0.25">
      <c r="A439" s="127"/>
      <c r="B439" s="97"/>
      <c r="C439" s="45">
        <f t="shared" si="7"/>
        <v>0</v>
      </c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</row>
    <row r="440" spans="1:34" ht="15.75" x14ac:dyDescent="0.25">
      <c r="A440" s="127"/>
      <c r="B440" s="97"/>
      <c r="C440" s="45">
        <f t="shared" si="7"/>
        <v>0</v>
      </c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</row>
    <row r="441" spans="1:34" ht="15.75" x14ac:dyDescent="0.25">
      <c r="A441" s="127"/>
      <c r="B441" s="97"/>
      <c r="C441" s="45">
        <f t="shared" si="7"/>
        <v>0</v>
      </c>
      <c r="D441" s="49"/>
      <c r="E441" s="49"/>
      <c r="F441" s="49"/>
      <c r="G441" s="49"/>
      <c r="H441" s="49"/>
      <c r="I441" s="51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</row>
    <row r="442" spans="1:34" ht="15.75" x14ac:dyDescent="0.25">
      <c r="A442" s="127"/>
      <c r="B442" s="97"/>
      <c r="C442" s="45">
        <f t="shared" si="7"/>
        <v>0</v>
      </c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</row>
    <row r="443" spans="1:34" ht="15.75" x14ac:dyDescent="0.25">
      <c r="A443" s="127"/>
      <c r="B443" s="97"/>
      <c r="C443" s="45">
        <f t="shared" si="7"/>
        <v>0</v>
      </c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</row>
    <row r="444" spans="1:34" ht="15.75" x14ac:dyDescent="0.25">
      <c r="A444" s="127"/>
      <c r="B444" s="97"/>
      <c r="C444" s="45">
        <f t="shared" si="7"/>
        <v>0</v>
      </c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</row>
    <row r="445" spans="1:34" ht="15.75" x14ac:dyDescent="0.25">
      <c r="A445" s="109"/>
      <c r="B445" s="97"/>
      <c r="C445" s="45">
        <f t="shared" si="7"/>
        <v>0</v>
      </c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</row>
    <row r="446" spans="1:34" ht="15.75" x14ac:dyDescent="0.25">
      <c r="A446" s="109"/>
      <c r="B446" s="59"/>
      <c r="C446" s="45">
        <f t="shared" si="7"/>
        <v>0</v>
      </c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</row>
    <row r="447" spans="1:34" ht="15.75" x14ac:dyDescent="0.25">
      <c r="A447" s="109"/>
      <c r="B447" s="58"/>
      <c r="C447" s="45">
        <f t="shared" si="7"/>
        <v>0</v>
      </c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</row>
    <row r="448" spans="1:34" ht="15.75" x14ac:dyDescent="0.25">
      <c r="A448" s="109"/>
      <c r="B448" s="58"/>
      <c r="C448" s="45">
        <f t="shared" ref="C448:C450" si="8">SUM(D448:AH448)</f>
        <v>0</v>
      </c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</row>
    <row r="449" spans="1:34" ht="15.75" x14ac:dyDescent="0.25">
      <c r="A449" s="109"/>
      <c r="B449" s="58"/>
      <c r="C449" s="45">
        <f t="shared" si="8"/>
        <v>0</v>
      </c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</row>
    <row r="450" spans="1:34" ht="15.75" x14ac:dyDescent="0.25">
      <c r="A450" s="109"/>
      <c r="B450" s="58"/>
      <c r="C450" s="45">
        <f t="shared" si="8"/>
        <v>0</v>
      </c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</row>
    <row r="451" spans="1:34" ht="15.75" x14ac:dyDescent="0.25">
      <c r="A451" s="109"/>
      <c r="B451" s="58"/>
      <c r="C451" s="45">
        <f t="shared" ref="C451:C514" si="9">SUM(D451:AH451)</f>
        <v>0</v>
      </c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</row>
    <row r="452" spans="1:34" ht="15.75" x14ac:dyDescent="0.25">
      <c r="A452" s="109"/>
      <c r="B452" s="59"/>
      <c r="C452" s="45">
        <f t="shared" si="9"/>
        <v>0</v>
      </c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</row>
    <row r="453" spans="1:34" ht="15.75" x14ac:dyDescent="0.25">
      <c r="A453" s="57"/>
      <c r="B453" s="56"/>
      <c r="C453" s="45">
        <f t="shared" si="9"/>
        <v>0</v>
      </c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</row>
    <row r="454" spans="1:34" ht="15.75" x14ac:dyDescent="0.25">
      <c r="A454" s="57"/>
      <c r="B454" s="55"/>
      <c r="C454" s="45">
        <f t="shared" si="9"/>
        <v>0</v>
      </c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</row>
    <row r="455" spans="1:34" ht="15.75" x14ac:dyDescent="0.25">
      <c r="A455" s="57"/>
      <c r="B455" s="56"/>
      <c r="C455" s="45">
        <f t="shared" si="9"/>
        <v>0</v>
      </c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</row>
    <row r="456" spans="1:34" ht="15.75" x14ac:dyDescent="0.25">
      <c r="A456" s="57"/>
      <c r="B456" s="55"/>
      <c r="C456" s="45">
        <f t="shared" si="9"/>
        <v>0</v>
      </c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</row>
    <row r="457" spans="1:34" ht="15.75" x14ac:dyDescent="0.25">
      <c r="A457" s="57"/>
      <c r="B457" s="56"/>
      <c r="C457" s="45">
        <f t="shared" si="9"/>
        <v>0</v>
      </c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</row>
    <row r="458" spans="1:34" ht="15.75" x14ac:dyDescent="0.25">
      <c r="A458" s="57"/>
      <c r="B458" s="56"/>
      <c r="C458" s="45">
        <f t="shared" si="9"/>
        <v>0</v>
      </c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</row>
    <row r="459" spans="1:34" ht="15.75" x14ac:dyDescent="0.25">
      <c r="A459" s="57"/>
      <c r="B459" s="56"/>
      <c r="C459" s="45">
        <f t="shared" si="9"/>
        <v>0</v>
      </c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</row>
    <row r="460" spans="1:34" ht="15.75" x14ac:dyDescent="0.25">
      <c r="A460" s="57"/>
      <c r="B460" s="55"/>
      <c r="C460" s="45">
        <f t="shared" si="9"/>
        <v>0</v>
      </c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</row>
    <row r="461" spans="1:34" ht="15.75" x14ac:dyDescent="0.25">
      <c r="A461" s="57"/>
      <c r="B461" s="55"/>
      <c r="C461" s="45">
        <f t="shared" si="9"/>
        <v>0</v>
      </c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</row>
    <row r="462" spans="1:34" ht="15.75" x14ac:dyDescent="0.25">
      <c r="A462" s="57"/>
      <c r="B462" s="56"/>
      <c r="C462" s="45">
        <f t="shared" si="9"/>
        <v>0</v>
      </c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</row>
    <row r="463" spans="1:34" ht="15.75" x14ac:dyDescent="0.25">
      <c r="A463" s="57"/>
      <c r="B463" s="55"/>
      <c r="C463" s="45">
        <f t="shared" si="9"/>
        <v>0</v>
      </c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</row>
    <row r="464" spans="1:34" ht="15.75" x14ac:dyDescent="0.25">
      <c r="A464" s="57"/>
      <c r="B464" s="55"/>
      <c r="C464" s="45">
        <f t="shared" si="9"/>
        <v>0</v>
      </c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</row>
    <row r="465" spans="1:34" ht="15.75" x14ac:dyDescent="0.25">
      <c r="A465" s="57"/>
      <c r="B465" s="55"/>
      <c r="C465" s="45">
        <f t="shared" si="9"/>
        <v>0</v>
      </c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</row>
    <row r="466" spans="1:34" ht="15.75" x14ac:dyDescent="0.25">
      <c r="A466" s="57"/>
      <c r="B466" s="55"/>
      <c r="C466" s="45">
        <f t="shared" si="9"/>
        <v>0</v>
      </c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</row>
    <row r="467" spans="1:34" ht="15.75" x14ac:dyDescent="0.25">
      <c r="A467" s="57"/>
      <c r="B467" s="55"/>
      <c r="C467" s="45">
        <f t="shared" si="9"/>
        <v>0</v>
      </c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</row>
    <row r="468" spans="1:34" ht="15.75" x14ac:dyDescent="0.25">
      <c r="A468" s="57"/>
      <c r="B468" s="55"/>
      <c r="C468" s="45">
        <f t="shared" si="9"/>
        <v>0</v>
      </c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</row>
    <row r="469" spans="1:34" ht="15.75" x14ac:dyDescent="0.25">
      <c r="A469" s="57"/>
      <c r="B469" s="55"/>
      <c r="C469" s="45">
        <f t="shared" si="9"/>
        <v>0</v>
      </c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</row>
    <row r="470" spans="1:34" ht="15.75" x14ac:dyDescent="0.25">
      <c r="A470" s="57"/>
      <c r="B470" s="55"/>
      <c r="C470" s="45">
        <f t="shared" si="9"/>
        <v>0</v>
      </c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</row>
    <row r="471" spans="1:34" ht="15.75" x14ac:dyDescent="0.25">
      <c r="A471" s="57"/>
      <c r="B471" s="55"/>
      <c r="C471" s="45">
        <f t="shared" si="9"/>
        <v>0</v>
      </c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</row>
    <row r="472" spans="1:34" ht="15.75" x14ac:dyDescent="0.25">
      <c r="A472" s="57"/>
      <c r="B472" s="55"/>
      <c r="C472" s="45">
        <f t="shared" si="9"/>
        <v>0</v>
      </c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</row>
    <row r="473" spans="1:34" ht="15.75" x14ac:dyDescent="0.25">
      <c r="A473" s="57"/>
      <c r="B473" s="55"/>
      <c r="C473" s="45">
        <f t="shared" si="9"/>
        <v>0</v>
      </c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</row>
    <row r="474" spans="1:34" ht="15.75" x14ac:dyDescent="0.25">
      <c r="A474" s="57"/>
      <c r="B474" s="55"/>
      <c r="C474" s="45">
        <f t="shared" si="9"/>
        <v>0</v>
      </c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</row>
    <row r="475" spans="1:34" ht="15.75" x14ac:dyDescent="0.25">
      <c r="A475" s="57"/>
      <c r="B475" s="56"/>
      <c r="C475" s="45">
        <f t="shared" si="9"/>
        <v>0</v>
      </c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</row>
    <row r="476" spans="1:34" ht="15.75" x14ac:dyDescent="0.25">
      <c r="A476" s="57"/>
      <c r="B476" s="56"/>
      <c r="C476" s="45">
        <f t="shared" si="9"/>
        <v>0</v>
      </c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</row>
    <row r="477" spans="1:34" ht="15.75" x14ac:dyDescent="0.25">
      <c r="A477" s="57"/>
      <c r="B477" s="56"/>
      <c r="C477" s="45">
        <f t="shared" si="9"/>
        <v>0</v>
      </c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</row>
    <row r="478" spans="1:34" ht="15.75" x14ac:dyDescent="0.25">
      <c r="A478" s="57"/>
      <c r="B478" s="55"/>
      <c r="C478" s="45">
        <f t="shared" si="9"/>
        <v>0</v>
      </c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</row>
    <row r="479" spans="1:34" ht="15.75" x14ac:dyDescent="0.25">
      <c r="A479" s="57"/>
      <c r="B479" s="55"/>
      <c r="C479" s="45">
        <f t="shared" si="9"/>
        <v>0</v>
      </c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</row>
    <row r="480" spans="1:34" ht="15.75" x14ac:dyDescent="0.25">
      <c r="A480" s="57"/>
      <c r="B480" s="55"/>
      <c r="C480" s="45">
        <f t="shared" si="9"/>
        <v>0</v>
      </c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</row>
    <row r="481" spans="1:34" ht="15.75" x14ac:dyDescent="0.25">
      <c r="A481" s="57"/>
      <c r="B481" s="55"/>
      <c r="C481" s="45">
        <f t="shared" si="9"/>
        <v>0</v>
      </c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</row>
    <row r="482" spans="1:34" x14ac:dyDescent="0.25">
      <c r="A482" s="60"/>
      <c r="B482" s="24"/>
      <c r="C482" s="45">
        <f t="shared" si="9"/>
        <v>0</v>
      </c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</row>
    <row r="483" spans="1:34" x14ac:dyDescent="0.25">
      <c r="A483" s="60"/>
      <c r="B483" s="24"/>
      <c r="C483" s="45">
        <f t="shared" si="9"/>
        <v>0</v>
      </c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</row>
    <row r="484" spans="1:34" x14ac:dyDescent="0.25">
      <c r="A484" s="60"/>
      <c r="B484" s="24"/>
      <c r="C484" s="45">
        <f t="shared" si="9"/>
        <v>0</v>
      </c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</row>
    <row r="485" spans="1:34" ht="15.75" x14ac:dyDescent="0.25">
      <c r="A485" s="57"/>
      <c r="B485" s="55"/>
      <c r="C485" s="45">
        <f t="shared" si="9"/>
        <v>0</v>
      </c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</row>
    <row r="486" spans="1:34" ht="15.75" x14ac:dyDescent="0.25">
      <c r="A486" s="57"/>
      <c r="B486" s="55"/>
      <c r="C486" s="45">
        <f t="shared" si="9"/>
        <v>0</v>
      </c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</row>
    <row r="487" spans="1:34" x14ac:dyDescent="0.25">
      <c r="A487" s="60"/>
      <c r="B487" s="24"/>
      <c r="C487" s="45">
        <f t="shared" si="9"/>
        <v>0</v>
      </c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</row>
    <row r="488" spans="1:34" x14ac:dyDescent="0.25">
      <c r="A488" s="60"/>
      <c r="B488" s="24"/>
      <c r="C488" s="45">
        <f t="shared" si="9"/>
        <v>0</v>
      </c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</row>
    <row r="489" spans="1:34" x14ac:dyDescent="0.25">
      <c r="A489" s="60"/>
      <c r="B489" s="24"/>
      <c r="C489" s="45">
        <f t="shared" si="9"/>
        <v>0</v>
      </c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</row>
    <row r="490" spans="1:34" x14ac:dyDescent="0.25">
      <c r="A490" s="60"/>
      <c r="B490" s="24"/>
      <c r="C490" s="45">
        <f t="shared" si="9"/>
        <v>0</v>
      </c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</row>
    <row r="491" spans="1:34" x14ac:dyDescent="0.25">
      <c r="A491" s="60"/>
      <c r="B491" s="24"/>
      <c r="C491" s="45">
        <f t="shared" si="9"/>
        <v>0</v>
      </c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</row>
    <row r="492" spans="1:34" x14ac:dyDescent="0.25">
      <c r="A492" s="60"/>
      <c r="B492" s="24"/>
      <c r="C492" s="45">
        <f t="shared" si="9"/>
        <v>0</v>
      </c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</row>
    <row r="493" spans="1:34" x14ac:dyDescent="0.25">
      <c r="A493" s="24"/>
      <c r="B493" s="24"/>
      <c r="C493" s="45">
        <f t="shared" si="9"/>
        <v>0</v>
      </c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</row>
    <row r="494" spans="1:34" x14ac:dyDescent="0.25">
      <c r="A494" s="24"/>
      <c r="B494" s="24"/>
      <c r="C494" s="45">
        <f t="shared" si="9"/>
        <v>0</v>
      </c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</row>
    <row r="495" spans="1:34" x14ac:dyDescent="0.25">
      <c r="A495" s="24"/>
      <c r="B495" s="24"/>
      <c r="C495" s="45">
        <f t="shared" si="9"/>
        <v>0</v>
      </c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</row>
    <row r="496" spans="1:34" x14ac:dyDescent="0.25">
      <c r="A496" s="24"/>
      <c r="B496" s="24"/>
      <c r="C496" s="45">
        <f t="shared" si="9"/>
        <v>0</v>
      </c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</row>
    <row r="497" spans="1:34" x14ac:dyDescent="0.25">
      <c r="A497" s="24"/>
      <c r="B497" s="24"/>
      <c r="C497" s="45">
        <f t="shared" si="9"/>
        <v>0</v>
      </c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</row>
    <row r="498" spans="1:34" x14ac:dyDescent="0.25">
      <c r="A498" s="24"/>
      <c r="B498" s="24"/>
      <c r="C498" s="45">
        <f t="shared" si="9"/>
        <v>0</v>
      </c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</row>
    <row r="499" spans="1:34" x14ac:dyDescent="0.25">
      <c r="A499" s="24"/>
      <c r="B499" s="24"/>
      <c r="C499" s="45">
        <f t="shared" si="9"/>
        <v>0</v>
      </c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</row>
    <row r="500" spans="1:34" x14ac:dyDescent="0.25">
      <c r="A500" s="24"/>
      <c r="B500" s="24"/>
      <c r="C500" s="45">
        <f t="shared" si="9"/>
        <v>0</v>
      </c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</row>
    <row r="501" spans="1:34" x14ac:dyDescent="0.25">
      <c r="A501" s="24"/>
      <c r="B501" s="24"/>
      <c r="C501" s="45">
        <f t="shared" si="9"/>
        <v>0</v>
      </c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</row>
    <row r="502" spans="1:34" x14ac:dyDescent="0.25">
      <c r="A502" s="24"/>
      <c r="B502" s="24"/>
      <c r="C502" s="45">
        <f t="shared" si="9"/>
        <v>0</v>
      </c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</row>
    <row r="503" spans="1:34" x14ac:dyDescent="0.25">
      <c r="A503" s="24"/>
      <c r="B503" s="24"/>
      <c r="C503" s="45">
        <f t="shared" si="9"/>
        <v>0</v>
      </c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</row>
    <row r="504" spans="1:34" x14ac:dyDescent="0.25">
      <c r="A504" s="24"/>
      <c r="B504" s="24"/>
      <c r="C504" s="45">
        <f t="shared" si="9"/>
        <v>0</v>
      </c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</row>
    <row r="505" spans="1:34" x14ac:dyDescent="0.25">
      <c r="A505" s="24"/>
      <c r="B505" s="24"/>
      <c r="C505" s="45">
        <f t="shared" si="9"/>
        <v>0</v>
      </c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</row>
    <row r="506" spans="1:34" x14ac:dyDescent="0.25">
      <c r="A506" s="24"/>
      <c r="B506" s="24"/>
      <c r="C506" s="45">
        <f t="shared" si="9"/>
        <v>0</v>
      </c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</row>
    <row r="507" spans="1:34" x14ac:dyDescent="0.25">
      <c r="A507" s="24"/>
      <c r="B507" s="24"/>
      <c r="C507" s="45">
        <f t="shared" si="9"/>
        <v>0</v>
      </c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</row>
    <row r="508" spans="1:34" x14ac:dyDescent="0.25">
      <c r="A508" s="24"/>
      <c r="B508" s="24"/>
      <c r="C508" s="45">
        <f t="shared" si="9"/>
        <v>0</v>
      </c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</row>
    <row r="509" spans="1:34" x14ac:dyDescent="0.25">
      <c r="A509" s="24"/>
      <c r="B509" s="24"/>
      <c r="C509" s="45">
        <f t="shared" si="9"/>
        <v>0</v>
      </c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</row>
    <row r="510" spans="1:34" x14ac:dyDescent="0.25">
      <c r="A510" s="24"/>
      <c r="B510" s="24"/>
      <c r="C510" s="45">
        <f t="shared" si="9"/>
        <v>0</v>
      </c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</row>
    <row r="511" spans="1:34" x14ac:dyDescent="0.25">
      <c r="A511" s="24"/>
      <c r="B511" s="24"/>
      <c r="C511" s="45">
        <f t="shared" si="9"/>
        <v>0</v>
      </c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</row>
    <row r="512" spans="1:34" x14ac:dyDescent="0.25">
      <c r="A512" s="24"/>
      <c r="B512" s="24"/>
      <c r="C512" s="45">
        <f t="shared" si="9"/>
        <v>0</v>
      </c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</row>
    <row r="513" spans="1:34" x14ac:dyDescent="0.25">
      <c r="A513" s="24"/>
      <c r="B513" s="24"/>
      <c r="C513" s="45">
        <f t="shared" si="9"/>
        <v>0</v>
      </c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</row>
    <row r="514" spans="1:34" x14ac:dyDescent="0.25">
      <c r="A514" s="24"/>
      <c r="B514" s="24"/>
      <c r="C514" s="45">
        <f t="shared" si="9"/>
        <v>0</v>
      </c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</row>
    <row r="515" spans="1:34" x14ac:dyDescent="0.25">
      <c r="A515" s="24"/>
      <c r="B515" s="24"/>
      <c r="C515" s="45">
        <f t="shared" ref="C515:C578" si="10">SUM(D515:AH515)</f>
        <v>0</v>
      </c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</row>
    <row r="516" spans="1:34" x14ac:dyDescent="0.25">
      <c r="A516" s="24"/>
      <c r="B516" s="24"/>
      <c r="C516" s="45">
        <f t="shared" si="10"/>
        <v>0</v>
      </c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</row>
    <row r="517" spans="1:34" x14ac:dyDescent="0.25">
      <c r="A517" s="24"/>
      <c r="B517" s="24"/>
      <c r="C517" s="45">
        <f t="shared" si="10"/>
        <v>0</v>
      </c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</row>
    <row r="518" spans="1:34" x14ac:dyDescent="0.25">
      <c r="A518" s="24"/>
      <c r="B518" s="24"/>
      <c r="C518" s="45">
        <f t="shared" si="10"/>
        <v>0</v>
      </c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</row>
    <row r="519" spans="1:34" x14ac:dyDescent="0.25">
      <c r="A519" s="24"/>
      <c r="B519" s="24"/>
      <c r="C519" s="45">
        <f t="shared" si="10"/>
        <v>0</v>
      </c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</row>
    <row r="520" spans="1:34" x14ac:dyDescent="0.25">
      <c r="A520" s="24"/>
      <c r="B520" s="24"/>
      <c r="C520" s="45">
        <f t="shared" si="10"/>
        <v>0</v>
      </c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</row>
    <row r="521" spans="1:34" x14ac:dyDescent="0.25">
      <c r="A521" s="24"/>
      <c r="B521" s="24"/>
      <c r="C521" s="45">
        <f t="shared" si="10"/>
        <v>0</v>
      </c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</row>
    <row r="522" spans="1:34" x14ac:dyDescent="0.25">
      <c r="A522" s="24"/>
      <c r="B522" s="24"/>
      <c r="C522" s="45">
        <f t="shared" si="10"/>
        <v>0</v>
      </c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</row>
    <row r="523" spans="1:34" x14ac:dyDescent="0.25">
      <c r="A523" s="24"/>
      <c r="B523" s="24"/>
      <c r="C523" s="45">
        <f t="shared" si="10"/>
        <v>0</v>
      </c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</row>
    <row r="524" spans="1:34" x14ac:dyDescent="0.25">
      <c r="A524" s="24"/>
      <c r="B524" s="24"/>
      <c r="C524" s="45">
        <f t="shared" si="10"/>
        <v>0</v>
      </c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</row>
    <row r="525" spans="1:34" x14ac:dyDescent="0.25">
      <c r="A525" s="24"/>
      <c r="B525" s="24"/>
      <c r="C525" s="45">
        <f t="shared" si="10"/>
        <v>0</v>
      </c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</row>
    <row r="526" spans="1:34" x14ac:dyDescent="0.25">
      <c r="A526" s="24"/>
      <c r="B526" s="24"/>
      <c r="C526" s="45">
        <f t="shared" si="10"/>
        <v>0</v>
      </c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</row>
    <row r="527" spans="1:34" x14ac:dyDescent="0.25">
      <c r="A527" s="24"/>
      <c r="B527" s="24"/>
      <c r="C527" s="45">
        <f t="shared" si="10"/>
        <v>0</v>
      </c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</row>
    <row r="528" spans="1:34" x14ac:dyDescent="0.25">
      <c r="A528" s="24"/>
      <c r="B528" s="24"/>
      <c r="C528" s="45">
        <f t="shared" si="10"/>
        <v>0</v>
      </c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</row>
    <row r="529" spans="1:34" x14ac:dyDescent="0.25">
      <c r="A529" s="24"/>
      <c r="B529" s="24"/>
      <c r="C529" s="45">
        <f t="shared" si="10"/>
        <v>0</v>
      </c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</row>
    <row r="530" spans="1:34" x14ac:dyDescent="0.25">
      <c r="A530" s="24"/>
      <c r="B530" s="24"/>
      <c r="C530" s="45">
        <f t="shared" si="10"/>
        <v>0</v>
      </c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</row>
    <row r="531" spans="1:34" x14ac:dyDescent="0.25">
      <c r="A531" s="24"/>
      <c r="B531" s="24"/>
      <c r="C531" s="45">
        <f t="shared" si="10"/>
        <v>0</v>
      </c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</row>
    <row r="532" spans="1:34" x14ac:dyDescent="0.25">
      <c r="A532" s="24"/>
      <c r="B532" s="24"/>
      <c r="C532" s="45">
        <f t="shared" si="10"/>
        <v>0</v>
      </c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</row>
    <row r="533" spans="1:34" x14ac:dyDescent="0.25">
      <c r="A533" s="24"/>
      <c r="B533" s="24"/>
      <c r="C533" s="45">
        <f t="shared" si="10"/>
        <v>0</v>
      </c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</row>
    <row r="534" spans="1:34" x14ac:dyDescent="0.25">
      <c r="A534" s="24"/>
      <c r="B534" s="24"/>
      <c r="C534" s="45">
        <f t="shared" si="10"/>
        <v>0</v>
      </c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</row>
    <row r="535" spans="1:34" x14ac:dyDescent="0.25">
      <c r="A535" s="24"/>
      <c r="B535" s="24"/>
      <c r="C535" s="45">
        <f t="shared" si="10"/>
        <v>0</v>
      </c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</row>
    <row r="536" spans="1:34" x14ac:dyDescent="0.25">
      <c r="A536" s="24"/>
      <c r="B536" s="24"/>
      <c r="C536" s="45">
        <f t="shared" si="10"/>
        <v>0</v>
      </c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</row>
    <row r="537" spans="1:34" x14ac:dyDescent="0.25">
      <c r="A537" s="24"/>
      <c r="B537" s="24"/>
      <c r="C537" s="45">
        <f t="shared" si="10"/>
        <v>0</v>
      </c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</row>
    <row r="538" spans="1:34" x14ac:dyDescent="0.25">
      <c r="A538" s="24"/>
      <c r="B538" s="24"/>
      <c r="C538" s="45">
        <f t="shared" si="10"/>
        <v>0</v>
      </c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</row>
    <row r="539" spans="1:34" x14ac:dyDescent="0.25">
      <c r="A539" s="24"/>
      <c r="B539" s="24"/>
      <c r="C539" s="45">
        <f t="shared" si="10"/>
        <v>0</v>
      </c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</row>
    <row r="540" spans="1:34" x14ac:dyDescent="0.25">
      <c r="A540" s="24"/>
      <c r="B540" s="24"/>
      <c r="C540" s="45">
        <f t="shared" si="10"/>
        <v>0</v>
      </c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</row>
    <row r="541" spans="1:34" x14ac:dyDescent="0.25">
      <c r="A541" s="24"/>
      <c r="B541" s="24"/>
      <c r="C541" s="45">
        <f t="shared" si="10"/>
        <v>0</v>
      </c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</row>
    <row r="542" spans="1:34" x14ac:dyDescent="0.25">
      <c r="A542" s="24"/>
      <c r="B542" s="24"/>
      <c r="C542" s="45">
        <f t="shared" si="10"/>
        <v>0</v>
      </c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</row>
    <row r="543" spans="1:34" x14ac:dyDescent="0.25">
      <c r="A543" s="24"/>
      <c r="B543" s="24"/>
      <c r="C543" s="45">
        <f t="shared" si="10"/>
        <v>0</v>
      </c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</row>
    <row r="544" spans="1:34" x14ac:dyDescent="0.25">
      <c r="A544" s="24"/>
      <c r="B544" s="24"/>
      <c r="C544" s="45">
        <f t="shared" si="10"/>
        <v>0</v>
      </c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</row>
    <row r="545" spans="1:34" x14ac:dyDescent="0.25">
      <c r="A545" s="24"/>
      <c r="B545" s="24"/>
      <c r="C545" s="45">
        <f t="shared" si="10"/>
        <v>0</v>
      </c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</row>
    <row r="546" spans="1:34" x14ac:dyDescent="0.25">
      <c r="A546" s="24"/>
      <c r="B546" s="24"/>
      <c r="C546" s="45">
        <f t="shared" si="10"/>
        <v>0</v>
      </c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</row>
    <row r="547" spans="1:34" x14ac:dyDescent="0.25">
      <c r="A547" s="24"/>
      <c r="B547" s="24"/>
      <c r="C547" s="45">
        <f t="shared" si="10"/>
        <v>0</v>
      </c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</row>
    <row r="548" spans="1:34" x14ac:dyDescent="0.25">
      <c r="A548" s="24"/>
      <c r="B548" s="24"/>
      <c r="C548" s="45">
        <f t="shared" si="10"/>
        <v>0</v>
      </c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</row>
    <row r="549" spans="1:34" x14ac:dyDescent="0.25">
      <c r="A549" s="24"/>
      <c r="B549" s="24"/>
      <c r="C549" s="45">
        <f t="shared" si="10"/>
        <v>0</v>
      </c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</row>
    <row r="550" spans="1:34" x14ac:dyDescent="0.25">
      <c r="A550" s="24"/>
      <c r="B550" s="24"/>
      <c r="C550" s="45">
        <f t="shared" si="10"/>
        <v>0</v>
      </c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</row>
    <row r="551" spans="1:34" x14ac:dyDescent="0.25">
      <c r="A551" s="24"/>
      <c r="B551" s="24"/>
      <c r="C551" s="45">
        <f t="shared" si="10"/>
        <v>0</v>
      </c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</row>
    <row r="552" spans="1:34" x14ac:dyDescent="0.25">
      <c r="A552" s="24"/>
      <c r="B552" s="24"/>
      <c r="C552" s="45">
        <f t="shared" si="10"/>
        <v>0</v>
      </c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</row>
    <row r="553" spans="1:34" x14ac:dyDescent="0.25">
      <c r="A553" s="24"/>
      <c r="B553" s="24"/>
      <c r="C553" s="45">
        <f t="shared" si="10"/>
        <v>0</v>
      </c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</row>
    <row r="554" spans="1:34" x14ac:dyDescent="0.25">
      <c r="A554" s="24"/>
      <c r="B554" s="24"/>
      <c r="C554" s="45">
        <f t="shared" si="10"/>
        <v>0</v>
      </c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</row>
    <row r="555" spans="1:34" x14ac:dyDescent="0.25">
      <c r="A555" s="24"/>
      <c r="B555" s="24"/>
      <c r="C555" s="45">
        <f t="shared" si="10"/>
        <v>0</v>
      </c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</row>
    <row r="556" spans="1:34" x14ac:dyDescent="0.25">
      <c r="A556" s="24"/>
      <c r="B556" s="24"/>
      <c r="C556" s="45">
        <f t="shared" si="10"/>
        <v>0</v>
      </c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</row>
    <row r="557" spans="1:34" x14ac:dyDescent="0.25">
      <c r="A557" s="24"/>
      <c r="B557" s="24"/>
      <c r="C557" s="45">
        <f t="shared" si="10"/>
        <v>0</v>
      </c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</row>
    <row r="558" spans="1:34" x14ac:dyDescent="0.25">
      <c r="A558" s="24"/>
      <c r="B558" s="24"/>
      <c r="C558" s="45">
        <f t="shared" si="10"/>
        <v>0</v>
      </c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</row>
    <row r="559" spans="1:34" x14ac:dyDescent="0.25">
      <c r="A559" s="24"/>
      <c r="B559" s="24"/>
      <c r="C559" s="45">
        <f t="shared" si="10"/>
        <v>0</v>
      </c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</row>
    <row r="560" spans="1:34" x14ac:dyDescent="0.25">
      <c r="A560" s="24"/>
      <c r="B560" s="24"/>
      <c r="C560" s="45">
        <f t="shared" si="10"/>
        <v>0</v>
      </c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</row>
    <row r="561" spans="1:34" x14ac:dyDescent="0.25">
      <c r="A561" s="24"/>
      <c r="B561" s="24"/>
      <c r="C561" s="45">
        <f t="shared" si="10"/>
        <v>0</v>
      </c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</row>
    <row r="562" spans="1:34" x14ac:dyDescent="0.25">
      <c r="A562" s="24"/>
      <c r="B562" s="24"/>
      <c r="C562" s="45">
        <f t="shared" si="10"/>
        <v>0</v>
      </c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</row>
    <row r="563" spans="1:34" x14ac:dyDescent="0.25">
      <c r="A563" s="24"/>
      <c r="B563" s="24"/>
      <c r="C563" s="45">
        <f t="shared" si="10"/>
        <v>0</v>
      </c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</row>
    <row r="564" spans="1:34" x14ac:dyDescent="0.25">
      <c r="A564" s="24"/>
      <c r="B564" s="24"/>
      <c r="C564" s="45">
        <f t="shared" si="10"/>
        <v>0</v>
      </c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</row>
    <row r="565" spans="1:34" x14ac:dyDescent="0.25">
      <c r="A565" s="24"/>
      <c r="B565" s="24"/>
      <c r="C565" s="45">
        <f t="shared" si="10"/>
        <v>0</v>
      </c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</row>
    <row r="566" spans="1:34" x14ac:dyDescent="0.25">
      <c r="A566" s="24"/>
      <c r="B566" s="24"/>
      <c r="C566" s="45">
        <f t="shared" si="10"/>
        <v>0</v>
      </c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</row>
    <row r="567" spans="1:34" x14ac:dyDescent="0.25">
      <c r="A567" s="24"/>
      <c r="B567" s="24"/>
      <c r="C567" s="45">
        <f t="shared" si="10"/>
        <v>0</v>
      </c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</row>
    <row r="568" spans="1:34" x14ac:dyDescent="0.25">
      <c r="A568" s="24"/>
      <c r="B568" s="24"/>
      <c r="C568" s="45">
        <f t="shared" si="10"/>
        <v>0</v>
      </c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</row>
    <row r="569" spans="1:34" x14ac:dyDescent="0.25">
      <c r="A569" s="24"/>
      <c r="B569" s="24"/>
      <c r="C569" s="45">
        <f t="shared" si="10"/>
        <v>0</v>
      </c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</row>
    <row r="570" spans="1:34" x14ac:dyDescent="0.25">
      <c r="A570" s="24"/>
      <c r="B570" s="24"/>
      <c r="C570" s="45">
        <f t="shared" si="10"/>
        <v>0</v>
      </c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</row>
    <row r="571" spans="1:34" x14ac:dyDescent="0.25">
      <c r="A571" s="24"/>
      <c r="B571" s="24"/>
      <c r="C571" s="45">
        <f t="shared" si="10"/>
        <v>0</v>
      </c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</row>
    <row r="572" spans="1:34" x14ac:dyDescent="0.25">
      <c r="A572" s="24"/>
      <c r="B572" s="24"/>
      <c r="C572" s="45">
        <f t="shared" si="10"/>
        <v>0</v>
      </c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</row>
    <row r="573" spans="1:34" x14ac:dyDescent="0.25">
      <c r="A573" s="24"/>
      <c r="B573" s="24"/>
      <c r="C573" s="45">
        <f t="shared" si="10"/>
        <v>0</v>
      </c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</row>
    <row r="574" spans="1:34" x14ac:dyDescent="0.25">
      <c r="A574" s="24"/>
      <c r="B574" s="24"/>
      <c r="C574" s="45">
        <f t="shared" si="10"/>
        <v>0</v>
      </c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</row>
    <row r="575" spans="1:34" x14ac:dyDescent="0.25">
      <c r="A575" s="24"/>
      <c r="B575" s="24"/>
      <c r="C575" s="45">
        <f t="shared" si="10"/>
        <v>0</v>
      </c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</row>
    <row r="576" spans="1:34" x14ac:dyDescent="0.25">
      <c r="A576" s="24"/>
      <c r="B576" s="24"/>
      <c r="C576" s="45">
        <f t="shared" si="10"/>
        <v>0</v>
      </c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</row>
    <row r="577" spans="1:34" x14ac:dyDescent="0.25">
      <c r="A577" s="24"/>
      <c r="B577" s="24"/>
      <c r="C577" s="45">
        <f t="shared" si="10"/>
        <v>0</v>
      </c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</row>
    <row r="578" spans="1:34" x14ac:dyDescent="0.25">
      <c r="A578" s="24"/>
      <c r="B578" s="24"/>
      <c r="C578" s="45">
        <f t="shared" si="10"/>
        <v>0</v>
      </c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</row>
    <row r="579" spans="1:34" x14ac:dyDescent="0.25">
      <c r="A579" s="24"/>
      <c r="B579" s="24"/>
      <c r="C579" s="45">
        <f t="shared" ref="C579:C608" si="11">SUM(D579:AH579)</f>
        <v>0</v>
      </c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</row>
    <row r="580" spans="1:34" x14ac:dyDescent="0.25">
      <c r="A580" s="24"/>
      <c r="B580" s="24"/>
      <c r="C580" s="45">
        <f t="shared" si="11"/>
        <v>0</v>
      </c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</row>
    <row r="581" spans="1:34" x14ac:dyDescent="0.25">
      <c r="A581" s="24"/>
      <c r="B581" s="24"/>
      <c r="C581" s="45">
        <f t="shared" si="11"/>
        <v>0</v>
      </c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</row>
    <row r="582" spans="1:34" x14ac:dyDescent="0.25">
      <c r="A582" s="24"/>
      <c r="B582" s="24"/>
      <c r="C582" s="45">
        <f t="shared" si="11"/>
        <v>0</v>
      </c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</row>
    <row r="583" spans="1:34" x14ac:dyDescent="0.25">
      <c r="A583" s="24"/>
      <c r="B583" s="24"/>
      <c r="C583" s="45">
        <f t="shared" si="11"/>
        <v>0</v>
      </c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</row>
    <row r="584" spans="1:34" x14ac:dyDescent="0.25">
      <c r="A584" s="24"/>
      <c r="B584" s="24"/>
      <c r="C584" s="45">
        <f t="shared" si="11"/>
        <v>0</v>
      </c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</row>
    <row r="585" spans="1:34" x14ac:dyDescent="0.25">
      <c r="A585" s="24"/>
      <c r="B585" s="24"/>
      <c r="C585" s="45">
        <f t="shared" si="11"/>
        <v>0</v>
      </c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</row>
    <row r="586" spans="1:34" x14ac:dyDescent="0.25">
      <c r="A586" s="24"/>
      <c r="B586" s="24"/>
      <c r="C586" s="45">
        <f t="shared" si="11"/>
        <v>0</v>
      </c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</row>
    <row r="587" spans="1:34" x14ac:dyDescent="0.25">
      <c r="A587" s="24"/>
      <c r="B587" s="24"/>
      <c r="C587" s="45">
        <f t="shared" si="11"/>
        <v>0</v>
      </c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</row>
    <row r="588" spans="1:34" x14ac:dyDescent="0.25">
      <c r="A588" s="24"/>
      <c r="B588" s="24"/>
      <c r="C588" s="45">
        <f t="shared" si="11"/>
        <v>0</v>
      </c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</row>
    <row r="589" spans="1:34" x14ac:dyDescent="0.25">
      <c r="A589" s="24"/>
      <c r="B589" s="24"/>
      <c r="C589" s="45">
        <f t="shared" si="11"/>
        <v>0</v>
      </c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</row>
    <row r="590" spans="1:34" x14ac:dyDescent="0.25">
      <c r="A590" s="24"/>
      <c r="B590" s="24"/>
      <c r="C590" s="45">
        <f t="shared" si="11"/>
        <v>0</v>
      </c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</row>
    <row r="591" spans="1:34" x14ac:dyDescent="0.25">
      <c r="A591" s="24"/>
      <c r="B591" s="24"/>
      <c r="C591" s="45">
        <f t="shared" si="11"/>
        <v>0</v>
      </c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</row>
    <row r="592" spans="1:34" x14ac:dyDescent="0.25">
      <c r="A592" s="24"/>
      <c r="B592" s="24"/>
      <c r="C592" s="45">
        <f t="shared" si="11"/>
        <v>0</v>
      </c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</row>
    <row r="593" spans="1:34" x14ac:dyDescent="0.25">
      <c r="A593" s="24"/>
      <c r="B593" s="24"/>
      <c r="C593" s="45">
        <f t="shared" si="11"/>
        <v>0</v>
      </c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</row>
    <row r="594" spans="1:34" x14ac:dyDescent="0.25">
      <c r="A594" s="24"/>
      <c r="B594" s="24"/>
      <c r="C594" s="45">
        <f t="shared" si="11"/>
        <v>0</v>
      </c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</row>
    <row r="595" spans="1:34" x14ac:dyDescent="0.25">
      <c r="A595" s="24"/>
      <c r="B595" s="24"/>
      <c r="C595" s="45">
        <f t="shared" si="11"/>
        <v>0</v>
      </c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</row>
    <row r="596" spans="1:34" x14ac:dyDescent="0.25">
      <c r="A596" s="24"/>
      <c r="B596" s="24"/>
      <c r="C596" s="45">
        <f t="shared" si="11"/>
        <v>0</v>
      </c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</row>
    <row r="597" spans="1:34" x14ac:dyDescent="0.25">
      <c r="A597" s="24"/>
      <c r="B597" s="24"/>
      <c r="C597" s="45">
        <f t="shared" si="11"/>
        <v>0</v>
      </c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</row>
    <row r="598" spans="1:34" x14ac:dyDescent="0.25">
      <c r="A598" s="24"/>
      <c r="B598" s="24"/>
      <c r="C598" s="45">
        <f t="shared" si="11"/>
        <v>0</v>
      </c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</row>
    <row r="599" spans="1:34" x14ac:dyDescent="0.25">
      <c r="A599" s="24"/>
      <c r="B599" s="24"/>
      <c r="C599" s="45">
        <f t="shared" si="11"/>
        <v>0</v>
      </c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</row>
    <row r="600" spans="1:34" x14ac:dyDescent="0.25">
      <c r="A600" s="24"/>
      <c r="B600" s="24"/>
      <c r="C600" s="45">
        <f t="shared" si="11"/>
        <v>0</v>
      </c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</row>
    <row r="601" spans="1:34" x14ac:dyDescent="0.25">
      <c r="A601" s="24"/>
      <c r="B601" s="24"/>
      <c r="C601" s="45">
        <f t="shared" si="11"/>
        <v>0</v>
      </c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</row>
    <row r="602" spans="1:34" x14ac:dyDescent="0.25">
      <c r="A602" s="24"/>
      <c r="B602" s="24"/>
      <c r="C602" s="45">
        <f t="shared" si="11"/>
        <v>0</v>
      </c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</row>
    <row r="603" spans="1:34" x14ac:dyDescent="0.25">
      <c r="A603" s="24"/>
      <c r="B603" s="24"/>
      <c r="C603" s="45">
        <f t="shared" si="11"/>
        <v>0</v>
      </c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</row>
    <row r="604" spans="1:34" x14ac:dyDescent="0.25">
      <c r="A604" s="24"/>
      <c r="B604" s="24"/>
      <c r="C604" s="45">
        <f t="shared" si="11"/>
        <v>0</v>
      </c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</row>
    <row r="605" spans="1:34" x14ac:dyDescent="0.25">
      <c r="A605" s="24"/>
      <c r="B605" s="24"/>
      <c r="C605" s="45">
        <f t="shared" si="11"/>
        <v>0</v>
      </c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</row>
    <row r="606" spans="1:34" x14ac:dyDescent="0.25">
      <c r="A606" s="24"/>
      <c r="B606" s="24"/>
      <c r="C606" s="45">
        <f t="shared" si="11"/>
        <v>0</v>
      </c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</row>
    <row r="607" spans="1:34" x14ac:dyDescent="0.25">
      <c r="A607" s="24"/>
      <c r="B607" s="24"/>
      <c r="C607" s="45">
        <f t="shared" si="11"/>
        <v>0</v>
      </c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</row>
    <row r="608" spans="1:34" x14ac:dyDescent="0.25">
      <c r="C608" s="45">
        <f t="shared" si="11"/>
        <v>0</v>
      </c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</row>
  </sheetData>
  <sortState ref="A2:AH368">
    <sortCondition ref="A2:A368"/>
  </sortState>
  <conditionalFormatting sqref="A453:A455">
    <cfRule type="duplicateValues" dxfId="423" priority="92"/>
  </conditionalFormatting>
  <conditionalFormatting sqref="A456">
    <cfRule type="duplicateValues" dxfId="422" priority="91"/>
  </conditionalFormatting>
  <conditionalFormatting sqref="A457">
    <cfRule type="duplicateValues" dxfId="421" priority="90"/>
  </conditionalFormatting>
  <conditionalFormatting sqref="A458:A461">
    <cfRule type="duplicateValues" dxfId="420" priority="89"/>
  </conditionalFormatting>
  <conditionalFormatting sqref="A462">
    <cfRule type="duplicateValues" dxfId="419" priority="88"/>
  </conditionalFormatting>
  <conditionalFormatting sqref="A463">
    <cfRule type="duplicateValues" dxfId="418" priority="87"/>
  </conditionalFormatting>
  <conditionalFormatting sqref="A464">
    <cfRule type="duplicateValues" dxfId="417" priority="86"/>
  </conditionalFormatting>
  <conditionalFormatting sqref="A465:A483">
    <cfRule type="duplicateValues" dxfId="416" priority="103"/>
  </conditionalFormatting>
  <conditionalFormatting sqref="A484:A492">
    <cfRule type="duplicateValues" dxfId="415" priority="84"/>
  </conditionalFormatting>
  <conditionalFormatting sqref="A316:A317">
    <cfRule type="duplicateValues" dxfId="414" priority="35"/>
  </conditionalFormatting>
  <conditionalFormatting sqref="A318:A323">
    <cfRule type="duplicateValues" dxfId="413" priority="33"/>
  </conditionalFormatting>
  <conditionalFormatting sqref="A324">
    <cfRule type="duplicateValues" dxfId="412" priority="31"/>
  </conditionalFormatting>
  <conditionalFormatting sqref="A325:A327">
    <cfRule type="duplicateValues" dxfId="411" priority="29"/>
  </conditionalFormatting>
  <conditionalFormatting sqref="A328">
    <cfRule type="duplicateValues" dxfId="410" priority="27"/>
  </conditionalFormatting>
  <conditionalFormatting sqref="A329:A333">
    <cfRule type="duplicateValues" dxfId="409" priority="25"/>
  </conditionalFormatting>
  <conditionalFormatting sqref="A218">
    <cfRule type="duplicateValues" dxfId="408" priority="36"/>
  </conditionalFormatting>
  <conditionalFormatting sqref="A219:A315 A2:A217">
    <cfRule type="duplicateValues" dxfId="407" priority="37"/>
  </conditionalFormatting>
  <conditionalFormatting sqref="A219:A315">
    <cfRule type="duplicateValues" dxfId="406" priority="38"/>
  </conditionalFormatting>
  <conditionalFormatting sqref="A316:A317">
    <cfRule type="duplicateValues" dxfId="405" priority="34"/>
  </conditionalFormatting>
  <conditionalFormatting sqref="A318:A323">
    <cfRule type="duplicateValues" dxfId="404" priority="32"/>
  </conditionalFormatting>
  <conditionalFormatting sqref="A324">
    <cfRule type="duplicateValues" dxfId="403" priority="30"/>
  </conditionalFormatting>
  <conditionalFormatting sqref="A325:A327">
    <cfRule type="duplicateValues" dxfId="402" priority="28"/>
  </conditionalFormatting>
  <conditionalFormatting sqref="A328">
    <cfRule type="duplicateValues" dxfId="401" priority="26"/>
  </conditionalFormatting>
  <conditionalFormatting sqref="A354">
    <cfRule type="duplicateValues" dxfId="400" priority="23"/>
  </conditionalFormatting>
  <conditionalFormatting sqref="A354">
    <cfRule type="duplicateValues" dxfId="399" priority="24"/>
  </conditionalFormatting>
  <conditionalFormatting sqref="A355">
    <cfRule type="duplicateValues" dxfId="398" priority="21"/>
  </conditionalFormatting>
  <conditionalFormatting sqref="A355">
    <cfRule type="duplicateValues" dxfId="397" priority="22"/>
  </conditionalFormatting>
  <conditionalFormatting sqref="A371">
    <cfRule type="duplicateValues" dxfId="396" priority="20"/>
  </conditionalFormatting>
  <conditionalFormatting sqref="A372">
    <cfRule type="duplicateValues" dxfId="395" priority="19"/>
  </conditionalFormatting>
  <conditionalFormatting sqref="A373">
    <cfRule type="duplicateValues" dxfId="394" priority="18"/>
  </conditionalFormatting>
  <conditionalFormatting sqref="A374">
    <cfRule type="duplicateValues" dxfId="393" priority="17"/>
  </conditionalFormatting>
  <conditionalFormatting sqref="A375">
    <cfRule type="duplicateValues" dxfId="392" priority="16"/>
  </conditionalFormatting>
  <conditionalFormatting sqref="A376:A377">
    <cfRule type="duplicateValues" dxfId="391" priority="15"/>
  </conditionalFormatting>
  <conditionalFormatting sqref="A378">
    <cfRule type="duplicateValues" dxfId="390" priority="13"/>
  </conditionalFormatting>
  <conditionalFormatting sqref="A378">
    <cfRule type="duplicateValues" dxfId="389" priority="14"/>
  </conditionalFormatting>
  <conditionalFormatting sqref="A379">
    <cfRule type="duplicateValues" dxfId="388" priority="11"/>
  </conditionalFormatting>
  <conditionalFormatting sqref="A379">
    <cfRule type="duplicateValues" dxfId="387" priority="12"/>
  </conditionalFormatting>
  <conditionalFormatting sqref="A380">
    <cfRule type="duplicateValues" dxfId="386" priority="10"/>
  </conditionalFormatting>
  <conditionalFormatting sqref="A383:A411 A413:A414 A416:A417 A419:A420 A422:A423 A425:A426 A428:A438">
    <cfRule type="duplicateValues" dxfId="385" priority="9"/>
  </conditionalFormatting>
  <conditionalFormatting sqref="A381">
    <cfRule type="duplicateValues" dxfId="384" priority="7"/>
  </conditionalFormatting>
  <conditionalFormatting sqref="A381">
    <cfRule type="duplicateValues" dxfId="383" priority="8"/>
  </conditionalFormatting>
  <conditionalFormatting sqref="A382">
    <cfRule type="duplicateValues" dxfId="382" priority="5"/>
  </conditionalFormatting>
  <conditionalFormatting sqref="A382">
    <cfRule type="duplicateValues" dxfId="381" priority="6"/>
  </conditionalFormatting>
  <conditionalFormatting sqref="A412 A415 A418 A421 A424 A427">
    <cfRule type="duplicateValues" dxfId="380" priority="3"/>
  </conditionalFormatting>
  <conditionalFormatting sqref="A412">
    <cfRule type="duplicateValues" dxfId="379" priority="4"/>
  </conditionalFormatting>
  <conditionalFormatting sqref="A380">
    <cfRule type="duplicateValues" dxfId="378" priority="39"/>
  </conditionalFormatting>
  <conditionalFormatting sqref="A383:A411">
    <cfRule type="duplicateValues" dxfId="377" priority="40"/>
  </conditionalFormatting>
  <conditionalFormatting sqref="A329:A353 A356:A370">
    <cfRule type="duplicateValues" dxfId="376" priority="41"/>
  </conditionalFormatting>
  <conditionalFormatting sqref="A334:A353 A356:A370">
    <cfRule type="duplicateValues" dxfId="375" priority="42"/>
  </conditionalFormatting>
  <conditionalFormatting sqref="A334:A353 A356:A370">
    <cfRule type="duplicateValues" dxfId="374" priority="43"/>
  </conditionalFormatting>
  <conditionalFormatting sqref="A376:A377">
    <cfRule type="duplicateValues" dxfId="373" priority="44"/>
  </conditionalFormatting>
  <conditionalFormatting sqref="A439 A442 A445 A448 A451">
    <cfRule type="duplicateValues" dxfId="372" priority="2"/>
  </conditionalFormatting>
  <conditionalFormatting sqref="A440:A441 A443:A444 A446:A447 A449:A450 A452">
    <cfRule type="duplicateValues" dxfId="371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608"/>
  <sheetViews>
    <sheetView topLeftCell="A431" zoomScale="68" zoomScaleNormal="68" workbookViewId="0">
      <selection activeCell="A452" sqref="A2:B452"/>
    </sheetView>
  </sheetViews>
  <sheetFormatPr baseColWidth="10" defaultRowHeight="15" x14ac:dyDescent="0.25"/>
  <cols>
    <col min="1" max="1" width="13" customWidth="1"/>
    <col min="2" max="2" width="44.28515625" customWidth="1"/>
    <col min="3" max="3" width="11.42578125" style="2"/>
  </cols>
  <sheetData>
    <row r="1" spans="1:34" ht="47.25" x14ac:dyDescent="0.25">
      <c r="A1" s="23" t="s">
        <v>3</v>
      </c>
      <c r="B1" s="23" t="s">
        <v>4</v>
      </c>
      <c r="C1" s="26" t="s">
        <v>11</v>
      </c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5">
        <v>27</v>
      </c>
      <c r="AE1" s="25">
        <v>28</v>
      </c>
      <c r="AF1" s="25">
        <v>29</v>
      </c>
      <c r="AG1" s="25">
        <v>30</v>
      </c>
      <c r="AH1" s="27">
        <v>31</v>
      </c>
    </row>
    <row r="2" spans="1:34" ht="15.75" x14ac:dyDescent="0.25">
      <c r="A2" s="111"/>
      <c r="B2" s="55"/>
      <c r="C2" s="45">
        <f t="shared" ref="C2:C65" si="0">SUM(D2:AH2)</f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ht="15.75" x14ac:dyDescent="0.25">
      <c r="A3" s="111"/>
      <c r="B3" s="55"/>
      <c r="C3" s="45">
        <f t="shared" si="0"/>
        <v>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4" ht="15.75" x14ac:dyDescent="0.25">
      <c r="A4" s="111"/>
      <c r="B4" s="66"/>
      <c r="C4" s="45">
        <f t="shared" si="0"/>
        <v>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ht="15.75" x14ac:dyDescent="0.25">
      <c r="A5" s="111"/>
      <c r="B5" s="55"/>
      <c r="C5" s="45">
        <f t="shared" si="0"/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15.75" x14ac:dyDescent="0.25">
      <c r="A6" s="111"/>
      <c r="B6" s="55"/>
      <c r="C6" s="45">
        <f t="shared" si="0"/>
        <v>0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24"/>
    </row>
    <row r="7" spans="1:34" ht="15.75" x14ac:dyDescent="0.25">
      <c r="A7" s="61"/>
      <c r="B7" s="66"/>
      <c r="C7" s="45">
        <f t="shared" si="0"/>
        <v>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ht="15.75" x14ac:dyDescent="0.25">
      <c r="A8" s="61"/>
      <c r="B8" s="66"/>
      <c r="C8" s="45">
        <f t="shared" si="0"/>
        <v>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ht="15.75" x14ac:dyDescent="0.25">
      <c r="A9" s="61"/>
      <c r="B9" s="55"/>
      <c r="C9" s="45">
        <f t="shared" si="0"/>
        <v>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ht="15.75" x14ac:dyDescent="0.25">
      <c r="A10" s="61"/>
      <c r="B10" s="55"/>
      <c r="C10" s="45">
        <f t="shared" si="0"/>
        <v>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ht="15.75" x14ac:dyDescent="0.25">
      <c r="A11" s="61"/>
      <c r="B11" s="55"/>
      <c r="C11" s="45">
        <f t="shared" si="0"/>
        <v>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ht="15.75" x14ac:dyDescent="0.25">
      <c r="A12" s="61"/>
      <c r="B12" s="56"/>
      <c r="C12" s="45">
        <f t="shared" si="0"/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ht="15.75" x14ac:dyDescent="0.25">
      <c r="A13" s="61"/>
      <c r="B13" s="56"/>
      <c r="C13" s="45">
        <f t="shared" si="0"/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4" ht="15.75" x14ac:dyDescent="0.25">
      <c r="A14" s="61"/>
      <c r="B14" s="56"/>
      <c r="C14" s="45">
        <f t="shared" si="0"/>
        <v>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ht="15.75" x14ac:dyDescent="0.25">
      <c r="A15" s="61"/>
      <c r="B15" s="66"/>
      <c r="C15" s="45">
        <f t="shared" si="0"/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ht="15.75" x14ac:dyDescent="0.25">
      <c r="A16" s="61"/>
      <c r="B16" s="55"/>
      <c r="C16" s="45">
        <f t="shared" si="0"/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34" ht="15.75" x14ac:dyDescent="0.25">
      <c r="A17" s="61"/>
      <c r="B17" s="55"/>
      <c r="C17" s="45">
        <f t="shared" si="0"/>
        <v>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24"/>
      <c r="AH17" s="24"/>
    </row>
    <row r="18" spans="1:34" ht="15.75" x14ac:dyDescent="0.25">
      <c r="A18" s="61"/>
      <c r="B18" s="55"/>
      <c r="C18" s="45">
        <f t="shared" si="0"/>
        <v>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1:34" ht="15.75" x14ac:dyDescent="0.25">
      <c r="A19" s="61"/>
      <c r="B19" s="66"/>
      <c r="C19" s="45">
        <f t="shared" si="0"/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24"/>
    </row>
    <row r="20" spans="1:34" ht="15.75" x14ac:dyDescent="0.25">
      <c r="A20" s="61"/>
      <c r="B20" s="66"/>
      <c r="C20" s="45">
        <f t="shared" si="0"/>
        <v>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ht="15.75" x14ac:dyDescent="0.25">
      <c r="A21" s="61"/>
      <c r="B21" s="66"/>
      <c r="C21" s="45">
        <f t="shared" si="0"/>
        <v>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ht="15.75" x14ac:dyDescent="0.25">
      <c r="A22" s="61"/>
      <c r="B22" s="66"/>
      <c r="C22" s="45">
        <f t="shared" si="0"/>
        <v>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24"/>
      <c r="AH22" s="24"/>
    </row>
    <row r="23" spans="1:34" ht="15.75" x14ac:dyDescent="0.25">
      <c r="A23" s="61"/>
      <c r="B23" s="66"/>
      <c r="C23" s="45">
        <f t="shared" si="0"/>
        <v>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 ht="15.75" x14ac:dyDescent="0.25">
      <c r="A24" s="61"/>
      <c r="B24" s="55"/>
      <c r="C24" s="45">
        <f t="shared" si="0"/>
        <v>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spans="1:34" ht="15.75" x14ac:dyDescent="0.25">
      <c r="A25" s="61"/>
      <c r="B25" s="55"/>
      <c r="C25" s="45">
        <f t="shared" si="0"/>
        <v>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ht="15.75" x14ac:dyDescent="0.25">
      <c r="A26" s="61"/>
      <c r="B26" s="55"/>
      <c r="C26" s="45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24"/>
      <c r="AH26" s="24"/>
    </row>
    <row r="27" spans="1:34" ht="15.75" x14ac:dyDescent="0.25">
      <c r="A27" s="61"/>
      <c r="B27" s="55"/>
      <c r="C27" s="45">
        <f t="shared" si="0"/>
        <v>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ht="15.75" x14ac:dyDescent="0.25">
      <c r="A28" s="61"/>
      <c r="B28" s="55"/>
      <c r="C28" s="45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24"/>
      <c r="AH28" s="24"/>
    </row>
    <row r="29" spans="1:34" ht="15.75" x14ac:dyDescent="0.25">
      <c r="A29" s="61"/>
      <c r="B29" s="55"/>
      <c r="C29" s="45">
        <f t="shared" si="0"/>
        <v>0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</row>
    <row r="30" spans="1:34" ht="15.75" x14ac:dyDescent="0.25">
      <c r="A30" s="61"/>
      <c r="B30" s="55"/>
      <c r="C30" s="45">
        <f t="shared" si="0"/>
        <v>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ht="15.75" x14ac:dyDescent="0.25">
      <c r="A31" s="61"/>
      <c r="B31" s="55"/>
      <c r="C31" s="45">
        <f t="shared" si="0"/>
        <v>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ht="15.75" x14ac:dyDescent="0.25">
      <c r="A32" s="61"/>
      <c r="B32" s="55"/>
      <c r="C32" s="45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24"/>
      <c r="AH32" s="24"/>
    </row>
    <row r="33" spans="1:34" ht="15.75" x14ac:dyDescent="0.25">
      <c r="A33" s="61"/>
      <c r="B33" s="55"/>
      <c r="C33" s="45">
        <f t="shared" si="0"/>
        <v>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1:34" ht="15.75" x14ac:dyDescent="0.25">
      <c r="A34" s="61"/>
      <c r="B34" s="55"/>
      <c r="C34" s="45">
        <f t="shared" si="0"/>
        <v>0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:34" ht="15.75" x14ac:dyDescent="0.25">
      <c r="A35" s="61"/>
      <c r="B35" s="55"/>
      <c r="C35" s="45">
        <f t="shared" si="0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24"/>
      <c r="AG35" s="24"/>
      <c r="AH35" s="24"/>
    </row>
    <row r="36" spans="1:34" ht="15.75" x14ac:dyDescent="0.25">
      <c r="A36" s="61"/>
      <c r="B36" s="55"/>
      <c r="C36" s="45">
        <f t="shared" si="0"/>
        <v>0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</row>
    <row r="37" spans="1:34" ht="15.75" x14ac:dyDescent="0.25">
      <c r="A37" s="61"/>
      <c r="B37" s="66"/>
      <c r="C37" s="45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24"/>
      <c r="AH37" s="24"/>
    </row>
    <row r="38" spans="1:34" ht="15.75" x14ac:dyDescent="0.25">
      <c r="A38" s="61"/>
      <c r="B38" s="66"/>
      <c r="C38" s="45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24"/>
    </row>
    <row r="39" spans="1:34" ht="15.75" x14ac:dyDescent="0.25">
      <c r="A39" s="61"/>
      <c r="B39" s="66"/>
      <c r="C39" s="45">
        <f t="shared" si="0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</row>
    <row r="40" spans="1:34" ht="15.75" x14ac:dyDescent="0.25">
      <c r="A40" s="61"/>
      <c r="B40" s="55"/>
      <c r="C40" s="45">
        <f t="shared" si="0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</row>
    <row r="41" spans="1:34" ht="15.75" x14ac:dyDescent="0.25">
      <c r="A41" s="61"/>
      <c r="B41" s="55"/>
      <c r="C41" s="45">
        <f t="shared" si="0"/>
        <v>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</row>
    <row r="42" spans="1:34" ht="15.75" x14ac:dyDescent="0.25">
      <c r="A42" s="61"/>
      <c r="B42" s="55"/>
      <c r="C42" s="45">
        <f t="shared" si="0"/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</row>
    <row r="43" spans="1:34" ht="15.75" x14ac:dyDescent="0.25">
      <c r="A43" s="61"/>
      <c r="B43" s="55"/>
      <c r="C43" s="45">
        <f t="shared" si="0"/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1:34" ht="15.75" x14ac:dyDescent="0.25">
      <c r="A44" s="61"/>
      <c r="B44" s="55"/>
      <c r="C44" s="45">
        <f t="shared" si="0"/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34" ht="15.75" x14ac:dyDescent="0.25">
      <c r="A45" s="61"/>
      <c r="B45" s="55"/>
      <c r="C45" s="45">
        <f t="shared" si="0"/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</row>
    <row r="46" spans="1:34" ht="15.75" x14ac:dyDescent="0.25">
      <c r="A46" s="61"/>
      <c r="B46" s="55"/>
      <c r="C46" s="45">
        <f t="shared" si="0"/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</row>
    <row r="47" spans="1:34" ht="15.75" x14ac:dyDescent="0.25">
      <c r="A47" s="61"/>
      <c r="B47" s="55"/>
      <c r="C47" s="45">
        <f t="shared" si="0"/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15.75" x14ac:dyDescent="0.25">
      <c r="A48" s="61"/>
      <c r="B48" s="55"/>
      <c r="C48" s="45">
        <f t="shared" si="0"/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ht="15.75" x14ac:dyDescent="0.25">
      <c r="A49" s="61"/>
      <c r="B49" s="55"/>
      <c r="C49" s="45">
        <f t="shared" si="0"/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15.75" x14ac:dyDescent="0.25">
      <c r="A50" s="61"/>
      <c r="B50" s="55"/>
      <c r="C50" s="45">
        <f t="shared" si="0"/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</row>
    <row r="51" spans="1:34" ht="15.75" x14ac:dyDescent="0.25">
      <c r="A51" s="61"/>
      <c r="B51" s="55"/>
      <c r="C51" s="45">
        <f t="shared" si="0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</row>
    <row r="52" spans="1:34" ht="15.75" x14ac:dyDescent="0.25">
      <c r="A52" s="61"/>
      <c r="B52" s="55"/>
      <c r="C52" s="45">
        <f t="shared" si="0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</row>
    <row r="53" spans="1:34" ht="15.75" x14ac:dyDescent="0.25">
      <c r="A53" s="61"/>
      <c r="B53" s="55"/>
      <c r="C53" s="45">
        <f t="shared" si="0"/>
        <v>0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</row>
    <row r="54" spans="1:34" ht="15.75" x14ac:dyDescent="0.25">
      <c r="A54" s="61"/>
      <c r="B54" s="55"/>
      <c r="C54" s="45">
        <f t="shared" si="0"/>
        <v>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</row>
    <row r="55" spans="1:34" ht="15.75" x14ac:dyDescent="0.25">
      <c r="A55" s="61"/>
      <c r="B55" s="66"/>
      <c r="C55" s="45">
        <f t="shared" si="0"/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</row>
    <row r="56" spans="1:34" ht="15.75" x14ac:dyDescent="0.25">
      <c r="A56" s="61"/>
      <c r="B56" s="66"/>
      <c r="C56" s="45">
        <f t="shared" si="0"/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</row>
    <row r="57" spans="1:34" ht="15.75" x14ac:dyDescent="0.25">
      <c r="A57" s="61"/>
      <c r="B57" s="66"/>
      <c r="C57" s="45">
        <f t="shared" si="0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</row>
    <row r="58" spans="1:34" ht="15.75" x14ac:dyDescent="0.25">
      <c r="A58" s="61"/>
      <c r="B58" s="55"/>
      <c r="C58" s="45">
        <f t="shared" si="0"/>
        <v>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</row>
    <row r="59" spans="1:34" ht="15.75" x14ac:dyDescent="0.25">
      <c r="A59" s="61"/>
      <c r="B59" s="66"/>
      <c r="C59" s="45">
        <f t="shared" si="0"/>
        <v>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</row>
    <row r="60" spans="1:34" ht="15.75" x14ac:dyDescent="0.25">
      <c r="A60" s="61"/>
      <c r="B60" s="55"/>
      <c r="C60" s="45">
        <f t="shared" si="0"/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4" ht="15.75" x14ac:dyDescent="0.25">
      <c r="A61" s="61"/>
      <c r="B61" s="55"/>
      <c r="C61" s="45">
        <f t="shared" si="0"/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4" ht="15.75" x14ac:dyDescent="0.25">
      <c r="A62" s="61"/>
      <c r="B62" s="55"/>
      <c r="C62" s="45">
        <f t="shared" si="0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</row>
    <row r="63" spans="1:34" ht="15.75" x14ac:dyDescent="0.25">
      <c r="A63" s="61"/>
      <c r="B63" s="66"/>
      <c r="C63" s="45">
        <f t="shared" si="0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</row>
    <row r="64" spans="1:34" ht="15.75" x14ac:dyDescent="0.25">
      <c r="A64" s="61"/>
      <c r="B64" s="55"/>
      <c r="C64" s="45">
        <f t="shared" si="0"/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</row>
    <row r="65" spans="1:34" ht="15.75" x14ac:dyDescent="0.25">
      <c r="A65" s="61"/>
      <c r="B65" s="66"/>
      <c r="C65" s="45">
        <f t="shared" si="0"/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</row>
    <row r="66" spans="1:34" ht="15.75" x14ac:dyDescent="0.25">
      <c r="A66" s="61"/>
      <c r="B66" s="66"/>
      <c r="C66" s="45">
        <f t="shared" ref="C66:C129" si="1">SUM(D66:AH66)</f>
        <v>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</row>
    <row r="67" spans="1:34" ht="15.75" x14ac:dyDescent="0.25">
      <c r="A67" s="61"/>
      <c r="B67" s="66"/>
      <c r="C67" s="45">
        <f t="shared" si="1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</row>
    <row r="68" spans="1:34" ht="15.75" x14ac:dyDescent="0.25">
      <c r="A68" s="61"/>
      <c r="B68" s="55"/>
      <c r="C68" s="45">
        <f t="shared" si="1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</row>
    <row r="69" spans="1:34" ht="15.75" x14ac:dyDescent="0.25">
      <c r="A69" s="61"/>
      <c r="B69" s="55"/>
      <c r="C69" s="45">
        <f t="shared" si="1"/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</row>
    <row r="70" spans="1:34" ht="15.75" x14ac:dyDescent="0.25">
      <c r="A70" s="61"/>
      <c r="B70" s="66"/>
      <c r="C70" s="45">
        <f t="shared" si="1"/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</row>
    <row r="71" spans="1:34" ht="15.75" x14ac:dyDescent="0.25">
      <c r="A71" s="61"/>
      <c r="B71" s="55"/>
      <c r="C71" s="45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</row>
    <row r="72" spans="1:34" ht="15.75" x14ac:dyDescent="0.25">
      <c r="A72" s="61"/>
      <c r="B72" s="55"/>
      <c r="C72" s="45">
        <f t="shared" si="1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</row>
    <row r="73" spans="1:34" ht="15.75" x14ac:dyDescent="0.25">
      <c r="A73" s="61"/>
      <c r="B73" s="55"/>
      <c r="C73" s="45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</row>
    <row r="74" spans="1:34" ht="15.75" x14ac:dyDescent="0.25">
      <c r="A74" s="61"/>
      <c r="B74" s="55"/>
      <c r="C74" s="45">
        <f t="shared" si="1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</row>
    <row r="75" spans="1:34" ht="15.75" x14ac:dyDescent="0.25">
      <c r="A75" s="61"/>
      <c r="B75" s="66"/>
      <c r="C75" s="45">
        <f t="shared" si="1"/>
        <v>0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</row>
    <row r="76" spans="1:34" ht="15.75" x14ac:dyDescent="0.25">
      <c r="A76" s="61"/>
      <c r="B76" s="66"/>
      <c r="C76" s="45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</row>
    <row r="77" spans="1:34" ht="15.75" x14ac:dyDescent="0.25">
      <c r="A77" s="61"/>
      <c r="B77" s="55"/>
      <c r="C77" s="45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</row>
    <row r="78" spans="1:34" ht="15.75" x14ac:dyDescent="0.25">
      <c r="A78" s="61"/>
      <c r="B78" s="66"/>
      <c r="C78" s="45">
        <f t="shared" si="1"/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4" ht="15.75" x14ac:dyDescent="0.25">
      <c r="A79" s="61"/>
      <c r="B79" s="66"/>
      <c r="C79" s="45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</row>
    <row r="80" spans="1:34" ht="15.75" x14ac:dyDescent="0.25">
      <c r="A80" s="61"/>
      <c r="B80" s="66"/>
      <c r="C80" s="45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</row>
    <row r="81" spans="1:34" ht="15.75" x14ac:dyDescent="0.25">
      <c r="A81" s="61"/>
      <c r="B81" s="55"/>
      <c r="C81" s="45">
        <f t="shared" si="1"/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</row>
    <row r="82" spans="1:34" ht="15.75" x14ac:dyDescent="0.25">
      <c r="A82" s="61"/>
      <c r="B82" s="55"/>
      <c r="C82" s="45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</row>
    <row r="83" spans="1:34" ht="15.75" x14ac:dyDescent="0.25">
      <c r="A83" s="61"/>
      <c r="B83" s="55"/>
      <c r="C83" s="45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</row>
    <row r="84" spans="1:34" ht="15.75" x14ac:dyDescent="0.25">
      <c r="A84" s="61"/>
      <c r="B84" s="55"/>
      <c r="C84" s="45">
        <f t="shared" si="1"/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</row>
    <row r="85" spans="1:34" ht="15.75" x14ac:dyDescent="0.25">
      <c r="A85" s="61"/>
      <c r="B85" s="55"/>
      <c r="C85" s="45">
        <f t="shared" si="1"/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</row>
    <row r="86" spans="1:34" ht="15.75" x14ac:dyDescent="0.25">
      <c r="A86" s="61"/>
      <c r="B86" s="66"/>
      <c r="C86" s="45">
        <f t="shared" si="1"/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</row>
    <row r="87" spans="1:34" ht="15.75" x14ac:dyDescent="0.25">
      <c r="A87" s="61"/>
      <c r="B87" s="55"/>
      <c r="C87" s="45">
        <f t="shared" si="1"/>
        <v>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</row>
    <row r="88" spans="1:34" ht="15.75" x14ac:dyDescent="0.25">
      <c r="A88" s="61"/>
      <c r="B88" s="66"/>
      <c r="C88" s="45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</row>
    <row r="89" spans="1:34" ht="15.75" x14ac:dyDescent="0.25">
      <c r="A89" s="61"/>
      <c r="B89" s="55"/>
      <c r="C89" s="45">
        <f t="shared" si="1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</row>
    <row r="90" spans="1:34" ht="15.75" x14ac:dyDescent="0.25">
      <c r="A90" s="61"/>
      <c r="B90" s="55"/>
      <c r="C90" s="45">
        <f t="shared" si="1"/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</row>
    <row r="91" spans="1:34" ht="15.75" x14ac:dyDescent="0.25">
      <c r="A91" s="61"/>
      <c r="B91" s="55"/>
      <c r="C91" s="45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</row>
    <row r="92" spans="1:34" ht="15.75" x14ac:dyDescent="0.25">
      <c r="A92" s="61"/>
      <c r="B92" s="55"/>
      <c r="C92" s="45">
        <f t="shared" si="1"/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</row>
    <row r="93" spans="1:34" ht="15.75" x14ac:dyDescent="0.25">
      <c r="A93" s="61"/>
      <c r="B93" s="55"/>
      <c r="C93" s="45">
        <f t="shared" si="1"/>
        <v>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</row>
    <row r="94" spans="1:34" ht="15.75" x14ac:dyDescent="0.25">
      <c r="A94" s="61"/>
      <c r="B94" s="66"/>
      <c r="C94" s="45">
        <f t="shared" si="1"/>
        <v>0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</row>
    <row r="95" spans="1:34" ht="15.75" x14ac:dyDescent="0.25">
      <c r="A95" s="61"/>
      <c r="B95" s="66"/>
      <c r="C95" s="45">
        <f t="shared" si="1"/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</row>
    <row r="96" spans="1:34" ht="15.75" x14ac:dyDescent="0.25">
      <c r="A96" s="61"/>
      <c r="B96" s="66"/>
      <c r="C96" s="45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</row>
    <row r="97" spans="1:34" ht="15.75" x14ac:dyDescent="0.25">
      <c r="A97" s="61"/>
      <c r="B97" s="55"/>
      <c r="C97" s="45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</row>
    <row r="98" spans="1:34" ht="15.75" x14ac:dyDescent="0.25">
      <c r="A98" s="61"/>
      <c r="B98" s="55"/>
      <c r="C98" s="45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</row>
    <row r="99" spans="1:34" ht="15.75" x14ac:dyDescent="0.25">
      <c r="A99" s="61"/>
      <c r="B99" s="55"/>
      <c r="C99" s="45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</row>
    <row r="100" spans="1:34" ht="15.75" x14ac:dyDescent="0.25">
      <c r="A100" s="61"/>
      <c r="B100" s="55"/>
      <c r="C100" s="45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</row>
    <row r="101" spans="1:34" ht="15.75" x14ac:dyDescent="0.25">
      <c r="A101" s="61"/>
      <c r="B101" s="55"/>
      <c r="C101" s="45">
        <f t="shared" si="1"/>
        <v>0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</row>
    <row r="102" spans="1:34" ht="15.75" x14ac:dyDescent="0.25">
      <c r="A102" s="61"/>
      <c r="B102" s="66"/>
      <c r="C102" s="45">
        <f t="shared" si="1"/>
        <v>0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</row>
    <row r="103" spans="1:34" ht="15.75" x14ac:dyDescent="0.25">
      <c r="A103" s="61"/>
      <c r="B103" s="55"/>
      <c r="C103" s="45">
        <f t="shared" si="1"/>
        <v>0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</row>
    <row r="104" spans="1:34" ht="15.75" x14ac:dyDescent="0.25">
      <c r="A104" s="61"/>
      <c r="B104" s="55"/>
      <c r="C104" s="45">
        <f t="shared" si="1"/>
        <v>0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</row>
    <row r="105" spans="1:34" ht="15.75" x14ac:dyDescent="0.25">
      <c r="A105" s="61"/>
      <c r="B105" s="55"/>
      <c r="C105" s="45">
        <f t="shared" si="1"/>
        <v>0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</row>
    <row r="106" spans="1:34" ht="15.75" x14ac:dyDescent="0.25">
      <c r="A106" s="61"/>
      <c r="B106" s="55"/>
      <c r="C106" s="45">
        <f t="shared" si="1"/>
        <v>0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</row>
    <row r="107" spans="1:34" ht="15.75" x14ac:dyDescent="0.25">
      <c r="A107" s="61"/>
      <c r="B107" s="66"/>
      <c r="C107" s="45">
        <f t="shared" si="1"/>
        <v>0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</row>
    <row r="108" spans="1:34" ht="15.75" x14ac:dyDescent="0.25">
      <c r="A108" s="61"/>
      <c r="B108" s="55"/>
      <c r="C108" s="45">
        <f t="shared" si="1"/>
        <v>0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</row>
    <row r="109" spans="1:34" ht="15.75" x14ac:dyDescent="0.25">
      <c r="A109" s="61"/>
      <c r="B109" s="66"/>
      <c r="C109" s="45">
        <f t="shared" si="1"/>
        <v>0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</row>
    <row r="110" spans="1:34" ht="15.75" x14ac:dyDescent="0.25">
      <c r="A110" s="61"/>
      <c r="B110" s="55"/>
      <c r="C110" s="45">
        <f t="shared" si="1"/>
        <v>0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</row>
    <row r="111" spans="1:34" ht="15.75" x14ac:dyDescent="0.25">
      <c r="A111" s="61"/>
      <c r="B111" s="55"/>
      <c r="C111" s="45">
        <f t="shared" si="1"/>
        <v>0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</row>
    <row r="112" spans="1:34" ht="15.75" x14ac:dyDescent="0.25">
      <c r="A112" s="61"/>
      <c r="B112" s="55"/>
      <c r="C112" s="45">
        <f t="shared" si="1"/>
        <v>0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</row>
    <row r="113" spans="1:34" ht="15.75" x14ac:dyDescent="0.25">
      <c r="A113" s="61"/>
      <c r="B113" s="55"/>
      <c r="C113" s="45">
        <f t="shared" si="1"/>
        <v>0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</row>
    <row r="114" spans="1:34" ht="15.75" x14ac:dyDescent="0.25">
      <c r="A114" s="61"/>
      <c r="B114" s="66"/>
      <c r="C114" s="45">
        <f t="shared" si="1"/>
        <v>0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</row>
    <row r="115" spans="1:34" ht="15.75" x14ac:dyDescent="0.25">
      <c r="A115" s="61"/>
      <c r="B115" s="55"/>
      <c r="C115" s="45">
        <f t="shared" si="1"/>
        <v>0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</row>
    <row r="116" spans="1:34" ht="15.75" x14ac:dyDescent="0.25">
      <c r="A116" s="61"/>
      <c r="B116" s="66"/>
      <c r="C116" s="45">
        <f t="shared" si="1"/>
        <v>0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</row>
    <row r="117" spans="1:34" ht="15.75" x14ac:dyDescent="0.25">
      <c r="A117" s="61"/>
      <c r="B117" s="66"/>
      <c r="C117" s="45">
        <f t="shared" si="1"/>
        <v>0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</row>
    <row r="118" spans="1:34" ht="15.75" x14ac:dyDescent="0.25">
      <c r="A118" s="61"/>
      <c r="B118" s="66"/>
      <c r="C118" s="45">
        <f t="shared" si="1"/>
        <v>0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</row>
    <row r="119" spans="1:34" ht="15.75" x14ac:dyDescent="0.25">
      <c r="A119" s="61"/>
      <c r="B119" s="55"/>
      <c r="C119" s="45">
        <f t="shared" si="1"/>
        <v>0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</row>
    <row r="120" spans="1:34" ht="15.75" x14ac:dyDescent="0.25">
      <c r="A120" s="61"/>
      <c r="B120" s="55"/>
      <c r="C120" s="45">
        <f t="shared" si="1"/>
        <v>0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</row>
    <row r="121" spans="1:34" ht="15.75" x14ac:dyDescent="0.25">
      <c r="A121" s="61"/>
      <c r="B121" s="66"/>
      <c r="C121" s="45">
        <f t="shared" si="1"/>
        <v>0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</row>
    <row r="122" spans="1:34" ht="15.75" x14ac:dyDescent="0.25">
      <c r="A122" s="61"/>
      <c r="B122" s="66"/>
      <c r="C122" s="45">
        <f t="shared" si="1"/>
        <v>0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</row>
    <row r="123" spans="1:34" ht="15.75" x14ac:dyDescent="0.25">
      <c r="A123" s="61"/>
      <c r="B123" s="55"/>
      <c r="C123" s="45">
        <f t="shared" si="1"/>
        <v>0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</row>
    <row r="124" spans="1:34" ht="15.75" x14ac:dyDescent="0.25">
      <c r="A124" s="61"/>
      <c r="B124" s="55"/>
      <c r="C124" s="45">
        <f t="shared" si="1"/>
        <v>0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</row>
    <row r="125" spans="1:34" ht="15.75" x14ac:dyDescent="0.25">
      <c r="A125" s="61"/>
      <c r="B125" s="55"/>
      <c r="C125" s="45">
        <f t="shared" si="1"/>
        <v>0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</row>
    <row r="126" spans="1:34" ht="15.75" x14ac:dyDescent="0.25">
      <c r="A126" s="61"/>
      <c r="B126" s="55"/>
      <c r="C126" s="45">
        <f t="shared" si="1"/>
        <v>0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</row>
    <row r="127" spans="1:34" ht="15.75" x14ac:dyDescent="0.25">
      <c r="A127" s="61"/>
      <c r="B127" s="55"/>
      <c r="C127" s="45">
        <f t="shared" si="1"/>
        <v>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</row>
    <row r="128" spans="1:34" ht="15.75" x14ac:dyDescent="0.25">
      <c r="A128" s="61"/>
      <c r="B128" s="66"/>
      <c r="C128" s="45">
        <f t="shared" si="1"/>
        <v>0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</row>
    <row r="129" spans="1:34" ht="15.75" x14ac:dyDescent="0.25">
      <c r="A129" s="61"/>
      <c r="B129" s="66"/>
      <c r="C129" s="45">
        <f t="shared" si="1"/>
        <v>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</row>
    <row r="130" spans="1:34" ht="15.75" x14ac:dyDescent="0.25">
      <c r="A130" s="61"/>
      <c r="B130" s="55"/>
      <c r="C130" s="45">
        <f t="shared" ref="C130:C193" si="2">SUM(D130:AH130)</f>
        <v>0</v>
      </c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</row>
    <row r="131" spans="1:34" ht="15.75" x14ac:dyDescent="0.25">
      <c r="A131" s="61"/>
      <c r="B131" s="55"/>
      <c r="C131" s="45">
        <f t="shared" si="2"/>
        <v>0</v>
      </c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</row>
    <row r="132" spans="1:34" ht="15.75" x14ac:dyDescent="0.25">
      <c r="A132" s="61"/>
      <c r="B132" s="55"/>
      <c r="C132" s="45">
        <f t="shared" si="2"/>
        <v>0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</row>
    <row r="133" spans="1:34" ht="15.75" x14ac:dyDescent="0.25">
      <c r="A133" s="61"/>
      <c r="B133" s="55"/>
      <c r="C133" s="45">
        <f t="shared" si="2"/>
        <v>0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</row>
    <row r="134" spans="1:34" ht="15.75" x14ac:dyDescent="0.25">
      <c r="A134" s="61"/>
      <c r="B134" s="66"/>
      <c r="C134" s="45">
        <f t="shared" si="2"/>
        <v>0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</row>
    <row r="135" spans="1:34" ht="15.75" x14ac:dyDescent="0.25">
      <c r="A135" s="61"/>
      <c r="B135" s="55"/>
      <c r="C135" s="45">
        <f t="shared" si="2"/>
        <v>0</v>
      </c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</row>
    <row r="136" spans="1:34" ht="15.75" x14ac:dyDescent="0.25">
      <c r="A136" s="61"/>
      <c r="B136" s="66"/>
      <c r="C136" s="45">
        <f t="shared" si="2"/>
        <v>0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</row>
    <row r="137" spans="1:34" ht="15.75" x14ac:dyDescent="0.25">
      <c r="A137" s="61"/>
      <c r="B137" s="55"/>
      <c r="C137" s="45">
        <f t="shared" si="2"/>
        <v>0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</row>
    <row r="138" spans="1:34" ht="15.75" x14ac:dyDescent="0.25">
      <c r="A138" s="61"/>
      <c r="B138" s="66"/>
      <c r="C138" s="45">
        <f t="shared" si="2"/>
        <v>0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</row>
    <row r="139" spans="1:34" ht="15.75" x14ac:dyDescent="0.25">
      <c r="A139" s="61"/>
      <c r="B139" s="55"/>
      <c r="C139" s="45">
        <f t="shared" si="2"/>
        <v>0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</row>
    <row r="140" spans="1:34" ht="15.75" x14ac:dyDescent="0.25">
      <c r="A140" s="61"/>
      <c r="B140" s="55"/>
      <c r="C140" s="45">
        <f t="shared" si="2"/>
        <v>0</v>
      </c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</row>
    <row r="141" spans="1:34" ht="15.75" x14ac:dyDescent="0.25">
      <c r="A141" s="61"/>
      <c r="B141" s="55"/>
      <c r="C141" s="45">
        <f t="shared" si="2"/>
        <v>0</v>
      </c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</row>
    <row r="142" spans="1:34" ht="15.75" x14ac:dyDescent="0.25">
      <c r="A142" s="61"/>
      <c r="B142" s="55"/>
      <c r="C142" s="45">
        <f t="shared" si="2"/>
        <v>0</v>
      </c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</row>
    <row r="143" spans="1:34" ht="15.75" x14ac:dyDescent="0.25">
      <c r="A143" s="61"/>
      <c r="B143" s="66"/>
      <c r="C143" s="45">
        <f t="shared" si="2"/>
        <v>0</v>
      </c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</row>
    <row r="144" spans="1:34" ht="15.75" x14ac:dyDescent="0.25">
      <c r="A144" s="61"/>
      <c r="B144" s="55"/>
      <c r="C144" s="45">
        <f t="shared" si="2"/>
        <v>0</v>
      </c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</row>
    <row r="145" spans="1:34" ht="15.75" x14ac:dyDescent="0.25">
      <c r="A145" s="61"/>
      <c r="B145" s="55"/>
      <c r="C145" s="45">
        <f t="shared" si="2"/>
        <v>0</v>
      </c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</row>
    <row r="146" spans="1:34" ht="15.75" x14ac:dyDescent="0.25">
      <c r="A146" s="61"/>
      <c r="B146" s="55"/>
      <c r="C146" s="45">
        <f t="shared" si="2"/>
        <v>0</v>
      </c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</row>
    <row r="147" spans="1:34" ht="15.75" x14ac:dyDescent="0.25">
      <c r="A147" s="61"/>
      <c r="B147" s="66"/>
      <c r="C147" s="45">
        <f t="shared" si="2"/>
        <v>0</v>
      </c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</row>
    <row r="148" spans="1:34" ht="15.75" x14ac:dyDescent="0.25">
      <c r="A148" s="61"/>
      <c r="B148" s="66"/>
      <c r="C148" s="45">
        <f t="shared" si="2"/>
        <v>0</v>
      </c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</row>
    <row r="149" spans="1:34" ht="15.75" x14ac:dyDescent="0.25">
      <c r="A149" s="61"/>
      <c r="B149" s="66"/>
      <c r="C149" s="45">
        <f t="shared" si="2"/>
        <v>0</v>
      </c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</row>
    <row r="150" spans="1:34" ht="15.75" x14ac:dyDescent="0.25">
      <c r="A150" s="61"/>
      <c r="B150" s="55"/>
      <c r="C150" s="45">
        <f t="shared" si="2"/>
        <v>0</v>
      </c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</row>
    <row r="151" spans="1:34" ht="15.75" x14ac:dyDescent="0.25">
      <c r="A151" s="61"/>
      <c r="B151" s="66"/>
      <c r="C151" s="45">
        <f t="shared" si="2"/>
        <v>0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</row>
    <row r="152" spans="1:34" ht="15.75" x14ac:dyDescent="0.25">
      <c r="A152" s="61"/>
      <c r="B152" s="66"/>
      <c r="C152" s="45">
        <f t="shared" si="2"/>
        <v>0</v>
      </c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</row>
    <row r="153" spans="1:34" ht="15.75" x14ac:dyDescent="0.25">
      <c r="A153" s="61"/>
      <c r="B153" s="55"/>
      <c r="C153" s="45">
        <f t="shared" si="2"/>
        <v>0</v>
      </c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</row>
    <row r="154" spans="1:34" ht="15.75" x14ac:dyDescent="0.25">
      <c r="A154" s="61"/>
      <c r="B154" s="55"/>
      <c r="C154" s="45">
        <f t="shared" si="2"/>
        <v>0</v>
      </c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</row>
    <row r="155" spans="1:34" ht="15.75" x14ac:dyDescent="0.25">
      <c r="A155" s="61"/>
      <c r="B155" s="55"/>
      <c r="C155" s="45">
        <f t="shared" si="2"/>
        <v>0</v>
      </c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</row>
    <row r="156" spans="1:34" ht="15.75" x14ac:dyDescent="0.25">
      <c r="A156" s="61"/>
      <c r="B156" s="55"/>
      <c r="C156" s="45">
        <f t="shared" si="2"/>
        <v>0</v>
      </c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</row>
    <row r="157" spans="1:34" ht="15.75" x14ac:dyDescent="0.25">
      <c r="A157" s="61"/>
      <c r="B157" s="55"/>
      <c r="C157" s="45">
        <f t="shared" si="2"/>
        <v>0</v>
      </c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</row>
    <row r="158" spans="1:34" ht="15.75" x14ac:dyDescent="0.25">
      <c r="A158" s="61"/>
      <c r="B158" s="66"/>
      <c r="C158" s="45">
        <f t="shared" si="2"/>
        <v>0</v>
      </c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</row>
    <row r="159" spans="1:34" ht="15.75" x14ac:dyDescent="0.25">
      <c r="A159" s="61"/>
      <c r="B159" s="55"/>
      <c r="C159" s="45">
        <f t="shared" si="2"/>
        <v>0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</row>
    <row r="160" spans="1:34" ht="15.75" x14ac:dyDescent="0.25">
      <c r="A160" s="61"/>
      <c r="B160" s="55"/>
      <c r="C160" s="45">
        <f t="shared" si="2"/>
        <v>0</v>
      </c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</row>
    <row r="161" spans="1:34" ht="15.75" x14ac:dyDescent="0.25">
      <c r="A161" s="61"/>
      <c r="B161" s="55"/>
      <c r="C161" s="45">
        <f t="shared" si="2"/>
        <v>0</v>
      </c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</row>
    <row r="162" spans="1:34" ht="15.75" x14ac:dyDescent="0.25">
      <c r="A162" s="61"/>
      <c r="B162" s="55"/>
      <c r="C162" s="45">
        <f t="shared" si="2"/>
        <v>0</v>
      </c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</row>
    <row r="163" spans="1:34" ht="15.75" x14ac:dyDescent="0.25">
      <c r="A163" s="61"/>
      <c r="B163" s="55"/>
      <c r="C163" s="45">
        <f t="shared" si="2"/>
        <v>0</v>
      </c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</row>
    <row r="164" spans="1:34" ht="15.75" x14ac:dyDescent="0.25">
      <c r="A164" s="61"/>
      <c r="B164" s="55"/>
      <c r="C164" s="45">
        <f t="shared" si="2"/>
        <v>0</v>
      </c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</row>
    <row r="165" spans="1:34" ht="15.75" x14ac:dyDescent="0.25">
      <c r="A165" s="61"/>
      <c r="B165" s="55"/>
      <c r="C165" s="45">
        <f t="shared" si="2"/>
        <v>0</v>
      </c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</row>
    <row r="166" spans="1:34" ht="15.75" x14ac:dyDescent="0.25">
      <c r="A166" s="61"/>
      <c r="B166" s="66"/>
      <c r="C166" s="45">
        <f t="shared" si="2"/>
        <v>0</v>
      </c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</row>
    <row r="167" spans="1:34" ht="15.75" x14ac:dyDescent="0.25">
      <c r="A167" s="61"/>
      <c r="B167" s="55"/>
      <c r="C167" s="45">
        <f t="shared" si="2"/>
        <v>0</v>
      </c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</row>
    <row r="168" spans="1:34" ht="15.75" x14ac:dyDescent="0.25">
      <c r="A168" s="61"/>
      <c r="B168" s="55"/>
      <c r="C168" s="45">
        <f t="shared" si="2"/>
        <v>0</v>
      </c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</row>
    <row r="169" spans="1:34" ht="15.75" x14ac:dyDescent="0.25">
      <c r="A169" s="61"/>
      <c r="B169" s="55"/>
      <c r="C169" s="45">
        <f t="shared" si="2"/>
        <v>0</v>
      </c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</row>
    <row r="170" spans="1:34" ht="15.75" x14ac:dyDescent="0.25">
      <c r="A170" s="61"/>
      <c r="B170" s="55"/>
      <c r="C170" s="45">
        <f t="shared" si="2"/>
        <v>0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</row>
    <row r="171" spans="1:34" ht="15.75" x14ac:dyDescent="0.25">
      <c r="A171" s="61"/>
      <c r="B171" s="55"/>
      <c r="C171" s="45">
        <f t="shared" si="2"/>
        <v>0</v>
      </c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</row>
    <row r="172" spans="1:34" ht="15.75" x14ac:dyDescent="0.25">
      <c r="A172" s="61"/>
      <c r="B172" s="66"/>
      <c r="C172" s="45">
        <f t="shared" si="2"/>
        <v>0</v>
      </c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</row>
    <row r="173" spans="1:34" ht="15.75" x14ac:dyDescent="0.25">
      <c r="A173" s="61"/>
      <c r="B173" s="55"/>
      <c r="C173" s="45">
        <f t="shared" si="2"/>
        <v>0</v>
      </c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</row>
    <row r="174" spans="1:34" ht="15.75" x14ac:dyDescent="0.25">
      <c r="A174" s="61"/>
      <c r="B174" s="66"/>
      <c r="C174" s="45">
        <f t="shared" si="2"/>
        <v>0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</row>
    <row r="175" spans="1:34" ht="15.75" x14ac:dyDescent="0.25">
      <c r="A175" s="61"/>
      <c r="B175" s="55"/>
      <c r="C175" s="45">
        <f t="shared" si="2"/>
        <v>0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</row>
    <row r="176" spans="1:34" ht="15.75" x14ac:dyDescent="0.25">
      <c r="A176" s="61"/>
      <c r="B176" s="66"/>
      <c r="C176" s="45">
        <f t="shared" si="2"/>
        <v>0</v>
      </c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</row>
    <row r="177" spans="1:34" ht="15.75" x14ac:dyDescent="0.25">
      <c r="A177" s="61"/>
      <c r="B177" s="55"/>
      <c r="C177" s="45">
        <f t="shared" si="2"/>
        <v>0</v>
      </c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</row>
    <row r="178" spans="1:34" ht="15.75" x14ac:dyDescent="0.25">
      <c r="A178" s="61"/>
      <c r="B178" s="55"/>
      <c r="C178" s="45">
        <f t="shared" si="2"/>
        <v>0</v>
      </c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</row>
    <row r="179" spans="1:34" ht="15.75" x14ac:dyDescent="0.25">
      <c r="A179" s="61"/>
      <c r="B179" s="55"/>
      <c r="C179" s="45">
        <f t="shared" si="2"/>
        <v>0</v>
      </c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</row>
    <row r="180" spans="1:34" ht="15.75" x14ac:dyDescent="0.25">
      <c r="A180" s="61"/>
      <c r="B180" s="55"/>
      <c r="C180" s="45">
        <f t="shared" si="2"/>
        <v>0</v>
      </c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</row>
    <row r="181" spans="1:34" ht="15.75" x14ac:dyDescent="0.25">
      <c r="A181" s="61"/>
      <c r="B181" s="55"/>
      <c r="C181" s="45">
        <f t="shared" si="2"/>
        <v>0</v>
      </c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</row>
    <row r="182" spans="1:34" ht="15.75" x14ac:dyDescent="0.25">
      <c r="A182" s="61"/>
      <c r="B182" s="66"/>
      <c r="C182" s="45">
        <f t="shared" si="2"/>
        <v>0</v>
      </c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</row>
    <row r="183" spans="1:34" ht="15.75" x14ac:dyDescent="0.25">
      <c r="A183" s="61"/>
      <c r="B183" s="55"/>
      <c r="C183" s="45">
        <f t="shared" si="2"/>
        <v>0</v>
      </c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</row>
    <row r="184" spans="1:34" ht="15.75" x14ac:dyDescent="0.25">
      <c r="A184" s="61"/>
      <c r="B184" s="66"/>
      <c r="C184" s="45">
        <f t="shared" si="2"/>
        <v>0</v>
      </c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</row>
    <row r="185" spans="1:34" ht="15.75" x14ac:dyDescent="0.25">
      <c r="A185" s="61"/>
      <c r="B185" s="55"/>
      <c r="C185" s="45">
        <f t="shared" si="2"/>
        <v>0</v>
      </c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</row>
    <row r="186" spans="1:34" ht="15.75" x14ac:dyDescent="0.25">
      <c r="A186" s="61"/>
      <c r="B186" s="55"/>
      <c r="C186" s="45">
        <f t="shared" si="2"/>
        <v>0</v>
      </c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</row>
    <row r="187" spans="1:34" ht="15.75" x14ac:dyDescent="0.25">
      <c r="A187" s="61"/>
      <c r="B187" s="55"/>
      <c r="C187" s="45">
        <f t="shared" si="2"/>
        <v>0</v>
      </c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</row>
    <row r="188" spans="1:34" ht="15.75" x14ac:dyDescent="0.25">
      <c r="A188" s="61"/>
      <c r="B188" s="66"/>
      <c r="C188" s="45">
        <f t="shared" si="2"/>
        <v>0</v>
      </c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</row>
    <row r="189" spans="1:34" ht="15.75" x14ac:dyDescent="0.25">
      <c r="A189" s="61"/>
      <c r="B189" s="55"/>
      <c r="C189" s="45">
        <f t="shared" si="2"/>
        <v>0</v>
      </c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</row>
    <row r="190" spans="1:34" ht="15.75" x14ac:dyDescent="0.25">
      <c r="A190" s="61"/>
      <c r="B190" s="55"/>
      <c r="C190" s="45">
        <f t="shared" si="2"/>
        <v>0</v>
      </c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</row>
    <row r="191" spans="1:34" ht="15.75" x14ac:dyDescent="0.25">
      <c r="A191" s="61"/>
      <c r="B191" s="55"/>
      <c r="C191" s="45">
        <f t="shared" si="2"/>
        <v>0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</row>
    <row r="192" spans="1:34" ht="15.75" x14ac:dyDescent="0.25">
      <c r="A192" s="61"/>
      <c r="B192" s="55"/>
      <c r="C192" s="45">
        <f t="shared" si="2"/>
        <v>0</v>
      </c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</row>
    <row r="193" spans="1:34" ht="15.75" x14ac:dyDescent="0.25">
      <c r="A193" s="61"/>
      <c r="B193" s="66"/>
      <c r="C193" s="45">
        <f t="shared" si="2"/>
        <v>0</v>
      </c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</row>
    <row r="194" spans="1:34" ht="15.75" x14ac:dyDescent="0.25">
      <c r="A194" s="61"/>
      <c r="B194" s="66"/>
      <c r="C194" s="45">
        <f t="shared" ref="C194:C257" si="3">SUM(D194:AH194)</f>
        <v>0</v>
      </c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</row>
    <row r="195" spans="1:34" ht="15.75" x14ac:dyDescent="0.25">
      <c r="A195" s="61"/>
      <c r="B195" s="66"/>
      <c r="C195" s="45">
        <f t="shared" si="3"/>
        <v>0</v>
      </c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</row>
    <row r="196" spans="1:34" ht="15.75" x14ac:dyDescent="0.25">
      <c r="A196" s="61"/>
      <c r="B196" s="55"/>
      <c r="C196" s="45">
        <f t="shared" si="3"/>
        <v>0</v>
      </c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</row>
    <row r="197" spans="1:34" ht="15.75" x14ac:dyDescent="0.25">
      <c r="A197" s="61"/>
      <c r="B197" s="66"/>
      <c r="C197" s="45">
        <f t="shared" si="3"/>
        <v>0</v>
      </c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</row>
    <row r="198" spans="1:34" ht="15.75" x14ac:dyDescent="0.25">
      <c r="A198" s="61"/>
      <c r="B198" s="55"/>
      <c r="C198" s="45">
        <f t="shared" si="3"/>
        <v>0</v>
      </c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</row>
    <row r="199" spans="1:34" ht="15.75" x14ac:dyDescent="0.25">
      <c r="A199" s="61"/>
      <c r="B199" s="55"/>
      <c r="C199" s="45">
        <f t="shared" si="3"/>
        <v>0</v>
      </c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</row>
    <row r="200" spans="1:34" ht="15.75" x14ac:dyDescent="0.25">
      <c r="A200" s="61"/>
      <c r="B200" s="55"/>
      <c r="C200" s="45">
        <f t="shared" si="3"/>
        <v>0</v>
      </c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</row>
    <row r="201" spans="1:34" ht="15.75" x14ac:dyDescent="0.25">
      <c r="A201" s="61"/>
      <c r="B201" s="55"/>
      <c r="C201" s="45">
        <f t="shared" si="3"/>
        <v>0</v>
      </c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</row>
    <row r="202" spans="1:34" ht="15.75" x14ac:dyDescent="0.25">
      <c r="A202" s="61"/>
      <c r="B202" s="66"/>
      <c r="C202" s="45">
        <f t="shared" si="3"/>
        <v>0</v>
      </c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</row>
    <row r="203" spans="1:34" ht="15.75" x14ac:dyDescent="0.25">
      <c r="A203" s="61"/>
      <c r="B203" s="55"/>
      <c r="C203" s="45">
        <f t="shared" si="3"/>
        <v>0</v>
      </c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</row>
    <row r="204" spans="1:34" ht="15.75" x14ac:dyDescent="0.25">
      <c r="A204" s="61"/>
      <c r="B204" s="55"/>
      <c r="C204" s="45">
        <f t="shared" si="3"/>
        <v>0</v>
      </c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</row>
    <row r="205" spans="1:34" ht="15.75" x14ac:dyDescent="0.25">
      <c r="A205" s="61"/>
      <c r="B205" s="55"/>
      <c r="C205" s="45">
        <f t="shared" si="3"/>
        <v>0</v>
      </c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</row>
    <row r="206" spans="1:34" ht="15.75" x14ac:dyDescent="0.25">
      <c r="A206" s="61"/>
      <c r="B206" s="66"/>
      <c r="C206" s="45">
        <f t="shared" si="3"/>
        <v>0</v>
      </c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</row>
    <row r="207" spans="1:34" ht="15.75" x14ac:dyDescent="0.25">
      <c r="A207" s="61"/>
      <c r="B207" s="55"/>
      <c r="C207" s="45">
        <f t="shared" si="3"/>
        <v>0</v>
      </c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</row>
    <row r="208" spans="1:34" ht="15.75" x14ac:dyDescent="0.25">
      <c r="A208" s="61"/>
      <c r="B208" s="55"/>
      <c r="C208" s="45">
        <f t="shared" si="3"/>
        <v>0</v>
      </c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</row>
    <row r="209" spans="1:34" ht="15.75" x14ac:dyDescent="0.25">
      <c r="A209" s="61"/>
      <c r="B209" s="66"/>
      <c r="C209" s="45">
        <f t="shared" si="3"/>
        <v>0</v>
      </c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</row>
    <row r="210" spans="1:34" ht="15.75" x14ac:dyDescent="0.25">
      <c r="A210" s="61"/>
      <c r="B210" s="66"/>
      <c r="C210" s="45">
        <f t="shared" si="3"/>
        <v>0</v>
      </c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</row>
    <row r="211" spans="1:34" ht="15.75" x14ac:dyDescent="0.25">
      <c r="A211" s="61"/>
      <c r="B211" s="66"/>
      <c r="C211" s="45">
        <f t="shared" si="3"/>
        <v>0</v>
      </c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</row>
    <row r="212" spans="1:34" ht="15.75" x14ac:dyDescent="0.25">
      <c r="A212" s="61"/>
      <c r="B212" s="55"/>
      <c r="C212" s="45">
        <f t="shared" si="3"/>
        <v>0</v>
      </c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</row>
    <row r="213" spans="1:34" ht="15.75" x14ac:dyDescent="0.25">
      <c r="A213" s="61"/>
      <c r="B213" s="55"/>
      <c r="C213" s="45">
        <f t="shared" si="3"/>
        <v>0</v>
      </c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</row>
    <row r="214" spans="1:34" ht="15.75" x14ac:dyDescent="0.25">
      <c r="A214" s="61"/>
      <c r="B214" s="66"/>
      <c r="C214" s="45">
        <f t="shared" si="3"/>
        <v>0</v>
      </c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</row>
    <row r="215" spans="1:34" ht="15.75" x14ac:dyDescent="0.25">
      <c r="A215" s="61"/>
      <c r="B215" s="66"/>
      <c r="C215" s="45">
        <f t="shared" si="3"/>
        <v>0</v>
      </c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</row>
    <row r="216" spans="1:34" ht="15.75" x14ac:dyDescent="0.25">
      <c r="A216" s="61"/>
      <c r="B216" s="55"/>
      <c r="C216" s="45">
        <f t="shared" si="3"/>
        <v>0</v>
      </c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</row>
    <row r="217" spans="1:34" ht="15.75" x14ac:dyDescent="0.25">
      <c r="A217" s="61"/>
      <c r="B217" s="55"/>
      <c r="C217" s="45">
        <f t="shared" si="3"/>
        <v>0</v>
      </c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</row>
    <row r="218" spans="1:34" ht="15.75" x14ac:dyDescent="0.25">
      <c r="A218" s="61"/>
      <c r="B218" s="55"/>
      <c r="C218" s="45">
        <f t="shared" si="3"/>
        <v>0</v>
      </c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</row>
    <row r="219" spans="1:34" ht="15.75" x14ac:dyDescent="0.25">
      <c r="A219" s="61"/>
      <c r="B219" s="55"/>
      <c r="C219" s="45">
        <f t="shared" si="3"/>
        <v>0</v>
      </c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</row>
    <row r="220" spans="1:34" ht="15.75" x14ac:dyDescent="0.25">
      <c r="A220" s="61"/>
      <c r="B220" s="66"/>
      <c r="C220" s="45">
        <f t="shared" si="3"/>
        <v>0</v>
      </c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</row>
    <row r="221" spans="1:34" ht="15.75" x14ac:dyDescent="0.25">
      <c r="A221" s="61"/>
      <c r="B221" s="55"/>
      <c r="C221" s="45">
        <f t="shared" si="3"/>
        <v>0</v>
      </c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</row>
    <row r="222" spans="1:34" ht="15.75" x14ac:dyDescent="0.25">
      <c r="A222" s="61"/>
      <c r="B222" s="66"/>
      <c r="C222" s="45">
        <f t="shared" si="3"/>
        <v>0</v>
      </c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</row>
    <row r="223" spans="1:34" ht="15.75" x14ac:dyDescent="0.25">
      <c r="A223" s="61"/>
      <c r="B223" s="66"/>
      <c r="C223" s="45">
        <f t="shared" si="3"/>
        <v>0</v>
      </c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</row>
    <row r="224" spans="1:34" ht="15.75" x14ac:dyDescent="0.25">
      <c r="A224" s="61"/>
      <c r="B224" s="66"/>
      <c r="C224" s="45">
        <f t="shared" si="3"/>
        <v>0</v>
      </c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</row>
    <row r="225" spans="1:34" ht="15.75" x14ac:dyDescent="0.25">
      <c r="A225" s="61"/>
      <c r="B225" s="55"/>
      <c r="C225" s="45">
        <f t="shared" si="3"/>
        <v>0</v>
      </c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</row>
    <row r="226" spans="1:34" ht="15.75" x14ac:dyDescent="0.25">
      <c r="A226" s="61"/>
      <c r="B226" s="55"/>
      <c r="C226" s="45">
        <f t="shared" si="3"/>
        <v>0</v>
      </c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</row>
    <row r="227" spans="1:34" ht="15.75" x14ac:dyDescent="0.25">
      <c r="A227" s="61"/>
      <c r="B227" s="55"/>
      <c r="C227" s="45">
        <f t="shared" si="3"/>
        <v>0</v>
      </c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</row>
    <row r="228" spans="1:34" ht="15.75" x14ac:dyDescent="0.25">
      <c r="A228" s="61"/>
      <c r="B228" s="66"/>
      <c r="C228" s="45">
        <f t="shared" si="3"/>
        <v>0</v>
      </c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</row>
    <row r="229" spans="1:34" ht="15.75" x14ac:dyDescent="0.25">
      <c r="A229" s="61"/>
      <c r="B229" s="66"/>
      <c r="C229" s="45">
        <f t="shared" si="3"/>
        <v>0</v>
      </c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</row>
    <row r="230" spans="1:34" ht="15.75" x14ac:dyDescent="0.25">
      <c r="A230" s="61"/>
      <c r="B230" s="66"/>
      <c r="C230" s="45">
        <f t="shared" si="3"/>
        <v>0</v>
      </c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</row>
    <row r="231" spans="1:34" ht="15.75" x14ac:dyDescent="0.25">
      <c r="A231" s="61"/>
      <c r="B231" s="56"/>
      <c r="C231" s="45">
        <f t="shared" si="3"/>
        <v>0</v>
      </c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</row>
    <row r="232" spans="1:34" ht="15.75" x14ac:dyDescent="0.25">
      <c r="A232" s="61"/>
      <c r="B232" s="66"/>
      <c r="C232" s="45">
        <f t="shared" si="3"/>
        <v>0</v>
      </c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</row>
    <row r="233" spans="1:34" ht="15.75" x14ac:dyDescent="0.25">
      <c r="A233" s="61"/>
      <c r="B233" s="55"/>
      <c r="C233" s="45">
        <f t="shared" si="3"/>
        <v>0</v>
      </c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</row>
    <row r="234" spans="1:34" ht="15.75" x14ac:dyDescent="0.25">
      <c r="A234" s="61"/>
      <c r="B234" s="55"/>
      <c r="C234" s="45">
        <f t="shared" si="3"/>
        <v>0</v>
      </c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</row>
    <row r="235" spans="1:34" ht="15.75" x14ac:dyDescent="0.25">
      <c r="A235" s="61"/>
      <c r="B235" s="55"/>
      <c r="C235" s="45">
        <f t="shared" si="3"/>
        <v>0</v>
      </c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</row>
    <row r="236" spans="1:34" ht="15.75" x14ac:dyDescent="0.25">
      <c r="A236" s="61"/>
      <c r="B236" s="55"/>
      <c r="C236" s="45">
        <f t="shared" si="3"/>
        <v>0</v>
      </c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</row>
    <row r="237" spans="1:34" ht="15.75" x14ac:dyDescent="0.25">
      <c r="A237" s="61"/>
      <c r="B237" s="55"/>
      <c r="C237" s="45">
        <f t="shared" si="3"/>
        <v>0</v>
      </c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</row>
    <row r="238" spans="1:34" ht="15.75" x14ac:dyDescent="0.25">
      <c r="A238" s="61"/>
      <c r="B238" s="66"/>
      <c r="C238" s="45">
        <f t="shared" si="3"/>
        <v>0</v>
      </c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</row>
    <row r="239" spans="1:34" ht="15.75" x14ac:dyDescent="0.25">
      <c r="A239" s="61"/>
      <c r="B239" s="55"/>
      <c r="C239" s="45">
        <f t="shared" si="3"/>
        <v>0</v>
      </c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</row>
    <row r="240" spans="1:34" ht="15.75" x14ac:dyDescent="0.25">
      <c r="A240" s="61"/>
      <c r="B240" s="66"/>
      <c r="C240" s="45">
        <f t="shared" si="3"/>
        <v>0</v>
      </c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</row>
    <row r="241" spans="1:34" ht="15.75" x14ac:dyDescent="0.25">
      <c r="A241" s="61"/>
      <c r="B241" s="66"/>
      <c r="C241" s="45">
        <f t="shared" si="3"/>
        <v>0</v>
      </c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</row>
    <row r="242" spans="1:34" ht="15.75" x14ac:dyDescent="0.25">
      <c r="A242" s="61"/>
      <c r="B242" s="66"/>
      <c r="C242" s="45">
        <f t="shared" si="3"/>
        <v>0</v>
      </c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</row>
    <row r="243" spans="1:34" ht="15.75" x14ac:dyDescent="0.25">
      <c r="A243" s="61"/>
      <c r="B243" s="55"/>
      <c r="C243" s="45">
        <f t="shared" si="3"/>
        <v>0</v>
      </c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</row>
    <row r="244" spans="1:34" ht="15.75" x14ac:dyDescent="0.25">
      <c r="A244" s="61"/>
      <c r="B244" s="55"/>
      <c r="C244" s="45">
        <f t="shared" si="3"/>
        <v>0</v>
      </c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</row>
    <row r="245" spans="1:34" ht="15.75" x14ac:dyDescent="0.25">
      <c r="A245" s="61"/>
      <c r="B245" s="55"/>
      <c r="C245" s="45">
        <f t="shared" si="3"/>
        <v>0</v>
      </c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</row>
    <row r="246" spans="1:34" ht="15.75" x14ac:dyDescent="0.25">
      <c r="A246" s="61"/>
      <c r="B246" s="55"/>
      <c r="C246" s="45">
        <f t="shared" si="3"/>
        <v>0</v>
      </c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</row>
    <row r="247" spans="1:34" ht="15.75" x14ac:dyDescent="0.25">
      <c r="A247" s="61"/>
      <c r="B247" s="66"/>
      <c r="C247" s="45">
        <f t="shared" si="3"/>
        <v>0</v>
      </c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</row>
    <row r="248" spans="1:34" ht="15.75" x14ac:dyDescent="0.25">
      <c r="A248" s="61"/>
      <c r="B248" s="55"/>
      <c r="C248" s="45">
        <f t="shared" si="3"/>
        <v>0</v>
      </c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</row>
    <row r="249" spans="1:34" ht="15.75" x14ac:dyDescent="0.25">
      <c r="A249" s="61"/>
      <c r="B249" s="66"/>
      <c r="C249" s="45">
        <f t="shared" si="3"/>
        <v>0</v>
      </c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</row>
    <row r="250" spans="1:34" ht="15.75" x14ac:dyDescent="0.25">
      <c r="A250" s="61"/>
      <c r="B250" s="66"/>
      <c r="C250" s="45">
        <f t="shared" si="3"/>
        <v>0</v>
      </c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</row>
    <row r="251" spans="1:34" ht="15.75" x14ac:dyDescent="0.25">
      <c r="A251" s="61"/>
      <c r="B251" s="55"/>
      <c r="C251" s="45">
        <f t="shared" si="3"/>
        <v>0</v>
      </c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</row>
    <row r="252" spans="1:34" ht="15.75" x14ac:dyDescent="0.25">
      <c r="A252" s="61"/>
      <c r="B252" s="55"/>
      <c r="C252" s="45">
        <f t="shared" si="3"/>
        <v>0</v>
      </c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</row>
    <row r="253" spans="1:34" ht="15.75" x14ac:dyDescent="0.25">
      <c r="A253" s="61"/>
      <c r="B253" s="66"/>
      <c r="C253" s="45">
        <f t="shared" si="3"/>
        <v>0</v>
      </c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</row>
    <row r="254" spans="1:34" ht="15.75" x14ac:dyDescent="0.25">
      <c r="A254" s="61"/>
      <c r="B254" s="55"/>
      <c r="C254" s="45">
        <f t="shared" si="3"/>
        <v>0</v>
      </c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</row>
    <row r="255" spans="1:34" ht="15.75" x14ac:dyDescent="0.25">
      <c r="A255" s="61"/>
      <c r="B255" s="55"/>
      <c r="C255" s="45">
        <f t="shared" si="3"/>
        <v>0</v>
      </c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</row>
    <row r="256" spans="1:34" ht="15.75" x14ac:dyDescent="0.25">
      <c r="A256" s="61"/>
      <c r="B256" s="66"/>
      <c r="C256" s="45">
        <f t="shared" si="3"/>
        <v>0</v>
      </c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</row>
    <row r="257" spans="1:34" ht="15.75" x14ac:dyDescent="0.25">
      <c r="A257" s="61"/>
      <c r="B257" s="55"/>
      <c r="C257" s="45">
        <f t="shared" si="3"/>
        <v>0</v>
      </c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</row>
    <row r="258" spans="1:34" ht="15.75" x14ac:dyDescent="0.25">
      <c r="A258" s="61"/>
      <c r="B258" s="55"/>
      <c r="C258" s="45">
        <f t="shared" ref="C258:C321" si="4">SUM(D258:AH258)</f>
        <v>0</v>
      </c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</row>
    <row r="259" spans="1:34" ht="15.75" x14ac:dyDescent="0.25">
      <c r="A259" s="61"/>
      <c r="B259" s="55"/>
      <c r="C259" s="45">
        <f t="shared" si="4"/>
        <v>0</v>
      </c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</row>
    <row r="260" spans="1:34" ht="15.75" x14ac:dyDescent="0.25">
      <c r="A260" s="61"/>
      <c r="B260" s="55"/>
      <c r="C260" s="45">
        <f t="shared" si="4"/>
        <v>0</v>
      </c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</row>
    <row r="261" spans="1:34" ht="15.75" x14ac:dyDescent="0.25">
      <c r="A261" s="61"/>
      <c r="B261" s="55"/>
      <c r="C261" s="45">
        <f t="shared" si="4"/>
        <v>0</v>
      </c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</row>
    <row r="262" spans="1:34" ht="15.75" x14ac:dyDescent="0.25">
      <c r="A262" s="61"/>
      <c r="B262" s="55"/>
      <c r="C262" s="45">
        <f t="shared" si="4"/>
        <v>0</v>
      </c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</row>
    <row r="263" spans="1:34" ht="15.75" x14ac:dyDescent="0.25">
      <c r="A263" s="61"/>
      <c r="B263" s="55"/>
      <c r="C263" s="45">
        <f t="shared" si="4"/>
        <v>0</v>
      </c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</row>
    <row r="264" spans="1:34" ht="15.75" x14ac:dyDescent="0.25">
      <c r="A264" s="61"/>
      <c r="B264" s="55"/>
      <c r="C264" s="45">
        <f t="shared" si="4"/>
        <v>0</v>
      </c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</row>
    <row r="265" spans="1:34" ht="15.75" x14ac:dyDescent="0.25">
      <c r="A265" s="61"/>
      <c r="B265" s="55"/>
      <c r="C265" s="45">
        <f t="shared" si="4"/>
        <v>0</v>
      </c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</row>
    <row r="266" spans="1:34" ht="15.75" x14ac:dyDescent="0.25">
      <c r="A266" s="61"/>
      <c r="B266" s="55"/>
      <c r="C266" s="45">
        <f t="shared" si="4"/>
        <v>0</v>
      </c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</row>
    <row r="267" spans="1:34" ht="15.75" x14ac:dyDescent="0.25">
      <c r="A267" s="61"/>
      <c r="B267" s="55"/>
      <c r="C267" s="45">
        <f t="shared" si="4"/>
        <v>0</v>
      </c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</row>
    <row r="268" spans="1:34" ht="15.75" x14ac:dyDescent="0.25">
      <c r="A268" s="61"/>
      <c r="B268" s="66"/>
      <c r="C268" s="45">
        <f t="shared" si="4"/>
        <v>0</v>
      </c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</row>
    <row r="269" spans="1:34" ht="15.75" x14ac:dyDescent="0.25">
      <c r="A269" s="61"/>
      <c r="B269" s="55"/>
      <c r="C269" s="45">
        <f t="shared" si="4"/>
        <v>0</v>
      </c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</row>
    <row r="270" spans="1:34" ht="15.75" x14ac:dyDescent="0.25">
      <c r="A270" s="61"/>
      <c r="B270" s="55"/>
      <c r="C270" s="45">
        <f t="shared" si="4"/>
        <v>0</v>
      </c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</row>
    <row r="271" spans="1:34" ht="15.75" x14ac:dyDescent="0.25">
      <c r="A271" s="61"/>
      <c r="B271" s="66"/>
      <c r="C271" s="45">
        <f t="shared" si="4"/>
        <v>0</v>
      </c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</row>
    <row r="272" spans="1:34" ht="15.75" x14ac:dyDescent="0.25">
      <c r="A272" s="61"/>
      <c r="B272" s="55"/>
      <c r="C272" s="45">
        <f t="shared" si="4"/>
        <v>0</v>
      </c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</row>
    <row r="273" spans="1:34" ht="15.75" x14ac:dyDescent="0.25">
      <c r="A273" s="61"/>
      <c r="B273" s="55"/>
      <c r="C273" s="45">
        <f t="shared" si="4"/>
        <v>0</v>
      </c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</row>
    <row r="274" spans="1:34" ht="15.75" x14ac:dyDescent="0.25">
      <c r="A274" s="61"/>
      <c r="B274" s="66"/>
      <c r="C274" s="45">
        <f t="shared" si="4"/>
        <v>0</v>
      </c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</row>
    <row r="275" spans="1:34" ht="15.75" x14ac:dyDescent="0.25">
      <c r="A275" s="61"/>
      <c r="B275" s="66"/>
      <c r="C275" s="45">
        <f t="shared" si="4"/>
        <v>0</v>
      </c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</row>
    <row r="276" spans="1:34" ht="15.75" x14ac:dyDescent="0.25">
      <c r="A276" s="61"/>
      <c r="B276" s="55"/>
      <c r="C276" s="45">
        <f t="shared" si="4"/>
        <v>0</v>
      </c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</row>
    <row r="277" spans="1:34" ht="15.75" x14ac:dyDescent="0.25">
      <c r="A277" s="61"/>
      <c r="B277" s="66"/>
      <c r="C277" s="45">
        <f t="shared" si="4"/>
        <v>0</v>
      </c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</row>
    <row r="278" spans="1:34" ht="15.75" x14ac:dyDescent="0.25">
      <c r="A278" s="61"/>
      <c r="B278" s="55"/>
      <c r="C278" s="45">
        <f t="shared" si="4"/>
        <v>0</v>
      </c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</row>
    <row r="279" spans="1:34" ht="15.75" x14ac:dyDescent="0.25">
      <c r="A279" s="61"/>
      <c r="B279" s="66"/>
      <c r="C279" s="45">
        <f t="shared" si="4"/>
        <v>0</v>
      </c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</row>
    <row r="280" spans="1:34" ht="15.75" x14ac:dyDescent="0.25">
      <c r="A280" s="61"/>
      <c r="B280" s="55"/>
      <c r="C280" s="45">
        <f t="shared" si="4"/>
        <v>0</v>
      </c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</row>
    <row r="281" spans="1:34" ht="15.75" x14ac:dyDescent="0.25">
      <c r="A281" s="61"/>
      <c r="B281" s="55"/>
      <c r="C281" s="45">
        <f t="shared" si="4"/>
        <v>0</v>
      </c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</row>
    <row r="282" spans="1:34" ht="15.75" x14ac:dyDescent="0.25">
      <c r="A282" s="61"/>
      <c r="B282" s="55"/>
      <c r="C282" s="45">
        <f t="shared" si="4"/>
        <v>0</v>
      </c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</row>
    <row r="283" spans="1:34" ht="15.75" x14ac:dyDescent="0.25">
      <c r="A283" s="61"/>
      <c r="B283" s="66"/>
      <c r="C283" s="45">
        <f t="shared" si="4"/>
        <v>0</v>
      </c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</row>
    <row r="284" spans="1:34" ht="15.75" x14ac:dyDescent="0.25">
      <c r="A284" s="61"/>
      <c r="B284" s="55"/>
      <c r="C284" s="45">
        <f t="shared" si="4"/>
        <v>0</v>
      </c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</row>
    <row r="285" spans="1:34" ht="15.75" x14ac:dyDescent="0.25">
      <c r="A285" s="61"/>
      <c r="B285" s="55"/>
      <c r="C285" s="45">
        <f t="shared" si="4"/>
        <v>0</v>
      </c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</row>
    <row r="286" spans="1:34" ht="15.75" x14ac:dyDescent="0.25">
      <c r="A286" s="61"/>
      <c r="B286" s="55"/>
      <c r="C286" s="45">
        <f t="shared" si="4"/>
        <v>0</v>
      </c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</row>
    <row r="287" spans="1:34" ht="15.75" x14ac:dyDescent="0.25">
      <c r="A287" s="61"/>
      <c r="B287" s="66"/>
      <c r="C287" s="45">
        <f t="shared" si="4"/>
        <v>0</v>
      </c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</row>
    <row r="288" spans="1:34" ht="15.75" x14ac:dyDescent="0.25">
      <c r="A288" s="61"/>
      <c r="B288" s="66"/>
      <c r="C288" s="45">
        <f t="shared" si="4"/>
        <v>0</v>
      </c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</row>
    <row r="289" spans="1:34" ht="15.75" x14ac:dyDescent="0.25">
      <c r="A289" s="61"/>
      <c r="B289" s="66"/>
      <c r="C289" s="45">
        <f t="shared" si="4"/>
        <v>0</v>
      </c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</row>
    <row r="290" spans="1:34" ht="15.75" x14ac:dyDescent="0.25">
      <c r="A290" s="61"/>
      <c r="B290" s="55"/>
      <c r="C290" s="45">
        <f t="shared" si="4"/>
        <v>0</v>
      </c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</row>
    <row r="291" spans="1:34" ht="15.75" x14ac:dyDescent="0.25">
      <c r="A291" s="61"/>
      <c r="B291" s="55"/>
      <c r="C291" s="45">
        <f t="shared" si="4"/>
        <v>0</v>
      </c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</row>
    <row r="292" spans="1:34" ht="15.75" x14ac:dyDescent="0.25">
      <c r="A292" s="61"/>
      <c r="B292" s="55"/>
      <c r="C292" s="45">
        <f t="shared" si="4"/>
        <v>0</v>
      </c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</row>
    <row r="293" spans="1:34" ht="15.75" x14ac:dyDescent="0.25">
      <c r="A293" s="61"/>
      <c r="B293" s="55"/>
      <c r="C293" s="45">
        <f t="shared" si="4"/>
        <v>0</v>
      </c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</row>
    <row r="294" spans="1:34" ht="15.75" x14ac:dyDescent="0.25">
      <c r="A294" s="61"/>
      <c r="B294" s="55"/>
      <c r="C294" s="45">
        <f t="shared" si="4"/>
        <v>0</v>
      </c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</row>
    <row r="295" spans="1:34" ht="15.75" x14ac:dyDescent="0.25">
      <c r="A295" s="61"/>
      <c r="B295" s="55"/>
      <c r="C295" s="45">
        <f t="shared" si="4"/>
        <v>0</v>
      </c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</row>
    <row r="296" spans="1:34" ht="15.75" x14ac:dyDescent="0.25">
      <c r="A296" s="61"/>
      <c r="B296" s="55"/>
      <c r="C296" s="45">
        <f t="shared" si="4"/>
        <v>0</v>
      </c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</row>
    <row r="297" spans="1:34" ht="15.75" x14ac:dyDescent="0.25">
      <c r="A297" s="61"/>
      <c r="B297" s="55"/>
      <c r="C297" s="45">
        <f t="shared" si="4"/>
        <v>0</v>
      </c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</row>
    <row r="298" spans="1:34" ht="15.75" x14ac:dyDescent="0.25">
      <c r="A298" s="61"/>
      <c r="B298" s="55"/>
      <c r="C298" s="45">
        <f t="shared" si="4"/>
        <v>0</v>
      </c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</row>
    <row r="299" spans="1:34" ht="15.75" x14ac:dyDescent="0.25">
      <c r="A299" s="61"/>
      <c r="B299" s="55"/>
      <c r="C299" s="45">
        <f t="shared" si="4"/>
        <v>0</v>
      </c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</row>
    <row r="300" spans="1:34" ht="15.75" x14ac:dyDescent="0.25">
      <c r="A300" s="61"/>
      <c r="B300" s="55"/>
      <c r="C300" s="45">
        <f t="shared" si="4"/>
        <v>0</v>
      </c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</row>
    <row r="301" spans="1:34" ht="15.75" x14ac:dyDescent="0.25">
      <c r="A301" s="61"/>
      <c r="B301" s="55"/>
      <c r="C301" s="45">
        <f t="shared" si="4"/>
        <v>0</v>
      </c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</row>
    <row r="302" spans="1:34" ht="15.75" x14ac:dyDescent="0.25">
      <c r="A302" s="61"/>
      <c r="B302" s="55"/>
      <c r="C302" s="45">
        <f t="shared" si="4"/>
        <v>0</v>
      </c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</row>
    <row r="303" spans="1:34" ht="15.75" x14ac:dyDescent="0.25">
      <c r="A303" s="61"/>
      <c r="B303" s="55"/>
      <c r="C303" s="45">
        <f t="shared" si="4"/>
        <v>0</v>
      </c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</row>
    <row r="304" spans="1:34" ht="15.75" x14ac:dyDescent="0.25">
      <c r="A304" s="61"/>
      <c r="B304" s="66"/>
      <c r="C304" s="45">
        <f t="shared" si="4"/>
        <v>0</v>
      </c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</row>
    <row r="305" spans="1:34" ht="15.75" x14ac:dyDescent="0.25">
      <c r="A305" s="61"/>
      <c r="B305" s="55"/>
      <c r="C305" s="45">
        <f t="shared" si="4"/>
        <v>0</v>
      </c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</row>
    <row r="306" spans="1:34" ht="15.75" x14ac:dyDescent="0.25">
      <c r="A306" s="61"/>
      <c r="B306" s="55"/>
      <c r="C306" s="45">
        <f t="shared" si="4"/>
        <v>0</v>
      </c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</row>
    <row r="307" spans="1:34" ht="15.75" x14ac:dyDescent="0.25">
      <c r="A307" s="61"/>
      <c r="B307" s="55"/>
      <c r="C307" s="45">
        <f t="shared" si="4"/>
        <v>0</v>
      </c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</row>
    <row r="308" spans="1:34" ht="15.75" x14ac:dyDescent="0.25">
      <c r="A308" s="61"/>
      <c r="B308" s="55"/>
      <c r="C308" s="45">
        <f t="shared" si="4"/>
        <v>0</v>
      </c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</row>
    <row r="309" spans="1:34" ht="15.75" x14ac:dyDescent="0.25">
      <c r="A309" s="61"/>
      <c r="B309" s="55"/>
      <c r="C309" s="45">
        <f t="shared" si="4"/>
        <v>0</v>
      </c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</row>
    <row r="310" spans="1:34" ht="15.75" x14ac:dyDescent="0.25">
      <c r="A310" s="61"/>
      <c r="B310" s="55"/>
      <c r="C310" s="45">
        <f t="shared" si="4"/>
        <v>0</v>
      </c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</row>
    <row r="311" spans="1:34" ht="15.75" x14ac:dyDescent="0.25">
      <c r="A311" s="61"/>
      <c r="B311" s="55"/>
      <c r="C311" s="45">
        <f t="shared" si="4"/>
        <v>0</v>
      </c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</row>
    <row r="312" spans="1:34" ht="15.75" x14ac:dyDescent="0.25">
      <c r="A312" s="61"/>
      <c r="B312" s="55"/>
      <c r="C312" s="45">
        <f t="shared" si="4"/>
        <v>0</v>
      </c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</row>
    <row r="313" spans="1:34" ht="15.75" x14ac:dyDescent="0.25">
      <c r="A313" s="61"/>
      <c r="B313" s="66"/>
      <c r="C313" s="45">
        <f t="shared" si="4"/>
        <v>0</v>
      </c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</row>
    <row r="314" spans="1:34" ht="15.75" x14ac:dyDescent="0.25">
      <c r="A314" s="61"/>
      <c r="B314" s="55"/>
      <c r="C314" s="45">
        <f t="shared" si="4"/>
        <v>0</v>
      </c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</row>
    <row r="315" spans="1:34" ht="15.75" x14ac:dyDescent="0.25">
      <c r="A315" s="61"/>
      <c r="B315" s="66"/>
      <c r="C315" s="45">
        <f t="shared" si="4"/>
        <v>0</v>
      </c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</row>
    <row r="316" spans="1:34" ht="15.75" x14ac:dyDescent="0.25">
      <c r="A316" s="67"/>
      <c r="B316" s="68"/>
      <c r="C316" s="45">
        <f t="shared" si="4"/>
        <v>0</v>
      </c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</row>
    <row r="317" spans="1:34" ht="15.75" x14ac:dyDescent="0.25">
      <c r="A317" s="69"/>
      <c r="B317" s="68"/>
      <c r="C317" s="45">
        <f t="shared" si="4"/>
        <v>0</v>
      </c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</row>
    <row r="318" spans="1:34" x14ac:dyDescent="0.25">
      <c r="A318" s="69"/>
      <c r="B318" s="70"/>
      <c r="C318" s="45">
        <f t="shared" si="4"/>
        <v>0</v>
      </c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</row>
    <row r="319" spans="1:34" x14ac:dyDescent="0.25">
      <c r="A319" s="71"/>
      <c r="B319" s="70"/>
      <c r="C319" s="45">
        <f t="shared" si="4"/>
        <v>0</v>
      </c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</row>
    <row r="320" spans="1:34" x14ac:dyDescent="0.25">
      <c r="A320" s="69"/>
      <c r="B320" s="72"/>
      <c r="C320" s="45">
        <f t="shared" si="4"/>
        <v>0</v>
      </c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</row>
    <row r="321" spans="1:34" x14ac:dyDescent="0.25">
      <c r="A321" s="69"/>
      <c r="B321" s="72"/>
      <c r="C321" s="45">
        <f t="shared" si="4"/>
        <v>0</v>
      </c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</row>
    <row r="322" spans="1:34" x14ac:dyDescent="0.25">
      <c r="A322" s="71"/>
      <c r="B322" s="72"/>
      <c r="C322" s="45">
        <f t="shared" ref="C322:C368" si="5">SUM(D322:AH322)</f>
        <v>0</v>
      </c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</row>
    <row r="323" spans="1:34" x14ac:dyDescent="0.25">
      <c r="A323" s="69"/>
      <c r="B323" s="72"/>
      <c r="C323" s="45">
        <f t="shared" si="5"/>
        <v>0</v>
      </c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</row>
    <row r="324" spans="1:34" x14ac:dyDescent="0.25">
      <c r="A324" s="69"/>
      <c r="B324" s="72"/>
      <c r="C324" s="45">
        <f t="shared" si="5"/>
        <v>0</v>
      </c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</row>
    <row r="325" spans="1:34" x14ac:dyDescent="0.25">
      <c r="A325" s="71"/>
      <c r="B325" s="72"/>
      <c r="C325" s="45">
        <f t="shared" si="5"/>
        <v>0</v>
      </c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</row>
    <row r="326" spans="1:34" x14ac:dyDescent="0.25">
      <c r="A326" s="69"/>
      <c r="B326" s="72"/>
      <c r="C326" s="45">
        <f t="shared" si="5"/>
        <v>0</v>
      </c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</row>
    <row r="327" spans="1:34" x14ac:dyDescent="0.25">
      <c r="A327" s="69"/>
      <c r="B327" s="72"/>
      <c r="C327" s="45">
        <f t="shared" si="5"/>
        <v>0</v>
      </c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</row>
    <row r="328" spans="1:34" x14ac:dyDescent="0.25">
      <c r="A328" s="71"/>
      <c r="B328" s="73"/>
      <c r="C328" s="45">
        <f t="shared" si="5"/>
        <v>0</v>
      </c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</row>
    <row r="329" spans="1:34" x14ac:dyDescent="0.25">
      <c r="A329" s="69"/>
      <c r="B329" s="72"/>
      <c r="C329" s="45">
        <f t="shared" si="5"/>
        <v>0</v>
      </c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</row>
    <row r="330" spans="1:34" x14ac:dyDescent="0.25">
      <c r="A330" s="69"/>
      <c r="B330" s="72"/>
      <c r="C330" s="45">
        <f t="shared" si="5"/>
        <v>0</v>
      </c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</row>
    <row r="331" spans="1:34" x14ac:dyDescent="0.25">
      <c r="A331" s="71"/>
      <c r="B331" s="72"/>
      <c r="C331" s="45">
        <f t="shared" si="5"/>
        <v>0</v>
      </c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</row>
    <row r="332" spans="1:34" x14ac:dyDescent="0.25">
      <c r="A332" s="69"/>
      <c r="B332" s="72"/>
      <c r="C332" s="45">
        <f t="shared" si="5"/>
        <v>0</v>
      </c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</row>
    <row r="333" spans="1:34" x14ac:dyDescent="0.25">
      <c r="A333" s="69"/>
      <c r="B333" s="72"/>
      <c r="C333" s="45">
        <f t="shared" si="5"/>
        <v>0</v>
      </c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</row>
    <row r="334" spans="1:34" ht="15.75" x14ac:dyDescent="0.25">
      <c r="A334" s="57"/>
      <c r="B334" s="55"/>
      <c r="C334" s="45">
        <f t="shared" si="5"/>
        <v>0</v>
      </c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</row>
    <row r="335" spans="1:34" ht="15.75" x14ac:dyDescent="0.25">
      <c r="A335" s="57"/>
      <c r="B335" s="55"/>
      <c r="C335" s="45">
        <f t="shared" si="5"/>
        <v>0</v>
      </c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</row>
    <row r="336" spans="1:34" ht="15.75" x14ac:dyDescent="0.25">
      <c r="A336" s="57"/>
      <c r="B336" s="55"/>
      <c r="C336" s="45">
        <f t="shared" si="5"/>
        <v>0</v>
      </c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</row>
    <row r="337" spans="1:34" ht="15.75" x14ac:dyDescent="0.25">
      <c r="A337" s="57"/>
      <c r="B337" s="55"/>
      <c r="C337" s="45">
        <f t="shared" si="5"/>
        <v>0</v>
      </c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</row>
    <row r="338" spans="1:34" ht="15.75" x14ac:dyDescent="0.25">
      <c r="A338" s="57"/>
      <c r="B338" s="55"/>
      <c r="C338" s="45">
        <f t="shared" si="5"/>
        <v>0</v>
      </c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</row>
    <row r="339" spans="1:34" ht="15.75" x14ac:dyDescent="0.25">
      <c r="A339" s="57"/>
      <c r="B339" s="56"/>
      <c r="C339" s="45">
        <f t="shared" si="5"/>
        <v>0</v>
      </c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</row>
    <row r="340" spans="1:34" ht="15.75" x14ac:dyDescent="0.25">
      <c r="A340" s="57"/>
      <c r="B340" s="55"/>
      <c r="C340" s="45">
        <f t="shared" si="5"/>
        <v>0</v>
      </c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</row>
    <row r="341" spans="1:34" ht="15.75" x14ac:dyDescent="0.25">
      <c r="A341" s="57"/>
      <c r="B341" s="56"/>
      <c r="C341" s="45">
        <f t="shared" si="5"/>
        <v>0</v>
      </c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</row>
    <row r="342" spans="1:34" ht="15.75" x14ac:dyDescent="0.25">
      <c r="A342" s="57"/>
      <c r="B342" s="56"/>
      <c r="C342" s="45">
        <f t="shared" si="5"/>
        <v>0</v>
      </c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</row>
    <row r="343" spans="1:34" ht="15.75" x14ac:dyDescent="0.25">
      <c r="A343" s="57"/>
      <c r="B343" s="56"/>
      <c r="C343" s="45">
        <f t="shared" si="5"/>
        <v>0</v>
      </c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</row>
    <row r="344" spans="1:34" ht="15.75" x14ac:dyDescent="0.25">
      <c r="A344" s="57"/>
      <c r="B344" s="55"/>
      <c r="C344" s="45">
        <f t="shared" si="5"/>
        <v>0</v>
      </c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</row>
    <row r="345" spans="1:34" ht="15.75" x14ac:dyDescent="0.25">
      <c r="A345" s="57"/>
      <c r="B345" s="55"/>
      <c r="C345" s="45">
        <f t="shared" si="5"/>
        <v>0</v>
      </c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</row>
    <row r="346" spans="1:34" ht="15.75" x14ac:dyDescent="0.25">
      <c r="A346" s="57"/>
      <c r="B346" s="56"/>
      <c r="C346" s="45">
        <f t="shared" si="5"/>
        <v>0</v>
      </c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</row>
    <row r="347" spans="1:34" ht="15.75" x14ac:dyDescent="0.25">
      <c r="A347" s="57"/>
      <c r="B347" s="55"/>
      <c r="C347" s="45">
        <f t="shared" si="5"/>
        <v>0</v>
      </c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</row>
    <row r="348" spans="1:34" ht="15.75" x14ac:dyDescent="0.25">
      <c r="A348" s="57"/>
      <c r="B348" s="56"/>
      <c r="C348" s="45">
        <f t="shared" si="5"/>
        <v>0</v>
      </c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</row>
    <row r="349" spans="1:34" ht="15.75" x14ac:dyDescent="0.25">
      <c r="A349" s="57"/>
      <c r="B349" s="55"/>
      <c r="C349" s="45">
        <f t="shared" si="5"/>
        <v>0</v>
      </c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</row>
    <row r="350" spans="1:34" ht="15.75" x14ac:dyDescent="0.25">
      <c r="A350" s="57"/>
      <c r="B350" s="55"/>
      <c r="C350" s="45">
        <f t="shared" si="5"/>
        <v>0</v>
      </c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</row>
    <row r="351" spans="1:34" ht="15.75" x14ac:dyDescent="0.25">
      <c r="A351" s="57"/>
      <c r="B351" s="56"/>
      <c r="C351" s="45">
        <f t="shared" si="5"/>
        <v>0</v>
      </c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</row>
    <row r="352" spans="1:34" ht="15.75" x14ac:dyDescent="0.25">
      <c r="A352" s="95"/>
      <c r="B352" s="96"/>
      <c r="C352" s="45">
        <f t="shared" si="5"/>
        <v>0</v>
      </c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</row>
    <row r="353" spans="1:34" ht="15.75" x14ac:dyDescent="0.25">
      <c r="A353" s="95"/>
      <c r="B353" s="96"/>
      <c r="C353" s="45">
        <f t="shared" si="5"/>
        <v>0</v>
      </c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</row>
    <row r="354" spans="1:34" ht="15.75" x14ac:dyDescent="0.25">
      <c r="A354" s="95"/>
      <c r="B354" s="98"/>
      <c r="C354" s="45">
        <f t="shared" si="5"/>
        <v>0</v>
      </c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</row>
    <row r="355" spans="1:34" ht="15.75" x14ac:dyDescent="0.25">
      <c r="A355" s="95"/>
      <c r="B355" s="98"/>
      <c r="C355" s="45">
        <f t="shared" si="5"/>
        <v>0</v>
      </c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</row>
    <row r="356" spans="1:34" ht="15.75" x14ac:dyDescent="0.25">
      <c r="A356" s="95"/>
      <c r="B356" s="96"/>
      <c r="C356" s="45">
        <f t="shared" si="5"/>
        <v>0</v>
      </c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</row>
    <row r="357" spans="1:34" ht="15.75" x14ac:dyDescent="0.25">
      <c r="A357" s="95"/>
      <c r="B357" s="96"/>
      <c r="C357" s="45">
        <f t="shared" si="5"/>
        <v>0</v>
      </c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</row>
    <row r="358" spans="1:34" ht="15.75" x14ac:dyDescent="0.25">
      <c r="A358" s="95"/>
      <c r="B358" s="96"/>
      <c r="C358" s="45">
        <f t="shared" si="5"/>
        <v>0</v>
      </c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</row>
    <row r="359" spans="1:34" ht="15.75" x14ac:dyDescent="0.25">
      <c r="A359" s="95"/>
      <c r="B359" s="96"/>
      <c r="C359" s="45">
        <f t="shared" si="5"/>
        <v>0</v>
      </c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</row>
    <row r="360" spans="1:34" ht="15.75" x14ac:dyDescent="0.25">
      <c r="A360" s="95"/>
      <c r="B360" s="96"/>
      <c r="C360" s="45">
        <f t="shared" si="5"/>
        <v>0</v>
      </c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</row>
    <row r="361" spans="1:34" ht="15.75" x14ac:dyDescent="0.25">
      <c r="A361" s="95"/>
      <c r="B361" s="96"/>
      <c r="C361" s="45">
        <f t="shared" si="5"/>
        <v>0</v>
      </c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</row>
    <row r="362" spans="1:34" ht="15.75" x14ac:dyDescent="0.25">
      <c r="A362" s="95"/>
      <c r="B362" s="96"/>
      <c r="C362" s="45">
        <f t="shared" si="5"/>
        <v>0</v>
      </c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</row>
    <row r="363" spans="1:34" ht="15.75" x14ac:dyDescent="0.25">
      <c r="A363" s="95"/>
      <c r="B363" s="96"/>
      <c r="C363" s="45">
        <f t="shared" si="5"/>
        <v>0</v>
      </c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</row>
    <row r="364" spans="1:34" ht="15.75" x14ac:dyDescent="0.25">
      <c r="A364" s="95"/>
      <c r="B364" s="96"/>
      <c r="C364" s="45">
        <f t="shared" si="5"/>
        <v>0</v>
      </c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</row>
    <row r="365" spans="1:34" ht="15.75" x14ac:dyDescent="0.25">
      <c r="A365" s="95"/>
      <c r="B365" s="96"/>
      <c r="C365" s="45">
        <f t="shared" si="5"/>
        <v>0</v>
      </c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</row>
    <row r="366" spans="1:34" ht="15.75" x14ac:dyDescent="0.25">
      <c r="A366" s="95"/>
      <c r="B366" s="96"/>
      <c r="C366" s="45">
        <f t="shared" si="5"/>
        <v>0</v>
      </c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</row>
    <row r="367" spans="1:34" ht="15.75" x14ac:dyDescent="0.25">
      <c r="A367" s="95"/>
      <c r="B367" s="96"/>
      <c r="C367" s="45">
        <f t="shared" si="5"/>
        <v>0</v>
      </c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</row>
    <row r="368" spans="1:34" ht="15.75" x14ac:dyDescent="0.25">
      <c r="A368" s="95"/>
      <c r="B368" s="96"/>
      <c r="C368" s="45">
        <f t="shared" si="5"/>
        <v>0</v>
      </c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</row>
    <row r="369" spans="1:34" ht="15.75" x14ac:dyDescent="0.25">
      <c r="A369" s="95"/>
      <c r="B369" s="96"/>
      <c r="C369" s="45">
        <f t="shared" ref="C369:C385" si="6">SUM(D369:AH369)</f>
        <v>0</v>
      </c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</row>
    <row r="370" spans="1:34" ht="15.75" x14ac:dyDescent="0.25">
      <c r="A370" s="95"/>
      <c r="B370" s="96"/>
      <c r="C370" s="45">
        <f t="shared" si="6"/>
        <v>0</v>
      </c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</row>
    <row r="371" spans="1:34" ht="15.75" x14ac:dyDescent="0.25">
      <c r="A371" s="110"/>
      <c r="B371" s="98"/>
      <c r="C371" s="45">
        <f t="shared" si="6"/>
        <v>0</v>
      </c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</row>
    <row r="372" spans="1:34" ht="15.75" x14ac:dyDescent="0.25">
      <c r="A372" s="110"/>
      <c r="B372" s="98"/>
      <c r="C372" s="45">
        <f t="shared" si="6"/>
        <v>0</v>
      </c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</row>
    <row r="373" spans="1:34" ht="15.75" x14ac:dyDescent="0.25">
      <c r="A373" s="110"/>
      <c r="B373" s="98"/>
      <c r="C373" s="45">
        <f t="shared" si="6"/>
        <v>0</v>
      </c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</row>
    <row r="374" spans="1:34" ht="15.75" x14ac:dyDescent="0.25">
      <c r="A374" s="110"/>
      <c r="B374" s="98"/>
      <c r="C374" s="45">
        <f t="shared" si="6"/>
        <v>0</v>
      </c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</row>
    <row r="375" spans="1:34" ht="15.75" x14ac:dyDescent="0.25">
      <c r="A375" s="110"/>
      <c r="B375" s="98"/>
      <c r="C375" s="45">
        <f t="shared" si="6"/>
        <v>0</v>
      </c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</row>
    <row r="376" spans="1:34" ht="15.75" x14ac:dyDescent="0.25">
      <c r="A376" s="112"/>
      <c r="B376" s="113"/>
      <c r="C376" s="45">
        <f t="shared" si="6"/>
        <v>0</v>
      </c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</row>
    <row r="377" spans="1:34" ht="15.75" x14ac:dyDescent="0.25">
      <c r="A377" s="94"/>
      <c r="B377" s="114"/>
      <c r="C377" s="45">
        <f t="shared" si="6"/>
        <v>0</v>
      </c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</row>
    <row r="378" spans="1:34" ht="15.75" x14ac:dyDescent="0.25">
      <c r="A378" s="110"/>
      <c r="B378" s="98"/>
      <c r="C378" s="45">
        <f t="shared" si="6"/>
        <v>0</v>
      </c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</row>
    <row r="379" spans="1:34" ht="15.75" x14ac:dyDescent="0.25">
      <c r="A379" s="110"/>
      <c r="B379" s="98"/>
      <c r="C379" s="45">
        <f t="shared" si="6"/>
        <v>0</v>
      </c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</row>
    <row r="380" spans="1:34" ht="15.75" x14ac:dyDescent="0.25">
      <c r="A380" s="110"/>
      <c r="B380" s="98"/>
      <c r="C380" s="45">
        <f t="shared" si="6"/>
        <v>0</v>
      </c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</row>
    <row r="381" spans="1:34" ht="15.75" x14ac:dyDescent="0.25">
      <c r="A381" s="110"/>
      <c r="B381" s="98"/>
      <c r="C381" s="45">
        <f t="shared" si="6"/>
        <v>0</v>
      </c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</row>
    <row r="382" spans="1:34" ht="15.75" x14ac:dyDescent="0.25">
      <c r="A382" s="110"/>
      <c r="B382" s="98"/>
      <c r="C382" s="45">
        <f t="shared" si="6"/>
        <v>0</v>
      </c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</row>
    <row r="383" spans="1:34" ht="15.75" x14ac:dyDescent="0.25">
      <c r="A383" s="110"/>
      <c r="B383" s="98"/>
      <c r="C383" s="45">
        <f t="shared" si="6"/>
        <v>0</v>
      </c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</row>
    <row r="384" spans="1:34" ht="15.75" x14ac:dyDescent="0.25">
      <c r="A384" s="110"/>
      <c r="B384" s="98"/>
      <c r="C384" s="45">
        <f t="shared" si="6"/>
        <v>0</v>
      </c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</row>
    <row r="385" spans="1:34" ht="15.75" x14ac:dyDescent="0.25">
      <c r="A385" s="110"/>
      <c r="B385" s="98"/>
      <c r="C385" s="45">
        <f t="shared" si="6"/>
        <v>0</v>
      </c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</row>
    <row r="386" spans="1:34" ht="15.75" x14ac:dyDescent="0.25">
      <c r="A386" s="110"/>
      <c r="B386" s="98"/>
      <c r="C386" s="45">
        <f t="shared" ref="C386:C449" si="7">SUM(D386:AH386)</f>
        <v>0</v>
      </c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</row>
    <row r="387" spans="1:34" ht="15.75" x14ac:dyDescent="0.25">
      <c r="A387" s="110"/>
      <c r="B387" s="98"/>
      <c r="C387" s="45">
        <f t="shared" si="7"/>
        <v>0</v>
      </c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</row>
    <row r="388" spans="1:34" ht="15.75" x14ac:dyDescent="0.25">
      <c r="A388" s="110"/>
      <c r="B388" s="98"/>
      <c r="C388" s="45">
        <f t="shared" si="7"/>
        <v>0</v>
      </c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</row>
    <row r="389" spans="1:34" ht="15.75" x14ac:dyDescent="0.25">
      <c r="A389" s="110"/>
      <c r="B389" s="98"/>
      <c r="C389" s="45">
        <f t="shared" si="7"/>
        <v>0</v>
      </c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</row>
    <row r="390" spans="1:34" ht="15.75" x14ac:dyDescent="0.25">
      <c r="A390" s="110"/>
      <c r="B390" s="98"/>
      <c r="C390" s="45">
        <f t="shared" si="7"/>
        <v>0</v>
      </c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</row>
    <row r="391" spans="1:34" ht="15.75" x14ac:dyDescent="0.25">
      <c r="A391" s="110"/>
      <c r="B391" s="98"/>
      <c r="C391" s="45">
        <f t="shared" si="7"/>
        <v>0</v>
      </c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</row>
    <row r="392" spans="1:34" ht="15.75" x14ac:dyDescent="0.25">
      <c r="A392" s="110"/>
      <c r="B392" s="98"/>
      <c r="C392" s="45">
        <f t="shared" si="7"/>
        <v>0</v>
      </c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</row>
    <row r="393" spans="1:34" ht="15.75" x14ac:dyDescent="0.25">
      <c r="A393" s="110"/>
      <c r="B393" s="98"/>
      <c r="C393" s="45">
        <f t="shared" si="7"/>
        <v>0</v>
      </c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</row>
    <row r="394" spans="1:34" ht="15.75" x14ac:dyDescent="0.25">
      <c r="A394" s="110"/>
      <c r="B394" s="98"/>
      <c r="C394" s="45">
        <f t="shared" si="7"/>
        <v>0</v>
      </c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</row>
    <row r="395" spans="1:34" ht="15.75" x14ac:dyDescent="0.25">
      <c r="A395" s="110"/>
      <c r="B395" s="98"/>
      <c r="C395" s="45">
        <f t="shared" si="7"/>
        <v>0</v>
      </c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</row>
    <row r="396" spans="1:34" ht="15.75" x14ac:dyDescent="0.25">
      <c r="A396" s="110"/>
      <c r="B396" s="98"/>
      <c r="C396" s="45">
        <f t="shared" si="7"/>
        <v>0</v>
      </c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</row>
    <row r="397" spans="1:34" ht="15.75" x14ac:dyDescent="0.25">
      <c r="A397" s="110"/>
      <c r="B397" s="98"/>
      <c r="C397" s="45">
        <f t="shared" si="7"/>
        <v>0</v>
      </c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</row>
    <row r="398" spans="1:34" ht="15.75" x14ac:dyDescent="0.25">
      <c r="A398" s="110"/>
      <c r="B398" s="98"/>
      <c r="C398" s="45">
        <f t="shared" si="7"/>
        <v>0</v>
      </c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</row>
    <row r="399" spans="1:34" ht="15.75" x14ac:dyDescent="0.25">
      <c r="A399" s="110"/>
      <c r="B399" s="98"/>
      <c r="C399" s="45">
        <f t="shared" si="7"/>
        <v>0</v>
      </c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</row>
    <row r="400" spans="1:34" ht="15.75" x14ac:dyDescent="0.25">
      <c r="A400" s="110"/>
      <c r="B400" s="98"/>
      <c r="C400" s="45">
        <f t="shared" si="7"/>
        <v>0</v>
      </c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</row>
    <row r="401" spans="1:34" ht="15.75" x14ac:dyDescent="0.25">
      <c r="A401" s="110"/>
      <c r="B401" s="98"/>
      <c r="C401" s="45">
        <f t="shared" si="7"/>
        <v>0</v>
      </c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</row>
    <row r="402" spans="1:34" ht="15.75" x14ac:dyDescent="0.25">
      <c r="A402" s="110"/>
      <c r="B402" s="98"/>
      <c r="C402" s="45">
        <f t="shared" si="7"/>
        <v>0</v>
      </c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</row>
    <row r="403" spans="1:34" ht="15.75" x14ac:dyDescent="0.25">
      <c r="A403" s="110"/>
      <c r="B403" s="98"/>
      <c r="C403" s="45">
        <f t="shared" si="7"/>
        <v>0</v>
      </c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</row>
    <row r="404" spans="1:34" ht="15.75" x14ac:dyDescent="0.25">
      <c r="A404" s="110"/>
      <c r="B404" s="98"/>
      <c r="C404" s="45">
        <f t="shared" si="7"/>
        <v>0</v>
      </c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</row>
    <row r="405" spans="1:34" ht="15.75" x14ac:dyDescent="0.25">
      <c r="A405" s="110"/>
      <c r="B405" s="98"/>
      <c r="C405" s="45">
        <f t="shared" si="7"/>
        <v>0</v>
      </c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</row>
    <row r="406" spans="1:34" ht="15.75" x14ac:dyDescent="0.25">
      <c r="A406" s="110"/>
      <c r="B406" s="98"/>
      <c r="C406" s="45">
        <f t="shared" si="7"/>
        <v>0</v>
      </c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</row>
    <row r="407" spans="1:34" ht="15.75" x14ac:dyDescent="0.25">
      <c r="A407" s="110"/>
      <c r="B407" s="98"/>
      <c r="C407" s="45">
        <f t="shared" si="7"/>
        <v>0</v>
      </c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</row>
    <row r="408" spans="1:34" ht="15.75" x14ac:dyDescent="0.25">
      <c r="A408" s="110"/>
      <c r="B408" s="98"/>
      <c r="C408" s="45">
        <f t="shared" si="7"/>
        <v>0</v>
      </c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</row>
    <row r="409" spans="1:34" ht="15.75" x14ac:dyDescent="0.25">
      <c r="A409" s="110"/>
      <c r="B409" s="98"/>
      <c r="C409" s="45">
        <f t="shared" si="7"/>
        <v>0</v>
      </c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</row>
    <row r="410" spans="1:34" ht="15.75" x14ac:dyDescent="0.25">
      <c r="A410" s="110"/>
      <c r="B410" s="98"/>
      <c r="C410" s="45">
        <f t="shared" si="7"/>
        <v>0</v>
      </c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</row>
    <row r="411" spans="1:34" ht="15.75" x14ac:dyDescent="0.25">
      <c r="A411" s="110"/>
      <c r="B411" s="98"/>
      <c r="C411" s="45">
        <f t="shared" si="7"/>
        <v>0</v>
      </c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</row>
    <row r="412" spans="1:34" ht="15.75" x14ac:dyDescent="0.25">
      <c r="A412" s="110"/>
      <c r="B412" s="98"/>
      <c r="C412" s="45">
        <f t="shared" si="7"/>
        <v>0</v>
      </c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</row>
    <row r="413" spans="1:34" ht="15.75" x14ac:dyDescent="0.25">
      <c r="A413" s="110"/>
      <c r="B413" s="98"/>
      <c r="C413" s="45">
        <f t="shared" si="7"/>
        <v>0</v>
      </c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</row>
    <row r="414" spans="1:34" ht="15.75" x14ac:dyDescent="0.25">
      <c r="A414" s="110"/>
      <c r="B414" s="98"/>
      <c r="C414" s="45">
        <f t="shared" si="7"/>
        <v>0</v>
      </c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</row>
    <row r="415" spans="1:34" ht="15.75" x14ac:dyDescent="0.25">
      <c r="A415" s="110"/>
      <c r="B415" s="98"/>
      <c r="C415" s="45">
        <f t="shared" si="7"/>
        <v>0</v>
      </c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</row>
    <row r="416" spans="1:34" ht="15.75" x14ac:dyDescent="0.25">
      <c r="A416" s="110"/>
      <c r="B416" s="98"/>
      <c r="C416" s="45">
        <f t="shared" si="7"/>
        <v>0</v>
      </c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</row>
    <row r="417" spans="1:34" ht="15.75" x14ac:dyDescent="0.25">
      <c r="A417" s="110"/>
      <c r="B417" s="98"/>
      <c r="C417" s="45">
        <f t="shared" si="7"/>
        <v>0</v>
      </c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</row>
    <row r="418" spans="1:34" ht="15.75" x14ac:dyDescent="0.25">
      <c r="A418" s="110"/>
      <c r="B418" s="98"/>
      <c r="C418" s="45">
        <f t="shared" si="7"/>
        <v>0</v>
      </c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</row>
    <row r="419" spans="1:34" ht="15.75" x14ac:dyDescent="0.25">
      <c r="A419" s="110"/>
      <c r="B419" s="98"/>
      <c r="C419" s="45">
        <f t="shared" si="7"/>
        <v>0</v>
      </c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</row>
    <row r="420" spans="1:34" ht="15.75" x14ac:dyDescent="0.25">
      <c r="A420" s="110"/>
      <c r="B420" s="98"/>
      <c r="C420" s="45">
        <f t="shared" si="7"/>
        <v>0</v>
      </c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</row>
    <row r="421" spans="1:34" ht="15.75" x14ac:dyDescent="0.25">
      <c r="A421" s="110"/>
      <c r="B421" s="98"/>
      <c r="C421" s="45">
        <f t="shared" si="7"/>
        <v>0</v>
      </c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</row>
    <row r="422" spans="1:34" ht="15.75" x14ac:dyDescent="0.25">
      <c r="A422" s="110"/>
      <c r="B422" s="98"/>
      <c r="C422" s="45">
        <f t="shared" si="7"/>
        <v>0</v>
      </c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</row>
    <row r="423" spans="1:34" ht="15.75" x14ac:dyDescent="0.25">
      <c r="A423" s="110"/>
      <c r="B423" s="98"/>
      <c r="C423" s="45">
        <f t="shared" si="7"/>
        <v>0</v>
      </c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</row>
    <row r="424" spans="1:34" ht="15.75" x14ac:dyDescent="0.25">
      <c r="A424" s="110"/>
      <c r="B424" s="98"/>
      <c r="C424" s="45">
        <f t="shared" si="7"/>
        <v>0</v>
      </c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</row>
    <row r="425" spans="1:34" ht="15.75" x14ac:dyDescent="0.25">
      <c r="A425" s="110"/>
      <c r="B425" s="98"/>
      <c r="C425" s="45">
        <f t="shared" si="7"/>
        <v>0</v>
      </c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</row>
    <row r="426" spans="1:34" ht="15.75" x14ac:dyDescent="0.25">
      <c r="A426" s="110"/>
      <c r="B426" s="98"/>
      <c r="C426" s="45">
        <f t="shared" si="7"/>
        <v>0</v>
      </c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</row>
    <row r="427" spans="1:34" ht="15.75" x14ac:dyDescent="0.25">
      <c r="A427" s="110"/>
      <c r="B427" s="98"/>
      <c r="C427" s="45">
        <f t="shared" si="7"/>
        <v>0</v>
      </c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</row>
    <row r="428" spans="1:34" ht="15.75" x14ac:dyDescent="0.25">
      <c r="A428" s="110"/>
      <c r="B428" s="98"/>
      <c r="C428" s="45">
        <f t="shared" si="7"/>
        <v>0</v>
      </c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</row>
    <row r="429" spans="1:34" ht="15.75" x14ac:dyDescent="0.25">
      <c r="A429" s="110"/>
      <c r="B429" s="98"/>
      <c r="C429" s="45">
        <f t="shared" si="7"/>
        <v>0</v>
      </c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</row>
    <row r="430" spans="1:34" ht="15.75" x14ac:dyDescent="0.25">
      <c r="A430" s="110"/>
      <c r="B430" s="98"/>
      <c r="C430" s="45">
        <f t="shared" si="7"/>
        <v>0</v>
      </c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</row>
    <row r="431" spans="1:34" ht="15.75" x14ac:dyDescent="0.25">
      <c r="A431" s="110"/>
      <c r="B431" s="98"/>
      <c r="C431" s="45">
        <f t="shared" si="7"/>
        <v>0</v>
      </c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</row>
    <row r="432" spans="1:34" ht="15.75" x14ac:dyDescent="0.25">
      <c r="A432" s="110"/>
      <c r="B432" s="98"/>
      <c r="C432" s="45">
        <f t="shared" si="7"/>
        <v>0</v>
      </c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</row>
    <row r="433" spans="1:34" ht="15.75" x14ac:dyDescent="0.25">
      <c r="A433" s="110"/>
      <c r="B433" s="98"/>
      <c r="C433" s="45">
        <f t="shared" si="7"/>
        <v>0</v>
      </c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</row>
    <row r="434" spans="1:34" ht="15.75" x14ac:dyDescent="0.25">
      <c r="A434" s="110"/>
      <c r="B434" s="98"/>
      <c r="C434" s="45">
        <f t="shared" si="7"/>
        <v>0</v>
      </c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</row>
    <row r="435" spans="1:34" ht="15.75" x14ac:dyDescent="0.25">
      <c r="A435" s="110"/>
      <c r="B435" s="98"/>
      <c r="C435" s="45">
        <f t="shared" si="7"/>
        <v>0</v>
      </c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</row>
    <row r="436" spans="1:34" ht="15.75" x14ac:dyDescent="0.25">
      <c r="A436" s="110"/>
      <c r="B436" s="98"/>
      <c r="C436" s="45">
        <f t="shared" si="7"/>
        <v>0</v>
      </c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</row>
    <row r="437" spans="1:34" ht="15.75" x14ac:dyDescent="0.25">
      <c r="A437" s="110"/>
      <c r="B437" s="98"/>
      <c r="C437" s="45">
        <f t="shared" si="7"/>
        <v>0</v>
      </c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</row>
    <row r="438" spans="1:34" ht="15.75" x14ac:dyDescent="0.25">
      <c r="A438" s="115"/>
      <c r="B438" s="54"/>
      <c r="C438" s="45">
        <f t="shared" si="7"/>
        <v>0</v>
      </c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</row>
    <row r="439" spans="1:34" ht="15.75" x14ac:dyDescent="0.25">
      <c r="A439" s="127"/>
      <c r="B439" s="97"/>
      <c r="C439" s="45">
        <f t="shared" si="7"/>
        <v>0</v>
      </c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</row>
    <row r="440" spans="1:34" ht="15.75" x14ac:dyDescent="0.25">
      <c r="A440" s="127"/>
      <c r="B440" s="97"/>
      <c r="C440" s="45">
        <f t="shared" si="7"/>
        <v>0</v>
      </c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</row>
    <row r="441" spans="1:34" ht="15.75" x14ac:dyDescent="0.25">
      <c r="A441" s="127"/>
      <c r="B441" s="97"/>
      <c r="C441" s="45">
        <f t="shared" si="7"/>
        <v>0</v>
      </c>
      <c r="D441" s="49"/>
      <c r="E441" s="49"/>
      <c r="F441" s="49"/>
      <c r="G441" s="49"/>
      <c r="H441" s="49"/>
      <c r="I441" s="51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</row>
    <row r="442" spans="1:34" ht="15.75" x14ac:dyDescent="0.25">
      <c r="A442" s="127"/>
      <c r="B442" s="97"/>
      <c r="C442" s="45">
        <f t="shared" si="7"/>
        <v>0</v>
      </c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</row>
    <row r="443" spans="1:34" ht="15.75" x14ac:dyDescent="0.25">
      <c r="A443" s="127"/>
      <c r="B443" s="97"/>
      <c r="C443" s="45">
        <f t="shared" si="7"/>
        <v>0</v>
      </c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</row>
    <row r="444" spans="1:34" ht="15.75" x14ac:dyDescent="0.25">
      <c r="A444" s="127"/>
      <c r="B444" s="97"/>
      <c r="C444" s="45">
        <f t="shared" si="7"/>
        <v>0</v>
      </c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</row>
    <row r="445" spans="1:34" ht="15.75" x14ac:dyDescent="0.25">
      <c r="A445" s="109"/>
      <c r="B445" s="97"/>
      <c r="C445" s="45">
        <f t="shared" si="7"/>
        <v>0</v>
      </c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</row>
    <row r="446" spans="1:34" ht="15.75" x14ac:dyDescent="0.25">
      <c r="A446" s="109"/>
      <c r="B446" s="59"/>
      <c r="C446" s="45">
        <f t="shared" si="7"/>
        <v>0</v>
      </c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</row>
    <row r="447" spans="1:34" ht="15.75" x14ac:dyDescent="0.25">
      <c r="A447" s="109"/>
      <c r="B447" s="58"/>
      <c r="C447" s="45">
        <f t="shared" si="7"/>
        <v>0</v>
      </c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</row>
    <row r="448" spans="1:34" ht="15.75" x14ac:dyDescent="0.25">
      <c r="A448" s="109"/>
      <c r="B448" s="58"/>
      <c r="C448" s="45">
        <f t="shared" si="7"/>
        <v>0</v>
      </c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</row>
    <row r="449" spans="1:34" ht="15.75" x14ac:dyDescent="0.25">
      <c r="A449" s="109"/>
      <c r="B449" s="58"/>
      <c r="C449" s="45">
        <f t="shared" si="7"/>
        <v>0</v>
      </c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</row>
    <row r="450" spans="1:34" ht="15.75" x14ac:dyDescent="0.25">
      <c r="A450" s="109"/>
      <c r="B450" s="58"/>
      <c r="C450" s="45">
        <f t="shared" ref="C450:C513" si="8">SUM(D450:AH450)</f>
        <v>0</v>
      </c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</row>
    <row r="451" spans="1:34" ht="15.75" x14ac:dyDescent="0.25">
      <c r="A451" s="109"/>
      <c r="B451" s="58"/>
      <c r="C451" s="45">
        <f t="shared" si="8"/>
        <v>0</v>
      </c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</row>
    <row r="452" spans="1:34" ht="15.75" x14ac:dyDescent="0.25">
      <c r="A452" s="109"/>
      <c r="B452" s="59"/>
      <c r="C452" s="45">
        <f t="shared" si="8"/>
        <v>0</v>
      </c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</row>
    <row r="453" spans="1:34" ht="15.75" x14ac:dyDescent="0.25">
      <c r="A453" s="57"/>
      <c r="B453" s="56"/>
      <c r="C453" s="45">
        <f t="shared" si="8"/>
        <v>0</v>
      </c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</row>
    <row r="454" spans="1:34" ht="15.75" x14ac:dyDescent="0.25">
      <c r="A454" s="57"/>
      <c r="B454" s="55"/>
      <c r="C454" s="45">
        <f t="shared" si="8"/>
        <v>0</v>
      </c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</row>
    <row r="455" spans="1:34" ht="15.75" x14ac:dyDescent="0.25">
      <c r="A455" s="57"/>
      <c r="B455" s="56"/>
      <c r="C455" s="45">
        <f t="shared" si="8"/>
        <v>0</v>
      </c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</row>
    <row r="456" spans="1:34" ht="15.75" x14ac:dyDescent="0.25">
      <c r="A456" s="57"/>
      <c r="B456" s="55"/>
      <c r="C456" s="45">
        <f t="shared" si="8"/>
        <v>0</v>
      </c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</row>
    <row r="457" spans="1:34" ht="15.75" x14ac:dyDescent="0.25">
      <c r="A457" s="57"/>
      <c r="B457" s="56"/>
      <c r="C457" s="45">
        <f t="shared" si="8"/>
        <v>0</v>
      </c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</row>
    <row r="458" spans="1:34" ht="15.75" x14ac:dyDescent="0.25">
      <c r="A458" s="57"/>
      <c r="B458" s="56"/>
      <c r="C458" s="45">
        <f t="shared" si="8"/>
        <v>0</v>
      </c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</row>
    <row r="459" spans="1:34" ht="15.75" x14ac:dyDescent="0.25">
      <c r="A459" s="57"/>
      <c r="B459" s="56"/>
      <c r="C459" s="45">
        <f t="shared" si="8"/>
        <v>0</v>
      </c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</row>
    <row r="460" spans="1:34" ht="15.75" x14ac:dyDescent="0.25">
      <c r="A460" s="57"/>
      <c r="B460" s="55"/>
      <c r="C460" s="45">
        <f t="shared" si="8"/>
        <v>0</v>
      </c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</row>
    <row r="461" spans="1:34" ht="15.75" x14ac:dyDescent="0.25">
      <c r="A461" s="57"/>
      <c r="B461" s="55"/>
      <c r="C461" s="45">
        <f t="shared" si="8"/>
        <v>0</v>
      </c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</row>
    <row r="462" spans="1:34" ht="15.75" x14ac:dyDescent="0.25">
      <c r="A462" s="57"/>
      <c r="B462" s="56"/>
      <c r="C462" s="45">
        <f t="shared" si="8"/>
        <v>0</v>
      </c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</row>
    <row r="463" spans="1:34" ht="15.75" x14ac:dyDescent="0.25">
      <c r="A463" s="57"/>
      <c r="B463" s="55"/>
      <c r="C463" s="45">
        <f t="shared" si="8"/>
        <v>0</v>
      </c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</row>
    <row r="464" spans="1:34" ht="15.75" x14ac:dyDescent="0.25">
      <c r="A464" s="57"/>
      <c r="B464" s="55"/>
      <c r="C464" s="45">
        <f t="shared" si="8"/>
        <v>0</v>
      </c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</row>
    <row r="465" spans="1:34" ht="15.75" x14ac:dyDescent="0.25">
      <c r="A465" s="57"/>
      <c r="B465" s="55"/>
      <c r="C465" s="45">
        <f t="shared" si="8"/>
        <v>0</v>
      </c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</row>
    <row r="466" spans="1:34" ht="15.75" x14ac:dyDescent="0.25">
      <c r="A466" s="57"/>
      <c r="B466" s="55"/>
      <c r="C466" s="45">
        <f t="shared" si="8"/>
        <v>0</v>
      </c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</row>
    <row r="467" spans="1:34" ht="15.75" x14ac:dyDescent="0.25">
      <c r="A467" s="57"/>
      <c r="B467" s="55"/>
      <c r="C467" s="45">
        <f t="shared" si="8"/>
        <v>0</v>
      </c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</row>
    <row r="468" spans="1:34" ht="15.75" x14ac:dyDescent="0.25">
      <c r="A468" s="57"/>
      <c r="B468" s="55"/>
      <c r="C468" s="45">
        <f t="shared" si="8"/>
        <v>0</v>
      </c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</row>
    <row r="469" spans="1:34" ht="15.75" x14ac:dyDescent="0.25">
      <c r="A469" s="57"/>
      <c r="B469" s="55"/>
      <c r="C469" s="45">
        <f t="shared" si="8"/>
        <v>0</v>
      </c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</row>
    <row r="470" spans="1:34" ht="15.75" x14ac:dyDescent="0.25">
      <c r="A470" s="57"/>
      <c r="B470" s="55"/>
      <c r="C470" s="45">
        <f t="shared" si="8"/>
        <v>0</v>
      </c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</row>
    <row r="471" spans="1:34" ht="15.75" x14ac:dyDescent="0.25">
      <c r="A471" s="57"/>
      <c r="B471" s="55"/>
      <c r="C471" s="45">
        <f t="shared" si="8"/>
        <v>0</v>
      </c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</row>
    <row r="472" spans="1:34" ht="15.75" x14ac:dyDescent="0.25">
      <c r="A472" s="57"/>
      <c r="B472" s="55"/>
      <c r="C472" s="45">
        <f t="shared" si="8"/>
        <v>0</v>
      </c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</row>
    <row r="473" spans="1:34" ht="15.75" x14ac:dyDescent="0.25">
      <c r="A473" s="57"/>
      <c r="B473" s="55"/>
      <c r="C473" s="45">
        <f t="shared" si="8"/>
        <v>0</v>
      </c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</row>
    <row r="474" spans="1:34" ht="15.75" x14ac:dyDescent="0.25">
      <c r="A474" s="57"/>
      <c r="B474" s="55"/>
      <c r="C474" s="45">
        <f t="shared" si="8"/>
        <v>0</v>
      </c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</row>
    <row r="475" spans="1:34" ht="15.75" x14ac:dyDescent="0.25">
      <c r="A475" s="57"/>
      <c r="B475" s="56"/>
      <c r="C475" s="45">
        <f t="shared" si="8"/>
        <v>0</v>
      </c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</row>
    <row r="476" spans="1:34" ht="15.75" x14ac:dyDescent="0.25">
      <c r="A476" s="57"/>
      <c r="B476" s="56"/>
      <c r="C476" s="45">
        <f t="shared" si="8"/>
        <v>0</v>
      </c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</row>
    <row r="477" spans="1:34" ht="15.75" x14ac:dyDescent="0.25">
      <c r="A477" s="57"/>
      <c r="B477" s="56"/>
      <c r="C477" s="45">
        <f t="shared" si="8"/>
        <v>0</v>
      </c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</row>
    <row r="478" spans="1:34" ht="15.75" x14ac:dyDescent="0.25">
      <c r="A478" s="57"/>
      <c r="B478" s="55"/>
      <c r="C478" s="45">
        <f t="shared" si="8"/>
        <v>0</v>
      </c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</row>
    <row r="479" spans="1:34" ht="15.75" x14ac:dyDescent="0.25">
      <c r="A479" s="57"/>
      <c r="B479" s="55"/>
      <c r="C479" s="45">
        <f t="shared" si="8"/>
        <v>0</v>
      </c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</row>
    <row r="480" spans="1:34" ht="15.75" x14ac:dyDescent="0.25">
      <c r="A480" s="57"/>
      <c r="B480" s="55"/>
      <c r="C480" s="45">
        <f t="shared" si="8"/>
        <v>0</v>
      </c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</row>
    <row r="481" spans="1:34" ht="15.75" x14ac:dyDescent="0.25">
      <c r="A481" s="57"/>
      <c r="B481" s="55"/>
      <c r="C481" s="45">
        <f t="shared" si="8"/>
        <v>0</v>
      </c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</row>
    <row r="482" spans="1:34" x14ac:dyDescent="0.25">
      <c r="A482" s="60"/>
      <c r="B482" s="24"/>
      <c r="C482" s="45">
        <f t="shared" si="8"/>
        <v>0</v>
      </c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</row>
    <row r="483" spans="1:34" x14ac:dyDescent="0.25">
      <c r="A483" s="60"/>
      <c r="B483" s="24"/>
      <c r="C483" s="45">
        <f t="shared" si="8"/>
        <v>0</v>
      </c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</row>
    <row r="484" spans="1:34" x14ac:dyDescent="0.25">
      <c r="A484" s="60"/>
      <c r="B484" s="24"/>
      <c r="C484" s="45">
        <f t="shared" si="8"/>
        <v>0</v>
      </c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</row>
    <row r="485" spans="1:34" ht="15.75" x14ac:dyDescent="0.25">
      <c r="A485" s="57"/>
      <c r="B485" s="55"/>
      <c r="C485" s="45">
        <f t="shared" si="8"/>
        <v>0</v>
      </c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</row>
    <row r="486" spans="1:34" ht="15.75" x14ac:dyDescent="0.25">
      <c r="A486" s="57"/>
      <c r="B486" s="55"/>
      <c r="C486" s="45">
        <f t="shared" si="8"/>
        <v>0</v>
      </c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</row>
    <row r="487" spans="1:34" x14ac:dyDescent="0.25">
      <c r="A487" s="60"/>
      <c r="B487" s="24"/>
      <c r="C487" s="45">
        <f t="shared" si="8"/>
        <v>0</v>
      </c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</row>
    <row r="488" spans="1:34" x14ac:dyDescent="0.25">
      <c r="A488" s="60"/>
      <c r="B488" s="24"/>
      <c r="C488" s="45">
        <f t="shared" si="8"/>
        <v>0</v>
      </c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</row>
    <row r="489" spans="1:34" x14ac:dyDescent="0.25">
      <c r="A489" s="60"/>
      <c r="B489" s="24"/>
      <c r="C489" s="45">
        <f t="shared" si="8"/>
        <v>0</v>
      </c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</row>
    <row r="490" spans="1:34" x14ac:dyDescent="0.25">
      <c r="A490" s="60"/>
      <c r="B490" s="24"/>
      <c r="C490" s="45">
        <f t="shared" si="8"/>
        <v>0</v>
      </c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</row>
    <row r="491" spans="1:34" x14ac:dyDescent="0.25">
      <c r="A491" s="60"/>
      <c r="B491" s="24"/>
      <c r="C491" s="45">
        <f t="shared" si="8"/>
        <v>0</v>
      </c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</row>
    <row r="492" spans="1:34" x14ac:dyDescent="0.25">
      <c r="A492" s="60"/>
      <c r="B492" s="24"/>
      <c r="C492" s="45">
        <f t="shared" si="8"/>
        <v>0</v>
      </c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</row>
    <row r="493" spans="1:34" x14ac:dyDescent="0.25">
      <c r="A493" s="24"/>
      <c r="B493" s="24"/>
      <c r="C493" s="45">
        <f t="shared" si="8"/>
        <v>0</v>
      </c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</row>
    <row r="494" spans="1:34" x14ac:dyDescent="0.25">
      <c r="A494" s="24"/>
      <c r="B494" s="24"/>
      <c r="C494" s="45">
        <f t="shared" si="8"/>
        <v>0</v>
      </c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</row>
    <row r="495" spans="1:34" x14ac:dyDescent="0.25">
      <c r="A495" s="24"/>
      <c r="B495" s="24"/>
      <c r="C495" s="45">
        <f t="shared" si="8"/>
        <v>0</v>
      </c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</row>
    <row r="496" spans="1:34" x14ac:dyDescent="0.25">
      <c r="A496" s="24"/>
      <c r="B496" s="24"/>
      <c r="C496" s="45">
        <f t="shared" si="8"/>
        <v>0</v>
      </c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</row>
    <row r="497" spans="1:34" x14ac:dyDescent="0.25">
      <c r="A497" s="24"/>
      <c r="B497" s="24"/>
      <c r="C497" s="45">
        <f t="shared" si="8"/>
        <v>0</v>
      </c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</row>
    <row r="498" spans="1:34" x14ac:dyDescent="0.25">
      <c r="A498" s="24"/>
      <c r="B498" s="24"/>
      <c r="C498" s="45">
        <f t="shared" si="8"/>
        <v>0</v>
      </c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</row>
    <row r="499" spans="1:34" x14ac:dyDescent="0.25">
      <c r="A499" s="24"/>
      <c r="B499" s="24"/>
      <c r="C499" s="45">
        <f t="shared" si="8"/>
        <v>0</v>
      </c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</row>
    <row r="500" spans="1:34" x14ac:dyDescent="0.25">
      <c r="A500" s="24"/>
      <c r="B500" s="24"/>
      <c r="C500" s="45">
        <f t="shared" si="8"/>
        <v>0</v>
      </c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</row>
    <row r="501" spans="1:34" x14ac:dyDescent="0.25">
      <c r="A501" s="24"/>
      <c r="B501" s="24"/>
      <c r="C501" s="45">
        <f t="shared" si="8"/>
        <v>0</v>
      </c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</row>
    <row r="502" spans="1:34" x14ac:dyDescent="0.25">
      <c r="A502" s="24"/>
      <c r="B502" s="24"/>
      <c r="C502" s="45">
        <f t="shared" si="8"/>
        <v>0</v>
      </c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</row>
    <row r="503" spans="1:34" x14ac:dyDescent="0.25">
      <c r="A503" s="24"/>
      <c r="B503" s="24"/>
      <c r="C503" s="45">
        <f t="shared" si="8"/>
        <v>0</v>
      </c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</row>
    <row r="504" spans="1:34" x14ac:dyDescent="0.25">
      <c r="A504" s="24"/>
      <c r="B504" s="24"/>
      <c r="C504" s="45">
        <f t="shared" si="8"/>
        <v>0</v>
      </c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</row>
    <row r="505" spans="1:34" x14ac:dyDescent="0.25">
      <c r="A505" s="24"/>
      <c r="B505" s="24"/>
      <c r="C505" s="45">
        <f t="shared" si="8"/>
        <v>0</v>
      </c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</row>
    <row r="506" spans="1:34" x14ac:dyDescent="0.25">
      <c r="A506" s="24"/>
      <c r="B506" s="24"/>
      <c r="C506" s="45">
        <f t="shared" si="8"/>
        <v>0</v>
      </c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</row>
    <row r="507" spans="1:34" x14ac:dyDescent="0.25">
      <c r="A507" s="24"/>
      <c r="B507" s="24"/>
      <c r="C507" s="45">
        <f t="shared" si="8"/>
        <v>0</v>
      </c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</row>
    <row r="508" spans="1:34" x14ac:dyDescent="0.25">
      <c r="A508" s="24"/>
      <c r="B508" s="24"/>
      <c r="C508" s="45">
        <f t="shared" si="8"/>
        <v>0</v>
      </c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</row>
    <row r="509" spans="1:34" x14ac:dyDescent="0.25">
      <c r="A509" s="24"/>
      <c r="B509" s="24"/>
      <c r="C509" s="45">
        <f t="shared" si="8"/>
        <v>0</v>
      </c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</row>
    <row r="510" spans="1:34" x14ac:dyDescent="0.25">
      <c r="A510" s="24"/>
      <c r="B510" s="24"/>
      <c r="C510" s="45">
        <f t="shared" si="8"/>
        <v>0</v>
      </c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</row>
    <row r="511" spans="1:34" x14ac:dyDescent="0.25">
      <c r="A511" s="24"/>
      <c r="B511" s="24"/>
      <c r="C511" s="45">
        <f t="shared" si="8"/>
        <v>0</v>
      </c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</row>
    <row r="512" spans="1:34" x14ac:dyDescent="0.25">
      <c r="A512" s="24"/>
      <c r="B512" s="24"/>
      <c r="C512" s="45">
        <f t="shared" si="8"/>
        <v>0</v>
      </c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</row>
    <row r="513" spans="1:34" x14ac:dyDescent="0.25">
      <c r="A513" s="24"/>
      <c r="B513" s="24"/>
      <c r="C513" s="45">
        <f t="shared" si="8"/>
        <v>0</v>
      </c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</row>
    <row r="514" spans="1:34" x14ac:dyDescent="0.25">
      <c r="A514" s="24"/>
      <c r="B514" s="24"/>
      <c r="C514" s="45">
        <f t="shared" ref="C514:C577" si="9">SUM(D514:AH514)</f>
        <v>0</v>
      </c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</row>
    <row r="515" spans="1:34" x14ac:dyDescent="0.25">
      <c r="A515" s="24"/>
      <c r="B515" s="24"/>
      <c r="C515" s="45">
        <f t="shared" si="9"/>
        <v>0</v>
      </c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</row>
    <row r="516" spans="1:34" x14ac:dyDescent="0.25">
      <c r="A516" s="24"/>
      <c r="B516" s="24"/>
      <c r="C516" s="45">
        <f t="shared" si="9"/>
        <v>0</v>
      </c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</row>
    <row r="517" spans="1:34" x14ac:dyDescent="0.25">
      <c r="A517" s="24"/>
      <c r="B517" s="24"/>
      <c r="C517" s="45">
        <f t="shared" si="9"/>
        <v>0</v>
      </c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</row>
    <row r="518" spans="1:34" x14ac:dyDescent="0.25">
      <c r="A518" s="24"/>
      <c r="B518" s="24"/>
      <c r="C518" s="45">
        <f t="shared" si="9"/>
        <v>0</v>
      </c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</row>
    <row r="519" spans="1:34" x14ac:dyDescent="0.25">
      <c r="A519" s="24"/>
      <c r="B519" s="24"/>
      <c r="C519" s="45">
        <f t="shared" si="9"/>
        <v>0</v>
      </c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</row>
    <row r="520" spans="1:34" x14ac:dyDescent="0.25">
      <c r="A520" s="24"/>
      <c r="B520" s="24"/>
      <c r="C520" s="45">
        <f t="shared" si="9"/>
        <v>0</v>
      </c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</row>
    <row r="521" spans="1:34" x14ac:dyDescent="0.25">
      <c r="A521" s="24"/>
      <c r="B521" s="24"/>
      <c r="C521" s="45">
        <f t="shared" si="9"/>
        <v>0</v>
      </c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</row>
    <row r="522" spans="1:34" x14ac:dyDescent="0.25">
      <c r="A522" s="24"/>
      <c r="B522" s="24"/>
      <c r="C522" s="45">
        <f t="shared" si="9"/>
        <v>0</v>
      </c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</row>
    <row r="523" spans="1:34" x14ac:dyDescent="0.25">
      <c r="A523" s="24"/>
      <c r="B523" s="24"/>
      <c r="C523" s="45">
        <f t="shared" si="9"/>
        <v>0</v>
      </c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</row>
    <row r="524" spans="1:34" x14ac:dyDescent="0.25">
      <c r="A524" s="24"/>
      <c r="B524" s="24"/>
      <c r="C524" s="45">
        <f t="shared" si="9"/>
        <v>0</v>
      </c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</row>
    <row r="525" spans="1:34" x14ac:dyDescent="0.25">
      <c r="A525" s="24"/>
      <c r="B525" s="24"/>
      <c r="C525" s="45">
        <f t="shared" si="9"/>
        <v>0</v>
      </c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</row>
    <row r="526" spans="1:34" x14ac:dyDescent="0.25">
      <c r="A526" s="24"/>
      <c r="B526" s="24"/>
      <c r="C526" s="45">
        <f t="shared" si="9"/>
        <v>0</v>
      </c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</row>
    <row r="527" spans="1:34" x14ac:dyDescent="0.25">
      <c r="A527" s="24"/>
      <c r="B527" s="24"/>
      <c r="C527" s="45">
        <f t="shared" si="9"/>
        <v>0</v>
      </c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</row>
    <row r="528" spans="1:34" x14ac:dyDescent="0.25">
      <c r="A528" s="24"/>
      <c r="B528" s="24"/>
      <c r="C528" s="45">
        <f t="shared" si="9"/>
        <v>0</v>
      </c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</row>
    <row r="529" spans="1:34" x14ac:dyDescent="0.25">
      <c r="A529" s="24"/>
      <c r="B529" s="24"/>
      <c r="C529" s="45">
        <f t="shared" si="9"/>
        <v>0</v>
      </c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</row>
    <row r="530" spans="1:34" x14ac:dyDescent="0.25">
      <c r="A530" s="24"/>
      <c r="B530" s="24"/>
      <c r="C530" s="45">
        <f t="shared" si="9"/>
        <v>0</v>
      </c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</row>
    <row r="531" spans="1:34" x14ac:dyDescent="0.25">
      <c r="A531" s="24"/>
      <c r="B531" s="24"/>
      <c r="C531" s="45">
        <f t="shared" si="9"/>
        <v>0</v>
      </c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</row>
    <row r="532" spans="1:34" x14ac:dyDescent="0.25">
      <c r="A532" s="24"/>
      <c r="B532" s="24"/>
      <c r="C532" s="45">
        <f t="shared" si="9"/>
        <v>0</v>
      </c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</row>
    <row r="533" spans="1:34" x14ac:dyDescent="0.25">
      <c r="A533" s="24"/>
      <c r="B533" s="24"/>
      <c r="C533" s="45">
        <f t="shared" si="9"/>
        <v>0</v>
      </c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</row>
    <row r="534" spans="1:34" x14ac:dyDescent="0.25">
      <c r="A534" s="24"/>
      <c r="B534" s="24"/>
      <c r="C534" s="45">
        <f t="shared" si="9"/>
        <v>0</v>
      </c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</row>
    <row r="535" spans="1:34" x14ac:dyDescent="0.25">
      <c r="A535" s="24"/>
      <c r="B535" s="24"/>
      <c r="C535" s="45">
        <f t="shared" si="9"/>
        <v>0</v>
      </c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</row>
    <row r="536" spans="1:34" x14ac:dyDescent="0.25">
      <c r="A536" s="24"/>
      <c r="B536" s="24"/>
      <c r="C536" s="45">
        <f t="shared" si="9"/>
        <v>0</v>
      </c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</row>
    <row r="537" spans="1:34" x14ac:dyDescent="0.25">
      <c r="A537" s="24"/>
      <c r="B537" s="24"/>
      <c r="C537" s="45">
        <f t="shared" si="9"/>
        <v>0</v>
      </c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</row>
    <row r="538" spans="1:34" x14ac:dyDescent="0.25">
      <c r="A538" s="24"/>
      <c r="B538" s="24"/>
      <c r="C538" s="45">
        <f t="shared" si="9"/>
        <v>0</v>
      </c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</row>
    <row r="539" spans="1:34" x14ac:dyDescent="0.25">
      <c r="A539" s="24"/>
      <c r="B539" s="24"/>
      <c r="C539" s="45">
        <f t="shared" si="9"/>
        <v>0</v>
      </c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</row>
    <row r="540" spans="1:34" x14ac:dyDescent="0.25">
      <c r="A540" s="24"/>
      <c r="B540" s="24"/>
      <c r="C540" s="45">
        <f t="shared" si="9"/>
        <v>0</v>
      </c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</row>
    <row r="541" spans="1:34" x14ac:dyDescent="0.25">
      <c r="A541" s="24"/>
      <c r="B541" s="24"/>
      <c r="C541" s="45">
        <f t="shared" si="9"/>
        <v>0</v>
      </c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</row>
    <row r="542" spans="1:34" x14ac:dyDescent="0.25">
      <c r="A542" s="24"/>
      <c r="B542" s="24"/>
      <c r="C542" s="45">
        <f t="shared" si="9"/>
        <v>0</v>
      </c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</row>
    <row r="543" spans="1:34" x14ac:dyDescent="0.25">
      <c r="A543" s="24"/>
      <c r="B543" s="24"/>
      <c r="C543" s="45">
        <f t="shared" si="9"/>
        <v>0</v>
      </c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</row>
    <row r="544" spans="1:34" x14ac:dyDescent="0.25">
      <c r="A544" s="24"/>
      <c r="B544" s="24"/>
      <c r="C544" s="45">
        <f t="shared" si="9"/>
        <v>0</v>
      </c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</row>
    <row r="545" spans="1:34" x14ac:dyDescent="0.25">
      <c r="A545" s="24"/>
      <c r="B545" s="24"/>
      <c r="C545" s="45">
        <f t="shared" si="9"/>
        <v>0</v>
      </c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</row>
    <row r="546" spans="1:34" x14ac:dyDescent="0.25">
      <c r="A546" s="24"/>
      <c r="B546" s="24"/>
      <c r="C546" s="45">
        <f t="shared" si="9"/>
        <v>0</v>
      </c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</row>
    <row r="547" spans="1:34" x14ac:dyDescent="0.25">
      <c r="A547" s="24"/>
      <c r="B547" s="24"/>
      <c r="C547" s="45">
        <f t="shared" si="9"/>
        <v>0</v>
      </c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</row>
    <row r="548" spans="1:34" x14ac:dyDescent="0.25">
      <c r="A548" s="24"/>
      <c r="B548" s="24"/>
      <c r="C548" s="45">
        <f t="shared" si="9"/>
        <v>0</v>
      </c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</row>
    <row r="549" spans="1:34" x14ac:dyDescent="0.25">
      <c r="A549" s="24"/>
      <c r="B549" s="24"/>
      <c r="C549" s="45">
        <f t="shared" si="9"/>
        <v>0</v>
      </c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</row>
    <row r="550" spans="1:34" x14ac:dyDescent="0.25">
      <c r="A550" s="24"/>
      <c r="B550" s="24"/>
      <c r="C550" s="45">
        <f t="shared" si="9"/>
        <v>0</v>
      </c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</row>
    <row r="551" spans="1:34" x14ac:dyDescent="0.25">
      <c r="A551" s="24"/>
      <c r="B551" s="24"/>
      <c r="C551" s="45">
        <f t="shared" si="9"/>
        <v>0</v>
      </c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</row>
    <row r="552" spans="1:34" x14ac:dyDescent="0.25">
      <c r="A552" s="24"/>
      <c r="B552" s="24"/>
      <c r="C552" s="45">
        <f t="shared" si="9"/>
        <v>0</v>
      </c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</row>
    <row r="553" spans="1:34" x14ac:dyDescent="0.25">
      <c r="A553" s="24"/>
      <c r="B553" s="24"/>
      <c r="C553" s="45">
        <f t="shared" si="9"/>
        <v>0</v>
      </c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</row>
    <row r="554" spans="1:34" x14ac:dyDescent="0.25">
      <c r="A554" s="24"/>
      <c r="B554" s="24"/>
      <c r="C554" s="45">
        <f t="shared" si="9"/>
        <v>0</v>
      </c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</row>
    <row r="555" spans="1:34" x14ac:dyDescent="0.25">
      <c r="A555" s="24"/>
      <c r="B555" s="24"/>
      <c r="C555" s="45">
        <f t="shared" si="9"/>
        <v>0</v>
      </c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</row>
    <row r="556" spans="1:34" x14ac:dyDescent="0.25">
      <c r="A556" s="24"/>
      <c r="B556" s="24"/>
      <c r="C556" s="45">
        <f t="shared" si="9"/>
        <v>0</v>
      </c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</row>
    <row r="557" spans="1:34" x14ac:dyDescent="0.25">
      <c r="A557" s="24"/>
      <c r="B557" s="24"/>
      <c r="C557" s="45">
        <f t="shared" si="9"/>
        <v>0</v>
      </c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</row>
    <row r="558" spans="1:34" x14ac:dyDescent="0.25">
      <c r="A558" s="24"/>
      <c r="B558" s="24"/>
      <c r="C558" s="45">
        <f t="shared" si="9"/>
        <v>0</v>
      </c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</row>
    <row r="559" spans="1:34" x14ac:dyDescent="0.25">
      <c r="A559" s="24"/>
      <c r="B559" s="24"/>
      <c r="C559" s="45">
        <f t="shared" si="9"/>
        <v>0</v>
      </c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</row>
    <row r="560" spans="1:34" x14ac:dyDescent="0.25">
      <c r="A560" s="24"/>
      <c r="B560" s="24"/>
      <c r="C560" s="45">
        <f t="shared" si="9"/>
        <v>0</v>
      </c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</row>
    <row r="561" spans="1:34" x14ac:dyDescent="0.25">
      <c r="A561" s="24"/>
      <c r="B561" s="24"/>
      <c r="C561" s="45">
        <f t="shared" si="9"/>
        <v>0</v>
      </c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</row>
    <row r="562" spans="1:34" x14ac:dyDescent="0.25">
      <c r="A562" s="24"/>
      <c r="B562" s="24"/>
      <c r="C562" s="45">
        <f t="shared" si="9"/>
        <v>0</v>
      </c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</row>
    <row r="563" spans="1:34" x14ac:dyDescent="0.25">
      <c r="A563" s="24"/>
      <c r="B563" s="24"/>
      <c r="C563" s="45">
        <f t="shared" si="9"/>
        <v>0</v>
      </c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</row>
    <row r="564" spans="1:34" x14ac:dyDescent="0.25">
      <c r="A564" s="24"/>
      <c r="B564" s="24"/>
      <c r="C564" s="45">
        <f t="shared" si="9"/>
        <v>0</v>
      </c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</row>
    <row r="565" spans="1:34" x14ac:dyDescent="0.25">
      <c r="A565" s="24"/>
      <c r="B565" s="24"/>
      <c r="C565" s="45">
        <f t="shared" si="9"/>
        <v>0</v>
      </c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</row>
    <row r="566" spans="1:34" x14ac:dyDescent="0.25">
      <c r="A566" s="24"/>
      <c r="B566" s="24"/>
      <c r="C566" s="45">
        <f t="shared" si="9"/>
        <v>0</v>
      </c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</row>
    <row r="567" spans="1:34" x14ac:dyDescent="0.25">
      <c r="A567" s="24"/>
      <c r="B567" s="24"/>
      <c r="C567" s="45">
        <f t="shared" si="9"/>
        <v>0</v>
      </c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</row>
    <row r="568" spans="1:34" x14ac:dyDescent="0.25">
      <c r="A568" s="24"/>
      <c r="B568" s="24"/>
      <c r="C568" s="45">
        <f t="shared" si="9"/>
        <v>0</v>
      </c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</row>
    <row r="569" spans="1:34" x14ac:dyDescent="0.25">
      <c r="A569" s="24"/>
      <c r="B569" s="24"/>
      <c r="C569" s="45">
        <f t="shared" si="9"/>
        <v>0</v>
      </c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</row>
    <row r="570" spans="1:34" x14ac:dyDescent="0.25">
      <c r="A570" s="24"/>
      <c r="B570" s="24"/>
      <c r="C570" s="45">
        <f t="shared" si="9"/>
        <v>0</v>
      </c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</row>
    <row r="571" spans="1:34" x14ac:dyDescent="0.25">
      <c r="A571" s="24"/>
      <c r="B571" s="24"/>
      <c r="C571" s="45">
        <f t="shared" si="9"/>
        <v>0</v>
      </c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</row>
    <row r="572" spans="1:34" x14ac:dyDescent="0.25">
      <c r="A572" s="24"/>
      <c r="B572" s="24"/>
      <c r="C572" s="45">
        <f t="shared" si="9"/>
        <v>0</v>
      </c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</row>
    <row r="573" spans="1:34" x14ac:dyDescent="0.25">
      <c r="A573" s="24"/>
      <c r="B573" s="24"/>
      <c r="C573" s="45">
        <f t="shared" si="9"/>
        <v>0</v>
      </c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</row>
    <row r="574" spans="1:34" x14ac:dyDescent="0.25">
      <c r="A574" s="24"/>
      <c r="B574" s="24"/>
      <c r="C574" s="45">
        <f t="shared" si="9"/>
        <v>0</v>
      </c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</row>
    <row r="575" spans="1:34" x14ac:dyDescent="0.25">
      <c r="A575" s="24"/>
      <c r="B575" s="24"/>
      <c r="C575" s="45">
        <f t="shared" si="9"/>
        <v>0</v>
      </c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</row>
    <row r="576" spans="1:34" x14ac:dyDescent="0.25">
      <c r="A576" s="24"/>
      <c r="B576" s="24"/>
      <c r="C576" s="45">
        <f t="shared" si="9"/>
        <v>0</v>
      </c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</row>
    <row r="577" spans="1:34" x14ac:dyDescent="0.25">
      <c r="A577" s="24"/>
      <c r="B577" s="24"/>
      <c r="C577" s="45">
        <f t="shared" si="9"/>
        <v>0</v>
      </c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</row>
    <row r="578" spans="1:34" x14ac:dyDescent="0.25">
      <c r="A578" s="24"/>
      <c r="B578" s="24"/>
      <c r="C578" s="45">
        <f t="shared" ref="C578:C606" si="10">SUM(D578:AH578)</f>
        <v>0</v>
      </c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</row>
    <row r="579" spans="1:34" x14ac:dyDescent="0.25">
      <c r="A579" s="24"/>
      <c r="B579" s="24"/>
      <c r="C579" s="45">
        <f t="shared" si="10"/>
        <v>0</v>
      </c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</row>
    <row r="580" spans="1:34" x14ac:dyDescent="0.25">
      <c r="A580" s="24"/>
      <c r="B580" s="24"/>
      <c r="C580" s="45">
        <f t="shared" si="10"/>
        <v>0</v>
      </c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</row>
    <row r="581" spans="1:34" x14ac:dyDescent="0.25">
      <c r="A581" s="24"/>
      <c r="B581" s="24"/>
      <c r="C581" s="45">
        <f t="shared" si="10"/>
        <v>0</v>
      </c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</row>
    <row r="582" spans="1:34" x14ac:dyDescent="0.25">
      <c r="A582" s="24"/>
      <c r="B582" s="24"/>
      <c r="C582" s="45">
        <f t="shared" si="10"/>
        <v>0</v>
      </c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</row>
    <row r="583" spans="1:34" x14ac:dyDescent="0.25">
      <c r="A583" s="24"/>
      <c r="B583" s="24"/>
      <c r="C583" s="45">
        <f t="shared" si="10"/>
        <v>0</v>
      </c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</row>
    <row r="584" spans="1:34" x14ac:dyDescent="0.25">
      <c r="A584" s="24"/>
      <c r="B584" s="24"/>
      <c r="C584" s="45">
        <f t="shared" si="10"/>
        <v>0</v>
      </c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</row>
    <row r="585" spans="1:34" x14ac:dyDescent="0.25">
      <c r="A585" s="24"/>
      <c r="B585" s="24"/>
      <c r="C585" s="45">
        <f t="shared" si="10"/>
        <v>0</v>
      </c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</row>
    <row r="586" spans="1:34" x14ac:dyDescent="0.25">
      <c r="A586" s="24"/>
      <c r="B586" s="24"/>
      <c r="C586" s="45">
        <f t="shared" si="10"/>
        <v>0</v>
      </c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</row>
    <row r="587" spans="1:34" x14ac:dyDescent="0.25">
      <c r="A587" s="24"/>
      <c r="B587" s="24"/>
      <c r="C587" s="45">
        <f t="shared" si="10"/>
        <v>0</v>
      </c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</row>
    <row r="588" spans="1:34" x14ac:dyDescent="0.25">
      <c r="A588" s="24"/>
      <c r="B588" s="24"/>
      <c r="C588" s="45">
        <f t="shared" si="10"/>
        <v>0</v>
      </c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</row>
    <row r="589" spans="1:34" x14ac:dyDescent="0.25">
      <c r="A589" s="24"/>
      <c r="B589" s="24"/>
      <c r="C589" s="45">
        <f t="shared" si="10"/>
        <v>0</v>
      </c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</row>
    <row r="590" spans="1:34" x14ac:dyDescent="0.25">
      <c r="A590" s="24"/>
      <c r="B590" s="24"/>
      <c r="C590" s="45">
        <f t="shared" si="10"/>
        <v>0</v>
      </c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</row>
    <row r="591" spans="1:34" x14ac:dyDescent="0.25">
      <c r="A591" s="24"/>
      <c r="B591" s="24"/>
      <c r="C591" s="45">
        <f t="shared" si="10"/>
        <v>0</v>
      </c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</row>
    <row r="592" spans="1:34" x14ac:dyDescent="0.25">
      <c r="A592" s="24"/>
      <c r="B592" s="24"/>
      <c r="C592" s="45">
        <f t="shared" si="10"/>
        <v>0</v>
      </c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</row>
    <row r="593" spans="1:34" x14ac:dyDescent="0.25">
      <c r="A593" s="24"/>
      <c r="B593" s="24"/>
      <c r="C593" s="45">
        <f t="shared" si="10"/>
        <v>0</v>
      </c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</row>
    <row r="594" spans="1:34" x14ac:dyDescent="0.25">
      <c r="A594" s="24"/>
      <c r="B594" s="24"/>
      <c r="C594" s="45">
        <f t="shared" si="10"/>
        <v>0</v>
      </c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</row>
    <row r="595" spans="1:34" x14ac:dyDescent="0.25">
      <c r="A595" s="24"/>
      <c r="B595" s="24"/>
      <c r="C595" s="45">
        <f t="shared" si="10"/>
        <v>0</v>
      </c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</row>
    <row r="596" spans="1:34" x14ac:dyDescent="0.25">
      <c r="A596" s="24"/>
      <c r="B596" s="24"/>
      <c r="C596" s="45">
        <f t="shared" si="10"/>
        <v>0</v>
      </c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</row>
    <row r="597" spans="1:34" x14ac:dyDescent="0.25">
      <c r="A597" s="24"/>
      <c r="B597" s="24"/>
      <c r="C597" s="45">
        <f t="shared" si="10"/>
        <v>0</v>
      </c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</row>
    <row r="598" spans="1:34" x14ac:dyDescent="0.25">
      <c r="A598" s="24"/>
      <c r="B598" s="24"/>
      <c r="C598" s="45">
        <f t="shared" si="10"/>
        <v>0</v>
      </c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</row>
    <row r="599" spans="1:34" x14ac:dyDescent="0.25">
      <c r="A599" s="24"/>
      <c r="B599" s="24"/>
      <c r="C599" s="45">
        <f t="shared" si="10"/>
        <v>0</v>
      </c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</row>
    <row r="600" spans="1:34" x14ac:dyDescent="0.25">
      <c r="A600" s="24"/>
      <c r="B600" s="24"/>
      <c r="C600" s="45">
        <f t="shared" si="10"/>
        <v>0</v>
      </c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</row>
    <row r="601" spans="1:34" x14ac:dyDescent="0.25">
      <c r="A601" s="24"/>
      <c r="B601" s="24"/>
      <c r="C601" s="45">
        <f t="shared" si="10"/>
        <v>0</v>
      </c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</row>
    <row r="602" spans="1:34" x14ac:dyDescent="0.25">
      <c r="A602" s="24"/>
      <c r="B602" s="24"/>
      <c r="C602" s="45">
        <f t="shared" si="10"/>
        <v>0</v>
      </c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</row>
    <row r="603" spans="1:34" x14ac:dyDescent="0.25">
      <c r="A603" s="24"/>
      <c r="B603" s="24"/>
      <c r="C603" s="45">
        <f t="shared" si="10"/>
        <v>0</v>
      </c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</row>
    <row r="604" spans="1:34" x14ac:dyDescent="0.25">
      <c r="A604" s="24"/>
      <c r="B604" s="24"/>
      <c r="C604" s="45">
        <f t="shared" si="10"/>
        <v>0</v>
      </c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</row>
    <row r="605" spans="1:34" x14ac:dyDescent="0.25">
      <c r="A605" s="24"/>
      <c r="B605" s="24"/>
      <c r="C605" s="45">
        <f t="shared" si="10"/>
        <v>0</v>
      </c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</row>
    <row r="606" spans="1:34" x14ac:dyDescent="0.25">
      <c r="A606" s="24"/>
      <c r="B606" s="24"/>
      <c r="C606" s="45">
        <f t="shared" si="10"/>
        <v>0</v>
      </c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</row>
    <row r="607" spans="1:34" x14ac:dyDescent="0.25">
      <c r="A607" s="24"/>
      <c r="B607" s="24"/>
      <c r="C607" s="45">
        <f t="shared" ref="C607:C608" si="11">SUM(D607:AH607)</f>
        <v>0</v>
      </c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</row>
    <row r="608" spans="1:34" x14ac:dyDescent="0.25">
      <c r="C608" s="45">
        <f t="shared" si="11"/>
        <v>0</v>
      </c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</row>
  </sheetData>
  <autoFilter ref="A1:AH608"/>
  <sortState ref="A2:AH368">
    <sortCondition ref="A2:A368"/>
  </sortState>
  <conditionalFormatting sqref="A453:A455">
    <cfRule type="duplicateValues" dxfId="370" priority="92"/>
  </conditionalFormatting>
  <conditionalFormatting sqref="A456">
    <cfRule type="duplicateValues" dxfId="369" priority="91"/>
  </conditionalFormatting>
  <conditionalFormatting sqref="A457">
    <cfRule type="duplicateValues" dxfId="368" priority="90"/>
  </conditionalFormatting>
  <conditionalFormatting sqref="A458:A461">
    <cfRule type="duplicateValues" dxfId="367" priority="89"/>
  </conditionalFormatting>
  <conditionalFormatting sqref="A462">
    <cfRule type="duplicateValues" dxfId="366" priority="88"/>
  </conditionalFormatting>
  <conditionalFormatting sqref="A463">
    <cfRule type="duplicateValues" dxfId="365" priority="87"/>
  </conditionalFormatting>
  <conditionalFormatting sqref="A464">
    <cfRule type="duplicateValues" dxfId="364" priority="86"/>
  </conditionalFormatting>
  <conditionalFormatting sqref="A465:A483">
    <cfRule type="duplicateValues" dxfId="363" priority="103"/>
  </conditionalFormatting>
  <conditionalFormatting sqref="A484:A492">
    <cfRule type="duplicateValues" dxfId="362" priority="84"/>
  </conditionalFormatting>
  <conditionalFormatting sqref="A316:A317">
    <cfRule type="duplicateValues" dxfId="361" priority="35"/>
  </conditionalFormatting>
  <conditionalFormatting sqref="A318:A323">
    <cfRule type="duplicateValues" dxfId="360" priority="33"/>
  </conditionalFormatting>
  <conditionalFormatting sqref="A324">
    <cfRule type="duplicateValues" dxfId="359" priority="31"/>
  </conditionalFormatting>
  <conditionalFormatting sqref="A325:A327">
    <cfRule type="duplicateValues" dxfId="358" priority="29"/>
  </conditionalFormatting>
  <conditionalFormatting sqref="A328">
    <cfRule type="duplicateValues" dxfId="357" priority="27"/>
  </conditionalFormatting>
  <conditionalFormatting sqref="A329:A333">
    <cfRule type="duplicateValues" dxfId="356" priority="25"/>
  </conditionalFormatting>
  <conditionalFormatting sqref="A218">
    <cfRule type="duplicateValues" dxfId="355" priority="36"/>
  </conditionalFormatting>
  <conditionalFormatting sqref="A219:A315 A2:A217">
    <cfRule type="duplicateValues" dxfId="354" priority="37"/>
  </conditionalFormatting>
  <conditionalFormatting sqref="A219:A315">
    <cfRule type="duplicateValues" dxfId="353" priority="38"/>
  </conditionalFormatting>
  <conditionalFormatting sqref="A316:A317">
    <cfRule type="duplicateValues" dxfId="352" priority="34"/>
  </conditionalFormatting>
  <conditionalFormatting sqref="A318:A323">
    <cfRule type="duplicateValues" dxfId="351" priority="32"/>
  </conditionalFormatting>
  <conditionalFormatting sqref="A324">
    <cfRule type="duplicateValues" dxfId="350" priority="30"/>
  </conditionalFormatting>
  <conditionalFormatting sqref="A325:A327">
    <cfRule type="duplicateValues" dxfId="349" priority="28"/>
  </conditionalFormatting>
  <conditionalFormatting sqref="A328">
    <cfRule type="duplicateValues" dxfId="348" priority="26"/>
  </conditionalFormatting>
  <conditionalFormatting sqref="A354">
    <cfRule type="duplicateValues" dxfId="347" priority="23"/>
  </conditionalFormatting>
  <conditionalFormatting sqref="A354">
    <cfRule type="duplicateValues" dxfId="346" priority="24"/>
  </conditionalFormatting>
  <conditionalFormatting sqref="A355">
    <cfRule type="duplicateValues" dxfId="345" priority="21"/>
  </conditionalFormatting>
  <conditionalFormatting sqref="A355">
    <cfRule type="duplicateValues" dxfId="344" priority="22"/>
  </conditionalFormatting>
  <conditionalFormatting sqref="A371">
    <cfRule type="duplicateValues" dxfId="343" priority="20"/>
  </conditionalFormatting>
  <conditionalFormatting sqref="A372">
    <cfRule type="duplicateValues" dxfId="342" priority="19"/>
  </conditionalFormatting>
  <conditionalFormatting sqref="A373">
    <cfRule type="duplicateValues" dxfId="341" priority="18"/>
  </conditionalFormatting>
  <conditionalFormatting sqref="A374">
    <cfRule type="duplicateValues" dxfId="340" priority="17"/>
  </conditionalFormatting>
  <conditionalFormatting sqref="A375">
    <cfRule type="duplicateValues" dxfId="339" priority="16"/>
  </conditionalFormatting>
  <conditionalFormatting sqref="A376:A377">
    <cfRule type="duplicateValues" dxfId="338" priority="15"/>
  </conditionalFormatting>
  <conditionalFormatting sqref="A378">
    <cfRule type="duplicateValues" dxfId="337" priority="13"/>
  </conditionalFormatting>
  <conditionalFormatting sqref="A378">
    <cfRule type="duplicateValues" dxfId="336" priority="14"/>
  </conditionalFormatting>
  <conditionalFormatting sqref="A379">
    <cfRule type="duplicateValues" dxfId="335" priority="11"/>
  </conditionalFormatting>
  <conditionalFormatting sqref="A379">
    <cfRule type="duplicateValues" dxfId="334" priority="12"/>
  </conditionalFormatting>
  <conditionalFormatting sqref="A380">
    <cfRule type="duplicateValues" dxfId="333" priority="10"/>
  </conditionalFormatting>
  <conditionalFormatting sqref="A383:A411 A413:A414 A416:A417 A419:A420 A422:A423 A425:A426 A428:A438">
    <cfRule type="duplicateValues" dxfId="332" priority="9"/>
  </conditionalFormatting>
  <conditionalFormatting sqref="A381">
    <cfRule type="duplicateValues" dxfId="331" priority="7"/>
  </conditionalFormatting>
  <conditionalFormatting sqref="A381">
    <cfRule type="duplicateValues" dxfId="330" priority="8"/>
  </conditionalFormatting>
  <conditionalFormatting sqref="A382">
    <cfRule type="duplicateValues" dxfId="329" priority="5"/>
  </conditionalFormatting>
  <conditionalFormatting sqref="A382">
    <cfRule type="duplicateValues" dxfId="328" priority="6"/>
  </conditionalFormatting>
  <conditionalFormatting sqref="A412 A415 A418 A421 A424 A427">
    <cfRule type="duplicateValues" dxfId="327" priority="3"/>
  </conditionalFormatting>
  <conditionalFormatting sqref="A412">
    <cfRule type="duplicateValues" dxfId="326" priority="4"/>
  </conditionalFormatting>
  <conditionalFormatting sqref="A380">
    <cfRule type="duplicateValues" dxfId="325" priority="39"/>
  </conditionalFormatting>
  <conditionalFormatting sqref="A383:A411">
    <cfRule type="duplicateValues" dxfId="324" priority="40"/>
  </conditionalFormatting>
  <conditionalFormatting sqref="A329:A353 A356:A370">
    <cfRule type="duplicateValues" dxfId="323" priority="41"/>
  </conditionalFormatting>
  <conditionalFormatting sqref="A334:A353 A356:A370">
    <cfRule type="duplicateValues" dxfId="322" priority="42"/>
  </conditionalFormatting>
  <conditionalFormatting sqref="A334:A353 A356:A370">
    <cfRule type="duplicateValues" dxfId="321" priority="43"/>
  </conditionalFormatting>
  <conditionalFormatting sqref="A376:A377">
    <cfRule type="duplicateValues" dxfId="320" priority="44"/>
  </conditionalFormatting>
  <conditionalFormatting sqref="A439 A442 A445 A448 A451">
    <cfRule type="duplicateValues" dxfId="319" priority="2"/>
  </conditionalFormatting>
  <conditionalFormatting sqref="A440:A441 A443:A444 A446:A447 A449:A450 A452">
    <cfRule type="duplicateValues" dxfId="318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</vt:i4>
      </vt:variant>
    </vt:vector>
  </HeadingPairs>
  <TitlesOfParts>
    <vt:vector size="17" baseType="lpstr">
      <vt:lpstr>Alcarrizos</vt:lpstr>
      <vt:lpstr>Entradas</vt:lpstr>
      <vt:lpstr>Salidas</vt:lpstr>
      <vt:lpstr>S-Enero</vt:lpstr>
      <vt:lpstr>S-Febrero</vt:lpstr>
      <vt:lpstr>S-Marzo</vt:lpstr>
      <vt:lpstr>S-Abril</vt:lpstr>
      <vt:lpstr>S-Mayo</vt:lpstr>
      <vt:lpstr>S-Junio</vt:lpstr>
      <vt:lpstr>S-Julio</vt:lpstr>
      <vt:lpstr>S-Agosto</vt:lpstr>
      <vt:lpstr>S-Septiembre</vt:lpstr>
      <vt:lpstr>S-Octubre</vt:lpstr>
      <vt:lpstr>S-Noviembre</vt:lpstr>
      <vt:lpstr>S-Diciembre</vt:lpstr>
      <vt:lpstr>Alcarrizos!Área_de_impresión</vt:lpstr>
      <vt:lpstr>Alcarrizos!Títulos_a_imprimir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2022-04-12T19:13:33Z</dcterms:modified>
</cp:coreProperties>
</file>