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7245" windowHeight="793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OAI!#REF!</definedName>
    <definedName name="Meses">'DATA VALIDATION'!$B$21:$C$32</definedName>
    <definedName name="_xlnm.Print_Titles" localSheetId="0">ALIMENTACION!$1:$7</definedName>
    <definedName name="tiempo">'DATA VALIDATION'!$B$5:$C$7</definedName>
    <definedName name="Tiempo2">'DATA VALIDATION'!$B$5:$C$9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G20" i="3" l="1"/>
  <c r="M10" i="2" l="1"/>
  <c r="L10" i="2"/>
  <c r="K10" i="2"/>
  <c r="J10" i="2"/>
  <c r="I10" i="2"/>
  <c r="H10" i="2"/>
  <c r="G24" i="3" l="1"/>
  <c r="G23" i="3"/>
  <c r="G22" i="3"/>
  <c r="G21" i="3"/>
  <c r="G19" i="3"/>
  <c r="G18" i="3"/>
  <c r="G17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C5" i="8"/>
  <c r="C8" i="8"/>
  <c r="M7" i="8"/>
  <c r="F10" i="8"/>
  <c r="G4" i="8"/>
  <c r="F5" i="8"/>
  <c r="M5" i="8"/>
  <c r="K11" i="8"/>
  <c r="N4" i="8"/>
  <c r="L7" i="8"/>
  <c r="C10" i="8"/>
  <c r="C7" i="8"/>
  <c r="G8" i="8"/>
  <c r="E4" i="8"/>
  <c r="H8" i="8"/>
  <c r="I5" i="8"/>
  <c r="H4" i="8"/>
  <c r="L11" i="8"/>
  <c r="L5" i="8"/>
  <c r="D5" i="8"/>
  <c r="H5" i="8"/>
  <c r="E8" i="8"/>
  <c r="G10" i="8"/>
  <c r="M11" i="8"/>
  <c r="I4" i="8"/>
  <c r="N7" i="8"/>
  <c r="D11" i="8"/>
  <c r="L8" i="8"/>
  <c r="J5" i="8"/>
  <c r="N11" i="8"/>
  <c r="E7" i="8"/>
  <c r="I11" i="8"/>
  <c r="F8" i="8"/>
  <c r="I7" i="8"/>
  <c r="L4" i="8"/>
  <c r="E10" i="8"/>
  <c r="F4" i="8"/>
  <c r="J11" i="8"/>
  <c r="G7" i="8"/>
  <c r="M8" i="8"/>
  <c r="I8" i="8"/>
  <c r="M4" i="8"/>
  <c r="J4" i="8"/>
  <c r="H7" i="8"/>
  <c r="D7" i="8"/>
  <c r="H10" i="8"/>
  <c r="D10" i="8"/>
  <c r="F7" i="8"/>
  <c r="G11" i="8"/>
  <c r="K10" i="8"/>
  <c r="C11" i="8"/>
  <c r="K8" i="8"/>
  <c r="E11" i="8"/>
  <c r="D4" i="8"/>
  <c r="D8" i="8"/>
  <c r="N8" i="8"/>
  <c r="J7" i="8"/>
  <c r="E5" i="8"/>
  <c r="K5" i="8"/>
  <c r="L10" i="8"/>
  <c r="N5" i="8"/>
  <c r="N10" i="8"/>
  <c r="K4" i="8"/>
  <c r="M10" i="8"/>
  <c r="G5" i="8"/>
  <c r="J10" i="8"/>
  <c r="I10" i="8"/>
  <c r="K7" i="8"/>
  <c r="C4" i="8"/>
  <c r="F11" i="8"/>
  <c r="H11" i="8"/>
  <c r="J8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N187" i="1" l="1"/>
  <c r="Q187" i="1"/>
  <c r="N163" i="1"/>
  <c r="Q163" i="1"/>
  <c r="N155" i="1"/>
  <c r="Q155" i="1"/>
  <c r="N147" i="1"/>
  <c r="Q147" i="1"/>
  <c r="N139" i="1"/>
  <c r="Q139" i="1"/>
  <c r="N131" i="1"/>
  <c r="Q131" i="1"/>
  <c r="N123" i="1"/>
  <c r="Q123" i="1"/>
  <c r="N115" i="1"/>
  <c r="Q115" i="1"/>
  <c r="N107" i="1"/>
  <c r="Q107" i="1"/>
  <c r="N99" i="1"/>
  <c r="Q99" i="1"/>
  <c r="N91" i="1"/>
  <c r="Q91" i="1"/>
  <c r="N83" i="1"/>
  <c r="Q83" i="1"/>
  <c r="N75" i="1"/>
  <c r="Q75" i="1"/>
  <c r="N67" i="1"/>
  <c r="Q67" i="1"/>
  <c r="N59" i="1"/>
  <c r="Q59" i="1"/>
  <c r="N51" i="1"/>
  <c r="Q51" i="1"/>
  <c r="N43" i="1"/>
  <c r="Q43" i="1"/>
  <c r="N171" i="1"/>
  <c r="Q171" i="1"/>
  <c r="Q202" i="1"/>
  <c r="N202" i="1"/>
  <c r="Q194" i="1"/>
  <c r="N194" i="1"/>
  <c r="Q186" i="1"/>
  <c r="N186" i="1"/>
  <c r="Q178" i="1"/>
  <c r="N178" i="1"/>
  <c r="Q170" i="1"/>
  <c r="N170" i="1"/>
  <c r="Q162" i="1"/>
  <c r="N162" i="1"/>
  <c r="Q154" i="1"/>
  <c r="N154" i="1"/>
  <c r="Q146" i="1"/>
  <c r="N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Q82" i="1"/>
  <c r="N82" i="1"/>
  <c r="Q74" i="1"/>
  <c r="N74" i="1"/>
  <c r="Q66" i="1"/>
  <c r="N66" i="1"/>
  <c r="Q58" i="1"/>
  <c r="N58" i="1"/>
  <c r="Q50" i="1"/>
  <c r="N50" i="1"/>
  <c r="N42" i="1"/>
  <c r="Q201" i="1"/>
  <c r="N201" i="1"/>
  <c r="N193" i="1"/>
  <c r="Q193" i="1"/>
  <c r="N185" i="1"/>
  <c r="Q185" i="1"/>
  <c r="Q177" i="1"/>
  <c r="N177" i="1"/>
  <c r="N169" i="1"/>
  <c r="Q169" i="1"/>
  <c r="Q161" i="1"/>
  <c r="N161" i="1"/>
  <c r="Q153" i="1"/>
  <c r="N153" i="1"/>
  <c r="N145" i="1"/>
  <c r="Q145" i="1"/>
  <c r="Q137" i="1"/>
  <c r="N137" i="1"/>
  <c r="N129" i="1"/>
  <c r="Q129" i="1"/>
  <c r="N121" i="1"/>
  <c r="Q121" i="1"/>
  <c r="N113" i="1"/>
  <c r="Q113" i="1"/>
  <c r="N105" i="1"/>
  <c r="Q105" i="1"/>
  <c r="Q97" i="1"/>
  <c r="N97" i="1"/>
  <c r="Q89" i="1"/>
  <c r="N89" i="1"/>
  <c r="N81" i="1"/>
  <c r="Q81" i="1"/>
  <c r="Q73" i="1"/>
  <c r="N73" i="1"/>
  <c r="N65" i="1"/>
  <c r="Q65" i="1"/>
  <c r="N57" i="1"/>
  <c r="Q57" i="1"/>
  <c r="N49" i="1"/>
  <c r="Q49" i="1"/>
  <c r="N41" i="1"/>
  <c r="N195" i="1"/>
  <c r="Q195" i="1"/>
  <c r="N192" i="1"/>
  <c r="Q192" i="1"/>
  <c r="Q184" i="1"/>
  <c r="N184" i="1"/>
  <c r="Q176" i="1"/>
  <c r="N176" i="1"/>
  <c r="N168" i="1"/>
  <c r="Q168" i="1"/>
  <c r="N160" i="1"/>
  <c r="Q160" i="1"/>
  <c r="Q152" i="1"/>
  <c r="N152" i="1"/>
  <c r="N144" i="1"/>
  <c r="Q144" i="1"/>
  <c r="Q136" i="1"/>
  <c r="N136" i="1"/>
  <c r="N128" i="1"/>
  <c r="Q128" i="1"/>
  <c r="Q120" i="1"/>
  <c r="N120" i="1"/>
  <c r="Q112" i="1"/>
  <c r="N112" i="1"/>
  <c r="N104" i="1"/>
  <c r="Q104" i="1"/>
  <c r="Q96" i="1"/>
  <c r="N96" i="1"/>
  <c r="Q88" i="1"/>
  <c r="N88" i="1"/>
  <c r="N80" i="1"/>
  <c r="Q80" i="1"/>
  <c r="Q72" i="1"/>
  <c r="N72" i="1"/>
  <c r="N64" i="1"/>
  <c r="Q64" i="1"/>
  <c r="Q56" i="1"/>
  <c r="N56" i="1"/>
  <c r="Q48" i="1"/>
  <c r="N48" i="1"/>
  <c r="Q200" i="1"/>
  <c r="N200" i="1"/>
  <c r="N183" i="1"/>
  <c r="Q183" i="1"/>
  <c r="N175" i="1"/>
  <c r="Q175" i="1"/>
  <c r="N167" i="1"/>
  <c r="Q167" i="1"/>
  <c r="N159" i="1"/>
  <c r="Q159" i="1"/>
  <c r="N151" i="1"/>
  <c r="Q151" i="1"/>
  <c r="N143" i="1"/>
  <c r="Q143" i="1"/>
  <c r="N135" i="1"/>
  <c r="Q135" i="1"/>
  <c r="N127" i="1"/>
  <c r="Q127" i="1"/>
  <c r="N119" i="1"/>
  <c r="Q119" i="1"/>
  <c r="N111" i="1"/>
  <c r="Q111" i="1"/>
  <c r="N103" i="1"/>
  <c r="Q103" i="1"/>
  <c r="N95" i="1"/>
  <c r="Q95" i="1"/>
  <c r="N87" i="1"/>
  <c r="Q87" i="1"/>
  <c r="N79" i="1"/>
  <c r="Q79" i="1"/>
  <c r="N71" i="1"/>
  <c r="Q71" i="1"/>
  <c r="N63" i="1"/>
  <c r="Q63" i="1"/>
  <c r="N55" i="1"/>
  <c r="Q55" i="1"/>
  <c r="N47" i="1"/>
  <c r="Q47" i="1"/>
  <c r="N191" i="1"/>
  <c r="Q191" i="1"/>
  <c r="N190" i="1"/>
  <c r="Q190" i="1"/>
  <c r="N174" i="1"/>
  <c r="Q174" i="1"/>
  <c r="N166" i="1"/>
  <c r="Q166" i="1"/>
  <c r="N158" i="1"/>
  <c r="Q158" i="1"/>
  <c r="N150" i="1"/>
  <c r="Q150" i="1"/>
  <c r="N142" i="1"/>
  <c r="Q142" i="1"/>
  <c r="N134" i="1"/>
  <c r="Q134" i="1"/>
  <c r="N126" i="1"/>
  <c r="Q126" i="1"/>
  <c r="N118" i="1"/>
  <c r="Q118" i="1"/>
  <c r="N110" i="1"/>
  <c r="Q110" i="1"/>
  <c r="N102" i="1"/>
  <c r="Q102" i="1"/>
  <c r="N94" i="1"/>
  <c r="Q94" i="1"/>
  <c r="N86" i="1"/>
  <c r="Q86" i="1"/>
  <c r="N78" i="1"/>
  <c r="Q78" i="1"/>
  <c r="N70" i="1"/>
  <c r="Q70" i="1"/>
  <c r="N62" i="1"/>
  <c r="Q62" i="1"/>
  <c r="N54" i="1"/>
  <c r="Q54" i="1"/>
  <c r="N46" i="1"/>
  <c r="Q46" i="1"/>
  <c r="N179" i="1"/>
  <c r="Q179" i="1"/>
  <c r="N198" i="1"/>
  <c r="Q198" i="1"/>
  <c r="N182" i="1"/>
  <c r="Q182" i="1"/>
  <c r="Q197" i="1"/>
  <c r="N197" i="1"/>
  <c r="N189" i="1"/>
  <c r="Q189" i="1"/>
  <c r="Q181" i="1"/>
  <c r="N181" i="1"/>
  <c r="Q173" i="1"/>
  <c r="N173" i="1"/>
  <c r="N165" i="1"/>
  <c r="Q165" i="1"/>
  <c r="N157" i="1"/>
  <c r="Q157" i="1"/>
  <c r="Q149" i="1"/>
  <c r="N149" i="1"/>
  <c r="Q141" i="1"/>
  <c r="N141" i="1"/>
  <c r="N133" i="1"/>
  <c r="Q133" i="1"/>
  <c r="Q125" i="1"/>
  <c r="N125" i="1"/>
  <c r="N117" i="1"/>
  <c r="Q117" i="1"/>
  <c r="Q109" i="1"/>
  <c r="N109" i="1"/>
  <c r="Q101" i="1"/>
  <c r="N101" i="1"/>
  <c r="N93" i="1"/>
  <c r="Q93" i="1"/>
  <c r="Q85" i="1"/>
  <c r="N85" i="1"/>
  <c r="N77" i="1"/>
  <c r="Q77" i="1"/>
  <c r="Q69" i="1"/>
  <c r="N69" i="1"/>
  <c r="N61" i="1"/>
  <c r="Q61" i="1"/>
  <c r="Q53" i="1"/>
  <c r="N53" i="1"/>
  <c r="Q45" i="1"/>
  <c r="N45" i="1"/>
  <c r="N203" i="1"/>
  <c r="Q203" i="1"/>
  <c r="N199" i="1"/>
  <c r="Q199" i="1"/>
  <c r="N196" i="1"/>
  <c r="Q196" i="1"/>
  <c r="N188" i="1"/>
  <c r="Q188" i="1"/>
  <c r="N180" i="1"/>
  <c r="Q180" i="1"/>
  <c r="N172" i="1"/>
  <c r="Q172" i="1"/>
  <c r="N164" i="1"/>
  <c r="Q164" i="1"/>
  <c r="N156" i="1"/>
  <c r="Q156" i="1"/>
  <c r="N148" i="1"/>
  <c r="Q148" i="1"/>
  <c r="N140" i="1"/>
  <c r="Q140" i="1"/>
  <c r="N132" i="1"/>
  <c r="Q132" i="1"/>
  <c r="N124" i="1"/>
  <c r="Q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N60" i="1"/>
  <c r="Q60" i="1"/>
  <c r="N52" i="1"/>
  <c r="Q52" i="1"/>
  <c r="N44" i="1"/>
  <c r="Q44" i="1"/>
  <c r="I27" i="3"/>
  <c r="N40" i="1"/>
  <c r="L27" i="2"/>
  <c r="L21" i="2"/>
  <c r="L32" i="2"/>
  <c r="L31" i="2"/>
  <c r="L29" i="2"/>
  <c r="L25" i="2"/>
  <c r="L24" i="2"/>
  <c r="L23" i="2"/>
  <c r="L22" i="2"/>
  <c r="L30" i="2"/>
  <c r="L28" i="2"/>
  <c r="B7" i="3" l="1"/>
  <c r="H8" i="2"/>
  <c r="B8" i="3"/>
  <c r="H9" i="2"/>
  <c r="B6" i="3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F9" i="3" l="1"/>
  <c r="E9" i="3"/>
  <c r="C9" i="3"/>
  <c r="K7" i="2" s="1"/>
  <c r="D9" i="3"/>
  <c r="G9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8" i="1"/>
  <c r="R8" i="1" s="1"/>
  <c r="I8" i="2" l="1"/>
  <c r="J8" i="2"/>
  <c r="K9" i="2"/>
  <c r="L9" i="2"/>
  <c r="M9" i="2"/>
  <c r="L7" i="2"/>
  <c r="M7" i="2"/>
  <c r="K8" i="2"/>
  <c r="L8" i="2"/>
  <c r="M8" i="2"/>
  <c r="I9" i="2"/>
  <c r="J9" i="2"/>
  <c r="I7" i="2"/>
  <c r="J7" i="2"/>
  <c r="R42" i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<sst xmlns="http://schemas.openxmlformats.org/spreadsheetml/2006/main" count="477" uniqueCount="223">
  <si>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</si>
  <si>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</si>
  <si>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</si>
  <si>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</si>
  <si>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</si>
  <si>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</si>
  <si>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</si>
  <si>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</si>
  <si>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</si>
  <si>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</si>
  <si>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</si>
  <si>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</si>
  <si>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</si>
  <si>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</si>
  <si>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</si>
  <si>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</si>
  <si>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Row Labels</t>
  </si>
  <si>
    <t>Grand Total</t>
  </si>
  <si>
    <t>Column Labels</t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</si>
  <si>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</si>
  <si>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</si>
  <si>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</si>
  <si>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</si>
  <si>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</si>
  <si>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</si>
  <si>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</si>
  <si>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</si>
  <si>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</si>
  <si>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</si>
  <si>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</si>
  <si>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</si>
  <si>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</si>
  <si>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</si>
  <si>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</si>
  <si>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</si>
  <si>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</si>
  <si>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</si>
  <si>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</si>
  <si>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</si>
  <si>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</si>
  <si>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</si>
  <si>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</si>
  <si>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</si>
  <si>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</si>
  <si>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</si>
  <si>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</si>
  <si>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</si>
  <si>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</si>
  <si>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</si>
  <si>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</si>
  <si>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</si>
  <si>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</si>
  <si>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</si>
  <si>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</si>
  <si>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</si>
  <si>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</si>
  <si>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</si>
  <si>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</si>
  <si>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</si>
  <si>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</si>
  <si>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</si>
  <si>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</si>
  <si>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</si>
  <si>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</si>
  <si>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</si>
  <si>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</si>
  <si>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</si>
  <si>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</si>
  <si>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</si>
  <si>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</si>
  <si>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</si>
  <si>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</si>
  <si>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</si>
  <si>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</si>
  <si>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</si>
  <si>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</si>
  <si>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</si>
  <si>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</si>
  <si>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</si>
  <si>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</si>
  <si>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</si>
  <si>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</si>
  <si>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</si>
  <si>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</si>
  <si>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</si>
  <si>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</si>
  <si>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</si>
  <si>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</si>
  <si>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</si>
  <si>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</si>
  <si>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</si>
  <si>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</si>
  <si>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</si>
  <si>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</si>
  <si>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</si>
  <si>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</si>
  <si>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</si>
  <si>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</si>
  <si>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</si>
  <si>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</si>
  <si>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</si>
  <si>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</si>
  <si>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</si>
  <si>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</si>
  <si>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</si>
  <si>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</si>
  <si>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</si>
  <si>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</si>
  <si>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</si>
  <si>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</si>
  <si>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</si>
  <si>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</si>
  <si>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</si>
  <si>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</si>
  <si>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</si>
  <si>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</si>
  <si>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</si>
  <si>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</si>
  <si>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</si>
  <si>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</si>
  <si>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</si>
  <si>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</si>
  <si>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</si>
  <si>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</si>
  <si>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</si>
  <si>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</si>
  <si>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</si>
  <si>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</si>
  <si>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</si>
  <si>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</si>
  <si>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</si>
  <si>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</si>
  <si>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</si>
  <si>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</si>
  <si>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</si>
  <si>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</si>
  <si>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</si>
  <si>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</si>
  <si>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</si>
  <si>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</si>
  <si>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</si>
  <si>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</si>
  <si>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</si>
  <si>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</si>
  <si>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</si>
  <si>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</si>
  <si>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</si>
  <si>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</si>
  <si>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</si>
  <si>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</si>
  <si>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</si>
  <si>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</si>
  <si>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</si>
  <si>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</si>
  <si>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</si>
  <si>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</si>
  <si>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</si>
  <si>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</si>
  <si>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</si>
  <si>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</si>
  <si>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</si>
  <si>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</si>
  <si>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</si>
  <si>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</si>
  <si>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</si>
  <si>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</si>
  <si>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</si>
  <si>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</si>
  <si>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</si>
  <si>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</si>
  <si>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</si>
  <si>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</si>
  <si>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</si>
  <si>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</si>
  <si>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</si>
  <si>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</si>
  <si>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</si>
  <si>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Página Web Total</t>
  </si>
  <si>
    <t>Base de Datos Total</t>
  </si>
  <si>
    <t>Febrero 2014 Total</t>
  </si>
  <si>
    <t>Marzo 2014 Total</t>
  </si>
  <si>
    <t>Recursos Humanos Total</t>
  </si>
  <si>
    <t>Abril 2014 Total</t>
  </si>
  <si>
    <t>Mayo 2014 Total</t>
  </si>
  <si>
    <t>Junio 2014 Total</t>
  </si>
  <si>
    <t>A TIEMPO Total</t>
  </si>
  <si>
    <t>FUERA DE TIEMPO Total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</si>
  <si>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</si>
  <si>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</si>
  <si>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</si>
  <si>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</si>
  <si>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</si>
  <si>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</si>
  <si>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</si>
  <si>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</si>
  <si>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</si>
  <si>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</si>
  <si>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</si>
  <si>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</si>
  <si>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</si>
  <si>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</si>
  <si>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</si>
  <si>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</si>
  <si>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</si>
  <si>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</si>
  <si>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</si>
  <si>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</si>
  <si>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</si>
  <si>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</si>
  <si>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</si>
  <si>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</si>
  <si>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</si>
  <si>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</si>
  <si>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Julio 2014 Total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</si>
  <si>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</si>
  <si>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</si>
  <si>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</si>
  <si>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</si>
  <si>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</si>
  <si>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</si>
  <si>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Agosto 2014 Total</t>
  </si>
  <si>
    <t>Informe de Estadísticas Oficina de Acceso a la Información</t>
  </si>
  <si>
    <t>PRORROGAS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</si>
</sst>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9" xfId="0" applyFont="1" applyFill="1" applyBorder="1" applyProtection="1"/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4"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2014</c:v>
                </c:pt>
                <c:pt idx="1">
                  <c:v>Noviembre 2014</c:v>
                </c:pt>
                <c:pt idx="2">
                  <c:v>Diciembre 2014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6996096"/>
        <c:axId val="86997632"/>
      </c:barChart>
      <c:catAx>
        <c:axId val="869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97632"/>
        <c:crosses val="autoZero"/>
        <c:auto val="1"/>
        <c:lblAlgn val="ctr"/>
        <c:lblOffset val="100"/>
        <c:noMultiLvlLbl val="0"/>
      </c:catAx>
      <c:valAx>
        <c:axId val="86997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69960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171449</xdr:rowOff>
    </xdr:from>
    <xdr:to>
      <xdr:col>4</xdr:col>
      <xdr:colOff>1104899</xdr:colOff>
      <xdr:row>30</xdr:row>
      <xdr:rowOff>171450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66675</xdr:rowOff>
        </xdr:from>
        <xdr:to>
          <xdr:col>6</xdr:col>
          <xdr:colOff>9525</xdr:colOff>
          <xdr:row>13</xdr:row>
          <xdr:rowOff>95250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4to.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38100</xdr:colOff>
      <xdr:row>1</xdr:row>
      <xdr:rowOff>28574</xdr:rowOff>
    </xdr:from>
    <xdr:to>
      <xdr:col>4</xdr:col>
      <xdr:colOff>1152525</xdr:colOff>
      <xdr:row>2</xdr:row>
      <xdr:rowOff>152400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874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28.393717824074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28.393717939813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214"/>
  <sheetViews>
    <sheetView showGridLines="0" zoomScaleNormal="100" workbookViewId="0">
      <pane ySplit="7" topLeftCell="A41" activePane="bottomLeft" state="frozen"/>
      <selection pane="bottomLeft" activeCell="O43" sqref="O43"/>
    </sheetView>
  </sheetViews>
  <sheetFormatPr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79"/>
      <c r="B4" s="82" t="s">
        <v>202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203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204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42</v>
      </c>
      <c r="F7" s="39" t="s">
        <v>1</v>
      </c>
      <c r="G7" s="53" t="s">
        <v>7</v>
      </c>
      <c r="H7" s="39" t="s">
        <v>9</v>
      </c>
      <c r="I7" s="39" t="s">
        <v>160</v>
      </c>
      <c r="J7" s="39" t="s">
        <v>13</v>
      </c>
      <c r="K7" s="40" t="s">
        <v>41</v>
      </c>
      <c r="L7" s="40" t="s">
        <v>24</v>
      </c>
      <c r="M7" s="68" t="s">
        <v>22</v>
      </c>
      <c r="N7" s="39" t="s">
        <v>14</v>
      </c>
      <c r="O7" s="39" t="s">
        <v>15</v>
      </c>
      <c r="P7" s="40" t="s">
        <v>8</v>
      </c>
      <c r="Q7" s="57" t="s">
        <v>23</v>
      </c>
      <c r="R7" s="60" t="s">
        <v>187</v>
      </c>
    </row>
    <row r="8" spans="1:19" s="3" customFormat="1" ht="26.25" customHeight="1" x14ac:dyDescent="0.25">
      <c r="A8" s="52">
        <v>1</v>
      </c>
      <c r="B8" s="84" t="s">
        <v>43</v>
      </c>
      <c r="C8" s="31" t="s">
        <v>44</v>
      </c>
      <c r="D8" s="46" t="s">
        <v>45</v>
      </c>
      <c r="E8" s="31" t="s">
        <v>46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47</v>
      </c>
      <c r="C9" s="10" t="s">
        <v>48</v>
      </c>
      <c r="D9" s="47" t="s">
        <v>49</v>
      </c>
      <c r="E9" s="17" t="s">
        <v>50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7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51</v>
      </c>
      <c r="C10" s="10" t="s">
        <v>52</v>
      </c>
      <c r="D10" s="48" t="s">
        <v>53</v>
      </c>
      <c r="E10" s="18" t="s">
        <v>54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7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55</v>
      </c>
      <c r="C11" s="10" t="s">
        <v>56</v>
      </c>
      <c r="D11" s="48" t="s">
        <v>57</v>
      </c>
      <c r="E11" s="18" t="s">
        <v>58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7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59</v>
      </c>
      <c r="C12" s="10" t="s">
        <v>60</v>
      </c>
      <c r="D12" s="48" t="s">
        <v>61</v>
      </c>
      <c r="E12" s="10" t="s">
        <v>62</v>
      </c>
      <c r="F12" s="21" t="s">
        <v>27</v>
      </c>
      <c r="G12" s="15">
        <f t="shared" si="0"/>
        <v>3</v>
      </c>
      <c r="H12" s="10" t="s">
        <v>27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7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63</v>
      </c>
      <c r="C13" s="10" t="s">
        <v>64</v>
      </c>
      <c r="D13" s="48" t="s">
        <v>65</v>
      </c>
      <c r="E13" s="18" t="s">
        <v>66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7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67</v>
      </c>
      <c r="C14" s="10" t="s">
        <v>68</v>
      </c>
      <c r="D14" s="48" t="s">
        <v>69</v>
      </c>
      <c r="E14" s="18" t="s">
        <v>70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7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71</v>
      </c>
      <c r="C15" s="10" t="s">
        <v>72</v>
      </c>
      <c r="D15" s="48" t="s">
        <v>73</v>
      </c>
      <c r="E15" s="18" t="s">
        <v>70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7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74</v>
      </c>
      <c r="C16" s="10" t="s">
        <v>75</v>
      </c>
      <c r="D16" s="48" t="s">
        <v>76</v>
      </c>
      <c r="E16" s="18" t="s">
        <v>77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7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80</v>
      </c>
      <c r="C17" s="10" t="s">
        <v>81</v>
      </c>
      <c r="D17" s="48" t="s">
        <v>82</v>
      </c>
      <c r="E17" s="18" t="s">
        <v>83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7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84</v>
      </c>
      <c r="C18" s="10" t="s">
        <v>85</v>
      </c>
      <c r="D18" s="48" t="s">
        <v>86</v>
      </c>
      <c r="E18" s="18" t="s">
        <v>87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7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88</v>
      </c>
      <c r="C19" s="12" t="s">
        <v>89</v>
      </c>
      <c r="D19" s="48" t="s">
        <v>90</v>
      </c>
      <c r="E19" s="18" t="s">
        <v>46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7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91</v>
      </c>
      <c r="C20" s="12" t="s">
        <v>92</v>
      </c>
      <c r="D20" s="48" t="s">
        <v>93</v>
      </c>
      <c r="E20" s="18" t="s">
        <v>94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7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45" x14ac:dyDescent="0.25">
      <c r="A21" s="9">
        <v>14</v>
      </c>
      <c r="B21" s="49" t="s">
        <v>95</v>
      </c>
      <c r="C21" s="12" t="s">
        <v>96</v>
      </c>
      <c r="D21" s="48" t="s">
        <v>97</v>
      </c>
      <c r="E21" s="20" t="s">
        <v>98</v>
      </c>
      <c r="F21" s="21" t="s">
        <v>27</v>
      </c>
      <c r="G21" s="15">
        <f t="shared" si="0"/>
        <v>3</v>
      </c>
      <c r="H21" s="10" t="s">
        <v>27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7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45" x14ac:dyDescent="0.25">
      <c r="A22" s="9">
        <v>15</v>
      </c>
      <c r="B22" s="49" t="s">
        <v>99</v>
      </c>
      <c r="C22" s="12" t="s">
        <v>100</v>
      </c>
      <c r="D22" s="48" t="s">
        <v>101</v>
      </c>
      <c r="E22" s="18" t="s">
        <v>102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7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103</v>
      </c>
      <c r="C23" s="12" t="s">
        <v>104</v>
      </c>
      <c r="D23" s="48" t="s">
        <v>105</v>
      </c>
      <c r="E23" s="18" t="s">
        <v>106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7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45" x14ac:dyDescent="0.25">
      <c r="A24" s="9">
        <v>17</v>
      </c>
      <c r="B24" s="49" t="s">
        <v>103</v>
      </c>
      <c r="C24" s="12" t="s">
        <v>104</v>
      </c>
      <c r="D24" s="48" t="s">
        <v>105</v>
      </c>
      <c r="E24" s="18" t="s">
        <v>107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7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108</v>
      </c>
      <c r="C25" s="12" t="s">
        <v>109</v>
      </c>
      <c r="D25" s="48" t="s">
        <v>110</v>
      </c>
      <c r="E25" s="18" t="s">
        <v>111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7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112</v>
      </c>
      <c r="C26" s="12" t="s">
        <v>113</v>
      </c>
      <c r="D26" s="49" t="s">
        <v>114</v>
      </c>
      <c r="E26" s="20" t="s">
        <v>115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7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45" x14ac:dyDescent="0.25">
      <c r="A27" s="9">
        <v>20</v>
      </c>
      <c r="B27" s="49" t="s">
        <v>116</v>
      </c>
      <c r="C27" s="12" t="s">
        <v>104</v>
      </c>
      <c r="D27" s="48" t="s">
        <v>105</v>
      </c>
      <c r="E27" s="18" t="s">
        <v>117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7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ht="30" x14ac:dyDescent="0.25">
      <c r="A28" s="9">
        <v>21</v>
      </c>
      <c r="B28" s="49" t="s">
        <v>118</v>
      </c>
      <c r="C28" s="12" t="s">
        <v>119</v>
      </c>
      <c r="D28" s="48" t="s">
        <v>120</v>
      </c>
      <c r="E28" s="18" t="s">
        <v>121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7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122</v>
      </c>
      <c r="C29" s="12" t="s">
        <v>123</v>
      </c>
      <c r="D29" s="49" t="s">
        <v>114</v>
      </c>
      <c r="E29" s="18" t="s">
        <v>124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7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85" t="s">
        <v>108</v>
      </c>
      <c r="C30" s="42" t="s">
        <v>109</v>
      </c>
      <c r="D30" s="50" t="s">
        <v>110</v>
      </c>
      <c r="E30" s="17" t="s">
        <v>111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7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125</v>
      </c>
      <c r="C31" s="12" t="s">
        <v>126</v>
      </c>
      <c r="D31" s="48" t="s">
        <v>127</v>
      </c>
      <c r="E31" s="12" t="s">
        <v>128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7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129</v>
      </c>
      <c r="C32" s="12" t="s">
        <v>130</v>
      </c>
      <c r="D32" s="48" t="s">
        <v>131</v>
      </c>
      <c r="E32" s="12" t="s">
        <v>128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7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132</v>
      </c>
      <c r="C33" s="12" t="s">
        <v>133</v>
      </c>
      <c r="D33" s="48" t="s">
        <v>134</v>
      </c>
      <c r="E33" s="12" t="s">
        <v>135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7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136</v>
      </c>
      <c r="C34" s="12" t="s">
        <v>137</v>
      </c>
      <c r="D34" s="48" t="s">
        <v>138</v>
      </c>
      <c r="E34" s="18" t="s">
        <v>139</v>
      </c>
      <c r="F34" s="21" t="s">
        <v>27</v>
      </c>
      <c r="G34" s="15">
        <f t="shared" si="0"/>
        <v>3</v>
      </c>
      <c r="H34" s="10" t="s">
        <v>27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7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45" x14ac:dyDescent="0.25">
      <c r="A35" s="9">
        <v>28</v>
      </c>
      <c r="B35" s="49" t="s">
        <v>140</v>
      </c>
      <c r="C35" s="12" t="s">
        <v>141</v>
      </c>
      <c r="D35" s="48" t="s">
        <v>142</v>
      </c>
      <c r="E35" s="18" t="s">
        <v>143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7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144</v>
      </c>
      <c r="C36" s="12" t="s">
        <v>145</v>
      </c>
      <c r="D36" s="48" t="s">
        <v>146</v>
      </c>
      <c r="E36" s="18" t="s">
        <v>147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7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148</v>
      </c>
      <c r="C37" s="12" t="s">
        <v>149</v>
      </c>
      <c r="D37" s="48" t="s">
        <v>150</v>
      </c>
      <c r="E37" s="18" t="s">
        <v>151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7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152</v>
      </c>
      <c r="C38" s="12" t="s">
        <v>153</v>
      </c>
      <c r="D38" s="48" t="s">
        <v>154</v>
      </c>
      <c r="E38" s="18" t="s">
        <v>155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7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156</v>
      </c>
      <c r="C39" s="12" t="s">
        <v>157</v>
      </c>
      <c r="D39" s="48" t="s">
        <v>158</v>
      </c>
      <c r="E39" s="12" t="s">
        <v>159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7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45" x14ac:dyDescent="0.25">
      <c r="A40" s="9">
        <v>33</v>
      </c>
      <c r="B40" s="49" t="s">
        <v>206</v>
      </c>
      <c r="C40" s="12" t="s">
        <v>207</v>
      </c>
      <c r="D40" s="48" t="s">
        <v>208</v>
      </c>
      <c r="E40" s="20" t="s">
        <v>209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7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210</v>
      </c>
      <c r="C41" s="12"/>
      <c r="D41" s="48" t="s">
        <v>211</v>
      </c>
      <c r="E41" s="20" t="s">
        <v>212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7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216</v>
      </c>
      <c r="C42" s="12" t="s">
        <v>217</v>
      </c>
      <c r="D42" s="106" t="s">
        <v>218</v>
      </c>
      <c r="E42" s="12" t="s">
        <v>219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7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7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7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7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7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7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7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7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7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7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7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7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7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7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7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7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7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7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7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7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7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7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7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7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7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7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7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7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7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7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7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7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7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7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7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7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7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7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7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7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7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7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7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7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7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7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7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7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7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7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7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7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7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7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7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7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7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7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7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7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7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7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7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7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7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7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7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7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7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7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7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7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7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7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7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7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7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7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7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7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7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7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7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7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7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7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7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7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7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7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7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7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7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7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7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7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7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7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7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7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7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7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7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7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7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7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7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7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7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7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7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7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7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7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7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7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7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7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7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7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7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7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7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7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7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7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7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7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7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7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7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7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7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7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7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7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7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7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7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7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7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7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7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7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7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7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7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7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7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7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7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7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7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7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7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7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7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7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7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7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7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7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3" priority="3" operator="equal">
      <formula>"FUERA DE TIEMPO"</formula>
    </cfRule>
    <cfRule type="cellIs" dxfId="2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topLeftCell="A10" workbookViewId="0">
      <selection activeCell="G20" sqref="G20"/>
    </sheetView>
  </sheetViews>
  <sheetFormatPr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221</v>
      </c>
      <c r="C1" s="121"/>
      <c r="D1" s="121"/>
      <c r="E1" s="121"/>
      <c r="F1" s="121"/>
      <c r="G1" s="121"/>
    </row>
    <row r="2" spans="2:9" ht="23.25" customHeight="1" x14ac:dyDescent="0.25">
      <c r="B2" s="121"/>
      <c r="C2" s="121"/>
      <c r="D2" s="121"/>
      <c r="E2" s="121"/>
      <c r="F2" s="121"/>
      <c r="G2" s="121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188</v>
      </c>
    </row>
    <row r="4" spans="2:9" x14ac:dyDescent="0.25">
      <c r="B4" s="108">
        <v>2014</v>
      </c>
      <c r="C4" s="122" t="s">
        <v>163</v>
      </c>
      <c r="D4" s="122"/>
      <c r="E4" s="122"/>
      <c r="F4" s="122"/>
      <c r="G4" s="123"/>
    </row>
    <row r="5" spans="2:9" x14ac:dyDescent="0.25">
      <c r="B5" s="109" t="s">
        <v>161</v>
      </c>
      <c r="C5" s="110" t="s">
        <v>162</v>
      </c>
      <c r="D5" s="111" t="s">
        <v>164</v>
      </c>
      <c r="E5" s="111" t="s">
        <v>165</v>
      </c>
      <c r="F5" s="111" t="s">
        <v>222</v>
      </c>
      <c r="G5" s="112" t="s">
        <v>167</v>
      </c>
    </row>
    <row r="6" spans="2:9" x14ac:dyDescent="0.25">
      <c r="B6" s="107" t="str">
        <f>'DATA VALIDATION'!$L30</f>
        <v>Octubre 2014</v>
      </c>
      <c r="C6" s="63">
        <v>2</v>
      </c>
      <c r="D6" s="63">
        <v>0</v>
      </c>
      <c r="E6" s="63">
        <v>1</v>
      </c>
      <c r="F6" s="63">
        <v>1</v>
      </c>
      <c r="G6" s="63">
        <v>0</v>
      </c>
    </row>
    <row r="7" spans="2:9" x14ac:dyDescent="0.25">
      <c r="B7" s="107" t="str">
        <f>'DATA VALIDATION'!$L31</f>
        <v>Noviembre 2014</v>
      </c>
      <c r="C7" s="63">
        <v>4</v>
      </c>
      <c r="D7" s="63">
        <v>2</v>
      </c>
      <c r="E7" s="63">
        <v>2</v>
      </c>
      <c r="F7" s="63">
        <v>0</v>
      </c>
      <c r="G7" s="64">
        <v>0</v>
      </c>
    </row>
    <row r="8" spans="2:9" ht="15.75" thickBot="1" x14ac:dyDescent="0.3">
      <c r="B8" s="107" t="str">
        <f>'DATA VALIDATION'!$L32</f>
        <v>Diciembre 2014</v>
      </c>
      <c r="C8" s="63">
        <v>2</v>
      </c>
      <c r="D8" s="63">
        <v>1</v>
      </c>
      <c r="E8" s="63">
        <v>1</v>
      </c>
      <c r="F8" s="63">
        <v>0</v>
      </c>
      <c r="G8" s="64">
        <v>0</v>
      </c>
    </row>
    <row r="9" spans="2:9" ht="15.75" thickBot="1" x14ac:dyDescent="0.3">
      <c r="B9" s="113" t="s">
        <v>168</v>
      </c>
      <c r="C9" s="114">
        <f>+SUM(C6:C8)</f>
        <v>8</v>
      </c>
      <c r="D9" s="114">
        <f>SUM(D6:D8)</f>
        <v>3</v>
      </c>
      <c r="E9" s="114">
        <f>SUM(E6:E8)</f>
        <v>4</v>
      </c>
      <c r="F9" s="115">
        <f>SUM(F6:F8)</f>
        <v>1</v>
      </c>
      <c r="G9" s="116">
        <f>SUM(G6:G8)</f>
        <v>0</v>
      </c>
    </row>
    <row r="10" spans="2:9" x14ac:dyDescent="0.25">
      <c r="B10" s="86"/>
      <c r="C10" s="87"/>
      <c r="D10" s="87"/>
      <c r="E10" s="87"/>
      <c r="F10" s="88"/>
      <c r="G10" s="87"/>
    </row>
    <row r="11" spans="2:9" x14ac:dyDescent="0.25">
      <c r="B11" s="86"/>
      <c r="C11" s="87"/>
      <c r="D11" s="87"/>
      <c r="E11" s="87"/>
    </row>
    <row r="12" spans="2:9" x14ac:dyDescent="0.25">
      <c r="B12" s="86"/>
      <c r="C12" s="87"/>
      <c r="D12" s="87"/>
      <c r="E12" s="87"/>
      <c r="F12" s="104" t="s">
        <v>205</v>
      </c>
    </row>
    <row r="13" spans="2:9" x14ac:dyDescent="0.25">
      <c r="B13" s="86"/>
      <c r="C13" s="87"/>
      <c r="D13" s="87"/>
      <c r="E13" s="87"/>
      <c r="F13" s="89"/>
    </row>
    <row r="14" spans="2:9" x14ac:dyDescent="0.25">
      <c r="B14" s="86"/>
      <c r="C14" s="87"/>
      <c r="D14" s="87"/>
      <c r="E14" s="87"/>
      <c r="F14" s="89"/>
    </row>
    <row r="15" spans="2:9" x14ac:dyDescent="0.25">
      <c r="B15" s="86"/>
      <c r="C15" s="87"/>
      <c r="D15" s="87"/>
      <c r="E15" s="87"/>
      <c r="F15" s="89"/>
    </row>
    <row r="16" spans="2:9" x14ac:dyDescent="0.25">
      <c r="B16" s="86"/>
      <c r="C16" s="87"/>
      <c r="D16" s="87"/>
      <c r="E16" s="87"/>
      <c r="F16" s="89"/>
    </row>
    <row r="17" spans="2:12" x14ac:dyDescent="0.25">
      <c r="B17" s="86"/>
      <c r="C17" s="87"/>
      <c r="D17" s="87"/>
      <c r="E17" s="87"/>
      <c r="F17" s="89"/>
      <c r="G17" s="90" t="str">
        <f>IF($F$14=TRUE,#REF!,"")</f>
        <v/>
      </c>
    </row>
    <row r="18" spans="2:12" x14ac:dyDescent="0.25">
      <c r="B18" s="86"/>
      <c r="C18" s="87"/>
      <c r="D18" s="87"/>
      <c r="E18" s="87"/>
      <c r="F18" s="89"/>
      <c r="G18" s="90" t="str">
        <f>IF($F$14=TRUE,#REF!,"")</f>
        <v/>
      </c>
    </row>
    <row r="19" spans="2:12" x14ac:dyDescent="0.25">
      <c r="B19" s="86"/>
      <c r="C19" s="87"/>
      <c r="D19" s="87"/>
      <c r="E19" s="87"/>
      <c r="F19" s="89"/>
      <c r="G19" s="90" t="str">
        <f>IF($F$15=TRUE,#REF!,"")</f>
        <v/>
      </c>
    </row>
    <row r="20" spans="2:12" x14ac:dyDescent="0.25">
      <c r="B20" s="86"/>
      <c r="C20" s="87"/>
      <c r="D20" s="87"/>
      <c r="E20" s="87"/>
      <c r="F20" s="89"/>
      <c r="G20" s="90" t="str">
        <f>IF($F$15=TRUE,#REF!,"")</f>
        <v/>
      </c>
    </row>
    <row r="21" spans="2:12" x14ac:dyDescent="0.25">
      <c r="B21" s="86"/>
      <c r="C21" s="87"/>
      <c r="D21" s="87"/>
      <c r="E21" s="87"/>
      <c r="F21" s="89"/>
      <c r="G21" s="90" t="str">
        <f>IF($F$15=TRUE,#REF!,"")</f>
        <v/>
      </c>
    </row>
    <row r="22" spans="2:12" x14ac:dyDescent="0.25">
      <c r="B22" s="86"/>
      <c r="C22" s="87"/>
      <c r="D22" s="87"/>
      <c r="E22" s="87"/>
      <c r="F22" s="89"/>
      <c r="G22" s="90" t="str">
        <f>IF($F$16=TRUE,B6,"")</f>
        <v/>
      </c>
    </row>
    <row r="23" spans="2:12" x14ac:dyDescent="0.25">
      <c r="B23" s="86"/>
      <c r="C23" s="87"/>
      <c r="D23" s="87"/>
      <c r="E23" s="87"/>
      <c r="F23" s="89"/>
      <c r="G23" s="90" t="str">
        <f>IF($F$16=TRUE,B7,"")</f>
        <v/>
      </c>
    </row>
    <row r="24" spans="2:12" x14ac:dyDescent="0.25">
      <c r="B24" s="86"/>
      <c r="C24" s="87"/>
      <c r="D24" s="87"/>
      <c r="E24" s="87"/>
      <c r="F24" s="89"/>
      <c r="G24" s="90" t="str">
        <f>IF($F$16=TRUE,B8,"")</f>
        <v/>
      </c>
    </row>
    <row r="25" spans="2:12" x14ac:dyDescent="0.25">
      <c r="B25" s="86"/>
      <c r="C25" s="87"/>
      <c r="D25" s="87"/>
      <c r="E25" s="87"/>
      <c r="F25" s="89"/>
      <c r="G25" s="90"/>
    </row>
    <row r="26" spans="2:12" x14ac:dyDescent="0.25">
      <c r="B26" s="86"/>
      <c r="C26" s="87"/>
      <c r="D26" s="87"/>
      <c r="E26" s="87"/>
      <c r="F26" s="89"/>
      <c r="G26" s="90"/>
      <c r="H26" s="90" t="str">
        <f>+IF($F$14=TRUE,#REF!,"")</f>
        <v/>
      </c>
      <c r="I26" s="90" t="str">
        <f>+IF($F$14=TRUE,#REF!,"")</f>
        <v/>
      </c>
      <c r="J26" s="90" t="str">
        <f>+IF($F$14=TRUE,#REF!,"")</f>
        <v/>
      </c>
      <c r="K26" s="90" t="str">
        <f>+IF($F$14=TRUE,#REF!,"")</f>
        <v/>
      </c>
      <c r="L26" s="90" t="str">
        <f>+IF($F$14=TRUE,#REF!,"")</f>
        <v/>
      </c>
    </row>
    <row r="27" spans="2:12" x14ac:dyDescent="0.25">
      <c r="B27" s="86"/>
      <c r="C27" s="87"/>
      <c r="D27" s="87"/>
      <c r="E27" s="87"/>
      <c r="F27" s="89"/>
      <c r="G27" s="90"/>
      <c r="H27" s="90" t="str">
        <f>+IF($F$14=TRUE,#REF!,"")</f>
        <v/>
      </c>
      <c r="I27" s="90" t="str">
        <f>+IF($F$14=TRUE,#REF!,"")</f>
        <v/>
      </c>
      <c r="J27" s="90" t="str">
        <f>+IF($F$14=TRUE,#REF!,"")</f>
        <v/>
      </c>
      <c r="K27" s="90" t="str">
        <f>+IF($F$14=TRUE,#REF!,"")</f>
        <v/>
      </c>
      <c r="L27" s="90" t="str">
        <f>+IF($F$14=TRUE,#REF!,"")</f>
        <v/>
      </c>
    </row>
    <row r="28" spans="2:12" x14ac:dyDescent="0.25">
      <c r="B28" s="62"/>
      <c r="C28" s="62"/>
      <c r="D28" s="62"/>
      <c r="E28" s="62"/>
      <c r="F28" s="62"/>
      <c r="G28" s="62"/>
      <c r="H28" s="90" t="str">
        <f>+IF($F$15=TRUE,#REF!,"")</f>
        <v/>
      </c>
      <c r="I28" s="90" t="str">
        <f>+IF($F$15=TRUE,#REF!,"")</f>
        <v/>
      </c>
      <c r="J28" s="90" t="str">
        <f>+IF($F$15=TRUE,#REF!,"")</f>
        <v/>
      </c>
      <c r="K28" s="90" t="str">
        <f>+IF($F$15=TRUE,#REF!,"")</f>
        <v/>
      </c>
      <c r="L28" s="90" t="str">
        <f>+IF($F$15=TRUE,#REF!,"")</f>
        <v/>
      </c>
    </row>
    <row r="29" spans="2:12" x14ac:dyDescent="0.25">
      <c r="B29" s="86"/>
      <c r="C29" s="87"/>
      <c r="D29" s="87"/>
      <c r="E29" s="87"/>
      <c r="F29" s="88"/>
      <c r="G29" s="87"/>
      <c r="H29" s="90" t="str">
        <f>+IF($F$15=TRUE,#REF!,"")</f>
        <v/>
      </c>
      <c r="I29" s="90" t="str">
        <f>+IF($F$15=TRUE,#REF!,"")</f>
        <v/>
      </c>
      <c r="J29" s="90" t="str">
        <f>+IF($F$15=TRUE,#REF!,"")</f>
        <v/>
      </c>
      <c r="K29" s="90" t="str">
        <f>+IF($F$15=TRUE,#REF!,"")</f>
        <v/>
      </c>
      <c r="L29" s="90" t="str">
        <f>+IF($F$15=TRUE,#REF!,"")</f>
        <v/>
      </c>
    </row>
    <row r="30" spans="2:12" x14ac:dyDescent="0.25">
      <c r="B30" s="105"/>
      <c r="C30" s="105"/>
      <c r="D30" s="105"/>
      <c r="E30" s="105"/>
      <c r="F30" s="105"/>
      <c r="G30" s="105"/>
      <c r="H30" s="90" t="str">
        <f>+IF($F$15=TRUE,#REF!,"")</f>
        <v/>
      </c>
      <c r="I30" s="90" t="str">
        <f>+IF($F$15=TRUE,#REF!,"")</f>
        <v/>
      </c>
      <c r="J30" s="90" t="str">
        <f>+IF($F$15=TRUE,#REF!,"")</f>
        <v/>
      </c>
      <c r="K30" s="90" t="str">
        <f>+IF($F$15=TRUE,#REF!,"")</f>
        <v/>
      </c>
      <c r="L30" s="90" t="str">
        <f>+IF($F$15=TRUE,#REF!,"")</f>
        <v/>
      </c>
    </row>
    <row r="31" spans="2:12" x14ac:dyDescent="0.25">
      <c r="H31" s="90" t="str">
        <f>+IF($F$16=TRUE,C6,"")</f>
        <v/>
      </c>
      <c r="I31" s="90" t="str">
        <f t="shared" ref="I31:L31" si="0">+IF($F$16=TRUE,D6,"")</f>
        <v/>
      </c>
      <c r="J31" s="90" t="str">
        <f t="shared" si="0"/>
        <v/>
      </c>
      <c r="K31" s="90" t="str">
        <f t="shared" si="0"/>
        <v/>
      </c>
      <c r="L31" s="90" t="str">
        <f t="shared" si="0"/>
        <v/>
      </c>
    </row>
    <row r="32" spans="2:12" x14ac:dyDescent="0.25">
      <c r="H32" s="90" t="str">
        <f t="shared" ref="H32:H33" si="1">+IF($F$16=TRUE,C7,"")</f>
        <v/>
      </c>
      <c r="I32" s="90" t="str">
        <f t="shared" ref="I32:I33" si="2">+IF($F$16=TRUE,D7,"")</f>
        <v/>
      </c>
      <c r="J32" s="90" t="str">
        <f t="shared" ref="J32:J33" si="3">+IF($F$16=TRUE,E7,"")</f>
        <v/>
      </c>
      <c r="K32" s="90" t="str">
        <f t="shared" ref="K32:K33" si="4">+IF($F$16=TRUE,F7,"")</f>
        <v/>
      </c>
      <c r="L32" s="90" t="str">
        <f t="shared" ref="L32:L33" si="5">+IF($F$16=TRUE,G7,"")</f>
        <v/>
      </c>
    </row>
    <row r="33" spans="8:12" x14ac:dyDescent="0.25">
      <c r="H33" s="90" t="str">
        <f t="shared" si="1"/>
        <v/>
      </c>
      <c r="I33" s="90" t="str">
        <f t="shared" si="2"/>
        <v/>
      </c>
      <c r="J33" s="90" t="str">
        <f t="shared" si="3"/>
        <v/>
      </c>
      <c r="K33" s="90" t="str">
        <f t="shared" si="4"/>
        <v/>
      </c>
      <c r="L33" s="90" t="str">
        <f t="shared" si="5"/>
        <v/>
      </c>
    </row>
    <row r="41" spans="8:12" x14ac:dyDescent="0.25">
      <c r="H41" s="65"/>
    </row>
  </sheetData>
  <sheetProtection password="B96A" sheet="1" objects="1" scenarios="1" formatCells="0" formatColumns="0" formatRows="0" insertColumns="0" insertRows="0" insertHyperlinks="0" deleteColumns="0" deleteRows="0" sort="0" autoFilter="0" pivotTables="0"/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Option Button 11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66675</xdr:rowOff>
                  </from>
                  <to>
                    <xdr:col>6</xdr:col>
                    <xdr:colOff>9525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4"/>
  <sheetViews>
    <sheetView topLeftCell="F17" workbookViewId="0">
      <selection activeCell="K17" sqref="K17"/>
    </sheetView>
  </sheetViews>
  <sheetFormatPr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4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24</v>
      </c>
      <c r="I6" s="101" t="s">
        <v>162</v>
      </c>
      <c r="J6" s="102" t="s">
        <v>164</v>
      </c>
      <c r="K6" s="102" t="s">
        <v>165</v>
      </c>
      <c r="L6" s="102" t="s">
        <v>166</v>
      </c>
      <c r="M6" s="102" t="s">
        <v>167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Octubre 2014</v>
      </c>
      <c r="I7" s="90">
        <f>VLOOKUP($H7,OAI!$B$5:$G$8,2,FALSE)</f>
        <v>2</v>
      </c>
      <c r="J7" s="90">
        <f>VLOOKUP($H7,OAI!$B$5:$G$8,3,FALSE)</f>
        <v>0</v>
      </c>
      <c r="K7" s="90">
        <f>VLOOKUP($H7,OAI!$B$5:$G$8,4,FALSE)</f>
        <v>1</v>
      </c>
      <c r="L7" s="90">
        <f>VLOOKUP($H7,OAI!$B$5:$G$8,5,FALSE)</f>
        <v>1</v>
      </c>
      <c r="M7" s="90">
        <f>VLOOKUP($H7,OAI!$B$5:$G$8,6,FALSE)</f>
        <v>0</v>
      </c>
    </row>
    <row r="8" spans="2:13" x14ac:dyDescent="0.25">
      <c r="B8" s="94" t="s">
        <v>27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Noviembre 2014</v>
      </c>
      <c r="I8" s="90">
        <f>VLOOKUP($H8,OAI!$B$5:$G$8,2,FALSE)</f>
        <v>4</v>
      </c>
      <c r="J8" s="90">
        <f>VLOOKUP($H8,OAI!$B$5:$G$8,3,FALSE)</f>
        <v>2</v>
      </c>
      <c r="K8" s="90">
        <f>VLOOKUP($H8,OAI!$B$5:$G$8,4,FALSE)</f>
        <v>2</v>
      </c>
      <c r="L8" s="90">
        <f>VLOOKUP($H8,OAI!$B$5:$G$8,5,FALSE)</f>
        <v>0</v>
      </c>
      <c r="M8" s="90">
        <f>VLOOKUP($H8,OAI!$B$5:$G$8,6,FALSE)</f>
        <v>0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Diciembre 2014</v>
      </c>
      <c r="I9" s="90">
        <f>VLOOKUP($H9,OAI!$B$5:$G$8,2,FALSE)</f>
        <v>2</v>
      </c>
      <c r="J9" s="90">
        <f>VLOOKUP($H9,OAI!$B$5:$G$8,3,FALSE)</f>
        <v>1</v>
      </c>
      <c r="K9" s="90">
        <f>VLOOKUP($H9,OAI!$B$5:$G$8,4,FALSE)</f>
        <v>1</v>
      </c>
      <c r="L9" s="90">
        <f>VLOOKUP($H9,OAI!$B$5:$G$8,5,FALSE)</f>
        <v>0</v>
      </c>
      <c r="M9" s="90">
        <f>VLOOKUP($H9,OAI!$B$5:$G$8,6,FALSE)</f>
        <v>0</v>
      </c>
    </row>
    <row r="10" spans="2:13" x14ac:dyDescent="0.25">
      <c r="B10" s="94"/>
      <c r="C10" s="95"/>
      <c r="D10" s="95"/>
      <c r="E10" s="97"/>
      <c r="H10" s="90" t="str">
        <f>IF(OAI!$F$14=TRUE,OAI!#REF!,"")</f>
        <v/>
      </c>
      <c r="I10" s="90" t="str">
        <f>+IF(OAI!$F$14=TRUE,OAI!#REF!,"")</f>
        <v/>
      </c>
      <c r="J10" s="90" t="str">
        <f>+IF(OAI!$F$14=TRUE,OAI!#REF!,"")</f>
        <v/>
      </c>
      <c r="K10" s="90" t="str">
        <f>+IF(OAI!$F$14=TRUE,OAI!#REF!,"")</f>
        <v/>
      </c>
      <c r="L10" s="90" t="str">
        <f>+IF(OAI!$F$14=TRUE,OAI!#REF!,"")</f>
        <v/>
      </c>
      <c r="M10" s="90" t="str">
        <f>+IF(OAI!$F$14=TRUE,OAI!#REF!,"")</f>
        <v/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27</v>
      </c>
      <c r="C13" s="99"/>
      <c r="D13" s="99"/>
      <c r="E13" s="100"/>
    </row>
    <row r="17" spans="2:12" x14ac:dyDescent="0.25">
      <c r="B17" t="s">
        <v>20</v>
      </c>
    </row>
    <row r="18" spans="2:12" x14ac:dyDescent="0.25">
      <c r="B18" s="2">
        <v>41760</v>
      </c>
      <c r="C18" t="s">
        <v>21</v>
      </c>
    </row>
    <row r="19" spans="2:12" x14ac:dyDescent="0.25">
      <c r="L19">
        <f>+OAI!B4</f>
        <v>2014</v>
      </c>
    </row>
    <row r="20" spans="2:12" x14ac:dyDescent="0.25">
      <c r="E20" s="56" t="s">
        <v>174</v>
      </c>
      <c r="F20" s="56" t="s">
        <v>175</v>
      </c>
      <c r="G20" s="56" t="s">
        <v>176</v>
      </c>
      <c r="I20" s="56" t="s">
        <v>175</v>
      </c>
    </row>
    <row r="21" spans="2:12" x14ac:dyDescent="0.25">
      <c r="B21">
        <v>1</v>
      </c>
      <c r="C21" t="s">
        <v>28</v>
      </c>
      <c r="E21" t="s">
        <v>28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2014</v>
      </c>
    </row>
    <row r="22" spans="2:12" x14ac:dyDescent="0.25">
      <c r="B22">
        <v>2</v>
      </c>
      <c r="C22" t="s">
        <v>29</v>
      </c>
      <c r="E22" t="s">
        <v>29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2014</v>
      </c>
    </row>
    <row r="23" spans="2:12" x14ac:dyDescent="0.25">
      <c r="B23">
        <v>3</v>
      </c>
      <c r="C23" t="s">
        <v>30</v>
      </c>
      <c r="E23" t="s">
        <v>30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2014</v>
      </c>
    </row>
    <row r="24" spans="2:12" x14ac:dyDescent="0.25">
      <c r="B24">
        <v>4</v>
      </c>
      <c r="C24" t="s">
        <v>31</v>
      </c>
      <c r="E24" t="s">
        <v>31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2014</v>
      </c>
    </row>
    <row r="25" spans="2:12" x14ac:dyDescent="0.25">
      <c r="B25">
        <v>5</v>
      </c>
      <c r="C25" t="s">
        <v>32</v>
      </c>
      <c r="E25" t="s">
        <v>32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2014</v>
      </c>
    </row>
    <row r="26" spans="2:12" x14ac:dyDescent="0.25">
      <c r="B26">
        <v>6</v>
      </c>
      <c r="C26" t="s">
        <v>33</v>
      </c>
      <c r="E26" t="s">
        <v>33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2014</v>
      </c>
    </row>
    <row r="27" spans="2:12" x14ac:dyDescent="0.25">
      <c r="B27">
        <v>7</v>
      </c>
      <c r="C27" t="s">
        <v>34</v>
      </c>
      <c r="E27" t="s">
        <v>34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2014</v>
      </c>
    </row>
    <row r="28" spans="2:12" x14ac:dyDescent="0.25">
      <c r="B28">
        <v>8</v>
      </c>
      <c r="C28" t="s">
        <v>35</v>
      </c>
      <c r="E28" t="s">
        <v>35</v>
      </c>
      <c r="F28">
        <v>2014</v>
      </c>
      <c r="G28" t="str">
        <f t="shared" si="0"/>
        <v>Agosto 2014</v>
      </c>
      <c r="L28" t="str">
        <f t="shared" si="1"/>
        <v>Agosto 2014</v>
      </c>
    </row>
    <row r="29" spans="2:12" x14ac:dyDescent="0.25">
      <c r="B29">
        <v>9</v>
      </c>
      <c r="C29" t="s">
        <v>36</v>
      </c>
      <c r="E29" t="s">
        <v>36</v>
      </c>
      <c r="F29">
        <v>2014</v>
      </c>
      <c r="G29" t="str">
        <f t="shared" si="0"/>
        <v>Septiembre 2014</v>
      </c>
      <c r="L29" t="str">
        <f t="shared" si="1"/>
        <v>Septiembre 2014</v>
      </c>
    </row>
    <row r="30" spans="2:12" x14ac:dyDescent="0.25">
      <c r="B30">
        <v>10</v>
      </c>
      <c r="C30" t="s">
        <v>37</v>
      </c>
      <c r="E30" t="s">
        <v>37</v>
      </c>
      <c r="F30">
        <v>2014</v>
      </c>
      <c r="G30" t="str">
        <f t="shared" si="0"/>
        <v>Octubre 2014</v>
      </c>
      <c r="L30" t="str">
        <f t="shared" si="1"/>
        <v>Octubre 2014</v>
      </c>
    </row>
    <row r="31" spans="2:12" x14ac:dyDescent="0.25">
      <c r="B31">
        <v>11</v>
      </c>
      <c r="C31" t="s">
        <v>38</v>
      </c>
      <c r="E31" t="s">
        <v>38</v>
      </c>
      <c r="F31">
        <v>2014</v>
      </c>
      <c r="G31" t="str">
        <f t="shared" si="0"/>
        <v>Noviembre 2014</v>
      </c>
      <c r="L31" t="str">
        <f t="shared" si="1"/>
        <v>Noviembre 2014</v>
      </c>
    </row>
    <row r="32" spans="2:12" x14ac:dyDescent="0.25">
      <c r="B32">
        <v>12</v>
      </c>
      <c r="C32" t="s">
        <v>39</v>
      </c>
      <c r="E32" t="s">
        <v>39</v>
      </c>
      <c r="F32">
        <v>2014</v>
      </c>
      <c r="G32" t="str">
        <f t="shared" si="0"/>
        <v>Diciembre 2014</v>
      </c>
      <c r="L32" t="str">
        <f t="shared" si="1"/>
        <v>Diciembre 2014</v>
      </c>
    </row>
    <row r="33" spans="5:7" x14ac:dyDescent="0.25">
      <c r="E33" t="s">
        <v>28</v>
      </c>
      <c r="F33">
        <v>2015</v>
      </c>
      <c r="G33" t="str">
        <f t="shared" si="0"/>
        <v>Enero  2015</v>
      </c>
    </row>
    <row r="34" spans="5:7" x14ac:dyDescent="0.25">
      <c r="E34" t="s">
        <v>29</v>
      </c>
      <c r="F34">
        <v>2015</v>
      </c>
      <c r="G34" t="str">
        <f t="shared" si="0"/>
        <v>Febrero 2015</v>
      </c>
    </row>
    <row r="35" spans="5:7" x14ac:dyDescent="0.25">
      <c r="E35" t="s">
        <v>30</v>
      </c>
      <c r="F35">
        <v>2015</v>
      </c>
      <c r="G35" t="str">
        <f t="shared" si="0"/>
        <v>Marzo 2015</v>
      </c>
    </row>
    <row r="36" spans="5:7" x14ac:dyDescent="0.25">
      <c r="E36" t="s">
        <v>31</v>
      </c>
      <c r="F36">
        <v>2015</v>
      </c>
      <c r="G36" t="str">
        <f t="shared" si="0"/>
        <v>Abril 2015</v>
      </c>
    </row>
    <row r="37" spans="5:7" x14ac:dyDescent="0.25">
      <c r="E37" t="s">
        <v>32</v>
      </c>
      <c r="F37">
        <v>2015</v>
      </c>
      <c r="G37" t="str">
        <f t="shared" si="0"/>
        <v>Mayo 2015</v>
      </c>
    </row>
    <row r="38" spans="5:7" x14ac:dyDescent="0.25">
      <c r="E38" t="s">
        <v>33</v>
      </c>
      <c r="F38">
        <v>2015</v>
      </c>
      <c r="G38" t="str">
        <f t="shared" si="0"/>
        <v>Junio 2015</v>
      </c>
    </row>
    <row r="39" spans="5:7" x14ac:dyDescent="0.25">
      <c r="E39" t="s">
        <v>34</v>
      </c>
      <c r="F39">
        <v>2015</v>
      </c>
      <c r="G39" t="str">
        <f t="shared" si="0"/>
        <v>Julio 2015</v>
      </c>
    </row>
    <row r="40" spans="5:7" x14ac:dyDescent="0.25">
      <c r="E40" t="s">
        <v>35</v>
      </c>
      <c r="F40">
        <v>2015</v>
      </c>
      <c r="G40" t="str">
        <f t="shared" si="0"/>
        <v>Agosto 2015</v>
      </c>
    </row>
    <row r="41" spans="5:7" x14ac:dyDescent="0.25">
      <c r="E41" t="s">
        <v>36</v>
      </c>
      <c r="F41">
        <v>2015</v>
      </c>
      <c r="G41" t="str">
        <f t="shared" si="0"/>
        <v>Septiembre 2015</v>
      </c>
    </row>
    <row r="42" spans="5:7" x14ac:dyDescent="0.25">
      <c r="E42" t="s">
        <v>37</v>
      </c>
      <c r="F42">
        <v>2015</v>
      </c>
      <c r="G42" t="str">
        <f t="shared" si="0"/>
        <v>Octubre 2015</v>
      </c>
    </row>
    <row r="43" spans="5:7" x14ac:dyDescent="0.25">
      <c r="E43" t="s">
        <v>38</v>
      </c>
      <c r="F43">
        <v>2015</v>
      </c>
      <c r="G43" t="str">
        <f t="shared" si="0"/>
        <v>Noviembre 2015</v>
      </c>
    </row>
    <row r="44" spans="5:7" x14ac:dyDescent="0.25">
      <c r="E44" t="s">
        <v>39</v>
      </c>
      <c r="F44">
        <v>2015</v>
      </c>
      <c r="G44" t="str">
        <f t="shared" si="0"/>
        <v>Diciembre 2015</v>
      </c>
    </row>
    <row r="45" spans="5:7" x14ac:dyDescent="0.25">
      <c r="E45" t="s">
        <v>28</v>
      </c>
      <c r="F45">
        <v>2016</v>
      </c>
      <c r="G45" t="str">
        <f t="shared" si="0"/>
        <v>Enero  2016</v>
      </c>
    </row>
    <row r="46" spans="5:7" x14ac:dyDescent="0.25">
      <c r="E46" t="s">
        <v>29</v>
      </c>
      <c r="F46">
        <v>2016</v>
      </c>
      <c r="G46" t="str">
        <f t="shared" si="0"/>
        <v>Febrero 2016</v>
      </c>
    </row>
    <row r="47" spans="5:7" x14ac:dyDescent="0.25">
      <c r="E47" t="s">
        <v>30</v>
      </c>
      <c r="F47">
        <v>2016</v>
      </c>
      <c r="G47" t="str">
        <f t="shared" si="0"/>
        <v>Marzo 2016</v>
      </c>
    </row>
    <row r="48" spans="5:7" x14ac:dyDescent="0.25">
      <c r="E48" t="s">
        <v>31</v>
      </c>
      <c r="F48">
        <v>2016</v>
      </c>
      <c r="G48" t="str">
        <f t="shared" si="0"/>
        <v>Abril 2016</v>
      </c>
    </row>
    <row r="49" spans="5:7" x14ac:dyDescent="0.25">
      <c r="E49" t="s">
        <v>32</v>
      </c>
      <c r="F49">
        <v>2016</v>
      </c>
      <c r="G49" t="str">
        <f t="shared" si="0"/>
        <v>Mayo 2016</v>
      </c>
    </row>
    <row r="50" spans="5:7" x14ac:dyDescent="0.25">
      <c r="E50" t="s">
        <v>33</v>
      </c>
      <c r="F50">
        <v>2016</v>
      </c>
      <c r="G50" t="str">
        <f t="shared" si="0"/>
        <v>Junio 2016</v>
      </c>
    </row>
    <row r="51" spans="5:7" x14ac:dyDescent="0.25">
      <c r="E51" t="s">
        <v>34</v>
      </c>
      <c r="F51">
        <v>2016</v>
      </c>
      <c r="G51" t="str">
        <f t="shared" si="0"/>
        <v>Julio 2016</v>
      </c>
    </row>
    <row r="52" spans="5:7" x14ac:dyDescent="0.25">
      <c r="E52" t="s">
        <v>35</v>
      </c>
      <c r="F52">
        <v>2016</v>
      </c>
      <c r="G52" t="str">
        <f t="shared" si="0"/>
        <v>Agosto 2016</v>
      </c>
    </row>
    <row r="53" spans="5:7" x14ac:dyDescent="0.25">
      <c r="E53" t="s">
        <v>36</v>
      </c>
      <c r="F53">
        <v>2016</v>
      </c>
      <c r="G53" t="str">
        <f t="shared" si="0"/>
        <v>Septiembre 2016</v>
      </c>
    </row>
    <row r="54" spans="5:7" x14ac:dyDescent="0.25">
      <c r="E54" t="s">
        <v>37</v>
      </c>
      <c r="F54">
        <v>2016</v>
      </c>
      <c r="G54" t="str">
        <f t="shared" si="0"/>
        <v>Octubre 2016</v>
      </c>
    </row>
    <row r="55" spans="5:7" x14ac:dyDescent="0.25">
      <c r="E55" t="s">
        <v>38</v>
      </c>
      <c r="F55">
        <v>2016</v>
      </c>
      <c r="G55" t="str">
        <f t="shared" si="0"/>
        <v>Noviembre 2016</v>
      </c>
    </row>
    <row r="56" spans="5:7" x14ac:dyDescent="0.25">
      <c r="E56" t="s">
        <v>39</v>
      </c>
      <c r="F56">
        <v>2016</v>
      </c>
      <c r="G56" t="str">
        <f t="shared" si="0"/>
        <v>Diciembre 2016</v>
      </c>
    </row>
    <row r="57" spans="5:7" x14ac:dyDescent="0.25">
      <c r="E57" t="s">
        <v>28</v>
      </c>
      <c r="F57">
        <v>2017</v>
      </c>
      <c r="G57" t="str">
        <f t="shared" si="0"/>
        <v>Enero  2017</v>
      </c>
    </row>
    <row r="58" spans="5:7" x14ac:dyDescent="0.25">
      <c r="E58" t="s">
        <v>29</v>
      </c>
      <c r="F58">
        <v>2017</v>
      </c>
      <c r="G58" t="str">
        <f t="shared" si="0"/>
        <v>Febrero 2017</v>
      </c>
    </row>
    <row r="59" spans="5:7" x14ac:dyDescent="0.25">
      <c r="E59" t="s">
        <v>30</v>
      </c>
      <c r="F59">
        <v>2017</v>
      </c>
      <c r="G59" t="str">
        <f t="shared" si="0"/>
        <v>Marzo 2017</v>
      </c>
    </row>
    <row r="60" spans="5:7" x14ac:dyDescent="0.25">
      <c r="E60" t="s">
        <v>31</v>
      </c>
      <c r="F60">
        <v>2017</v>
      </c>
      <c r="G60" t="str">
        <f t="shared" si="0"/>
        <v>Abril 2017</v>
      </c>
    </row>
    <row r="61" spans="5:7" x14ac:dyDescent="0.25">
      <c r="E61" t="s">
        <v>32</v>
      </c>
      <c r="F61">
        <v>2017</v>
      </c>
      <c r="G61" t="str">
        <f t="shared" si="0"/>
        <v>Mayo 2017</v>
      </c>
    </row>
    <row r="62" spans="5:7" x14ac:dyDescent="0.25">
      <c r="E62" t="s">
        <v>33</v>
      </c>
      <c r="F62">
        <v>2017</v>
      </c>
      <c r="G62" t="str">
        <f t="shared" si="0"/>
        <v>Junio 2017</v>
      </c>
    </row>
    <row r="63" spans="5:7" x14ac:dyDescent="0.25">
      <c r="E63" t="s">
        <v>34</v>
      </c>
      <c r="F63">
        <v>2017</v>
      </c>
      <c r="G63" t="str">
        <f t="shared" si="0"/>
        <v>Julio 2017</v>
      </c>
    </row>
    <row r="64" spans="5:7" x14ac:dyDescent="0.25">
      <c r="E64" t="s">
        <v>35</v>
      </c>
      <c r="F64">
        <v>2017</v>
      </c>
      <c r="G64" t="str">
        <f t="shared" si="0"/>
        <v>Agosto 2017</v>
      </c>
    </row>
    <row r="65" spans="5:7" x14ac:dyDescent="0.25">
      <c r="E65" t="s">
        <v>36</v>
      </c>
      <c r="F65">
        <v>2017</v>
      </c>
      <c r="G65" t="str">
        <f t="shared" si="0"/>
        <v>Septiembre 2017</v>
      </c>
    </row>
    <row r="66" spans="5:7" x14ac:dyDescent="0.25">
      <c r="E66" t="s">
        <v>37</v>
      </c>
      <c r="F66">
        <v>2017</v>
      </c>
      <c r="G66" t="str">
        <f t="shared" si="0"/>
        <v>Octubre 2017</v>
      </c>
    </row>
    <row r="67" spans="5:7" x14ac:dyDescent="0.25">
      <c r="E67" t="s">
        <v>38</v>
      </c>
      <c r="F67">
        <v>2017</v>
      </c>
      <c r="G67" t="str">
        <f t="shared" si="0"/>
        <v>Noviembre 2017</v>
      </c>
    </row>
    <row r="68" spans="5:7" x14ac:dyDescent="0.25">
      <c r="E68" t="s">
        <v>39</v>
      </c>
      <c r="F68">
        <v>2017</v>
      </c>
      <c r="G68" t="str">
        <f t="shared" si="0"/>
        <v>Diciembre 2017</v>
      </c>
    </row>
    <row r="69" spans="5:7" x14ac:dyDescent="0.25">
      <c r="E69" t="s">
        <v>28</v>
      </c>
      <c r="F69">
        <v>2018</v>
      </c>
      <c r="G69" t="str">
        <f t="shared" si="0"/>
        <v>Enero  2018</v>
      </c>
    </row>
    <row r="70" spans="5:7" x14ac:dyDescent="0.25">
      <c r="E70" t="s">
        <v>29</v>
      </c>
      <c r="F70">
        <v>2018</v>
      </c>
      <c r="G70" t="str">
        <f t="shared" si="0"/>
        <v>Febrero 2018</v>
      </c>
    </row>
    <row r="71" spans="5:7" x14ac:dyDescent="0.25">
      <c r="E71" t="s">
        <v>30</v>
      </c>
      <c r="F71">
        <v>2018</v>
      </c>
      <c r="G71" t="str">
        <f t="shared" si="0"/>
        <v>Marzo 2018</v>
      </c>
    </row>
    <row r="72" spans="5:7" x14ac:dyDescent="0.25">
      <c r="E72" t="s">
        <v>31</v>
      </c>
      <c r="F72">
        <v>2018</v>
      </c>
      <c r="G72" t="str">
        <f t="shared" si="0"/>
        <v>Abril 2018</v>
      </c>
    </row>
    <row r="73" spans="5:7" x14ac:dyDescent="0.25">
      <c r="E73" t="s">
        <v>32</v>
      </c>
      <c r="F73">
        <v>2018</v>
      </c>
      <c r="G73" t="str">
        <f t="shared" si="0"/>
        <v>Mayo 2018</v>
      </c>
    </row>
    <row r="74" spans="5:7" x14ac:dyDescent="0.25">
      <c r="E74" t="s">
        <v>33</v>
      </c>
      <c r="F74">
        <v>2018</v>
      </c>
      <c r="G74" t="str">
        <f t="shared" si="0"/>
        <v>Junio 2018</v>
      </c>
    </row>
    <row r="75" spans="5:7" x14ac:dyDescent="0.25">
      <c r="E75" t="s">
        <v>34</v>
      </c>
      <c r="F75">
        <v>2018</v>
      </c>
      <c r="G75" t="str">
        <f t="shared" si="0"/>
        <v>Julio 2018</v>
      </c>
    </row>
    <row r="76" spans="5:7" x14ac:dyDescent="0.25">
      <c r="E76" t="s">
        <v>35</v>
      </c>
      <c r="F76">
        <v>2018</v>
      </c>
      <c r="G76" t="str">
        <f t="shared" si="0"/>
        <v>Agosto 2018</v>
      </c>
    </row>
    <row r="77" spans="5:7" x14ac:dyDescent="0.25">
      <c r="E77" t="s">
        <v>36</v>
      </c>
      <c r="F77">
        <v>2018</v>
      </c>
      <c r="G77" t="str">
        <f t="shared" si="0"/>
        <v>Septiembre 2018</v>
      </c>
    </row>
    <row r="78" spans="5:7" x14ac:dyDescent="0.25">
      <c r="E78" t="s">
        <v>37</v>
      </c>
      <c r="F78">
        <v>2018</v>
      </c>
      <c r="G78" t="str">
        <f t="shared" si="0"/>
        <v>Octubre 2018</v>
      </c>
    </row>
    <row r="79" spans="5:7" x14ac:dyDescent="0.25">
      <c r="E79" t="s">
        <v>38</v>
      </c>
      <c r="F79">
        <v>2018</v>
      </c>
      <c r="G79" t="str">
        <f t="shared" si="0"/>
        <v>Noviembre 2018</v>
      </c>
    </row>
    <row r="80" spans="5:7" x14ac:dyDescent="0.25">
      <c r="E80" t="s">
        <v>39</v>
      </c>
      <c r="F80">
        <v>2018</v>
      </c>
      <c r="G80" t="str">
        <f t="shared" si="0"/>
        <v>Diciembre 2018</v>
      </c>
    </row>
    <row r="81" spans="5:7" x14ac:dyDescent="0.25">
      <c r="E81" t="s">
        <v>28</v>
      </c>
      <c r="F81">
        <v>2019</v>
      </c>
      <c r="G81" t="str">
        <f t="shared" si="0"/>
        <v>Enero  2019</v>
      </c>
    </row>
    <row r="82" spans="5:7" x14ac:dyDescent="0.25">
      <c r="E82" t="s">
        <v>29</v>
      </c>
      <c r="F82">
        <v>2019</v>
      </c>
      <c r="G82" t="str">
        <f t="shared" si="0"/>
        <v>Febrero 2019</v>
      </c>
    </row>
    <row r="83" spans="5:7" x14ac:dyDescent="0.25">
      <c r="E83" t="s">
        <v>30</v>
      </c>
      <c r="F83">
        <v>2019</v>
      </c>
      <c r="G83" t="str">
        <f t="shared" si="0"/>
        <v>Marzo 2019</v>
      </c>
    </row>
    <row r="84" spans="5:7" x14ac:dyDescent="0.25">
      <c r="E84" t="s">
        <v>31</v>
      </c>
      <c r="F84">
        <v>2019</v>
      </c>
      <c r="G84" t="str">
        <f t="shared" si="0"/>
        <v>Abril 2019</v>
      </c>
    </row>
    <row r="85" spans="5:7" x14ac:dyDescent="0.25">
      <c r="E85" t="s">
        <v>32</v>
      </c>
      <c r="F85">
        <v>2019</v>
      </c>
      <c r="G85" t="str">
        <f t="shared" si="0"/>
        <v>Mayo 2019</v>
      </c>
    </row>
    <row r="86" spans="5:7" x14ac:dyDescent="0.25">
      <c r="E86" t="s">
        <v>33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34</v>
      </c>
      <c r="F87">
        <v>2019</v>
      </c>
      <c r="G87" t="str">
        <f t="shared" si="2"/>
        <v>Julio 2019</v>
      </c>
    </row>
    <row r="88" spans="5:7" x14ac:dyDescent="0.25">
      <c r="E88" t="s">
        <v>35</v>
      </c>
      <c r="F88">
        <v>2019</v>
      </c>
      <c r="G88" t="str">
        <f t="shared" si="2"/>
        <v>Agosto 2019</v>
      </c>
    </row>
    <row r="89" spans="5:7" x14ac:dyDescent="0.25">
      <c r="E89" t="s">
        <v>36</v>
      </c>
      <c r="F89">
        <v>2019</v>
      </c>
      <c r="G89" t="str">
        <f t="shared" si="2"/>
        <v>Septiembre 2019</v>
      </c>
    </row>
    <row r="90" spans="5:7" x14ac:dyDescent="0.25">
      <c r="E90" t="s">
        <v>37</v>
      </c>
      <c r="F90">
        <v>2019</v>
      </c>
      <c r="G90" t="str">
        <f t="shared" si="2"/>
        <v>Octubre 2019</v>
      </c>
    </row>
    <row r="91" spans="5:7" x14ac:dyDescent="0.25">
      <c r="E91" t="s">
        <v>38</v>
      </c>
      <c r="F91">
        <v>2019</v>
      </c>
      <c r="G91" t="str">
        <f t="shared" si="2"/>
        <v>Noviembre 2019</v>
      </c>
    </row>
    <row r="92" spans="5:7" x14ac:dyDescent="0.25">
      <c r="E92" t="s">
        <v>39</v>
      </c>
      <c r="F92">
        <v>2019</v>
      </c>
      <c r="G92" t="str">
        <f t="shared" si="2"/>
        <v>Diciembre 2019</v>
      </c>
    </row>
    <row r="93" spans="5:7" x14ac:dyDescent="0.25">
      <c r="E93" t="s">
        <v>28</v>
      </c>
      <c r="F93">
        <v>2020</v>
      </c>
      <c r="G93" t="str">
        <f t="shared" si="2"/>
        <v>Enero  2020</v>
      </c>
    </row>
    <row r="94" spans="5:7" x14ac:dyDescent="0.25">
      <c r="E94" t="s">
        <v>29</v>
      </c>
      <c r="F94">
        <v>2020</v>
      </c>
      <c r="G94" t="str">
        <f t="shared" si="2"/>
        <v>Febrero 2020</v>
      </c>
    </row>
    <row r="95" spans="5:7" x14ac:dyDescent="0.25">
      <c r="E95" t="s">
        <v>30</v>
      </c>
      <c r="F95">
        <v>2020</v>
      </c>
      <c r="G95" t="str">
        <f t="shared" si="2"/>
        <v>Marzo 2020</v>
      </c>
    </row>
    <row r="96" spans="5:7" x14ac:dyDescent="0.25">
      <c r="E96" t="s">
        <v>31</v>
      </c>
      <c r="F96">
        <v>2020</v>
      </c>
      <c r="G96" t="str">
        <f t="shared" si="2"/>
        <v>Abril 2020</v>
      </c>
    </row>
    <row r="97" spans="5:7" x14ac:dyDescent="0.25">
      <c r="E97" t="s">
        <v>32</v>
      </c>
      <c r="F97">
        <v>2020</v>
      </c>
      <c r="G97" t="str">
        <f t="shared" si="2"/>
        <v>Mayo 2020</v>
      </c>
    </row>
    <row r="98" spans="5:7" x14ac:dyDescent="0.25">
      <c r="E98" t="s">
        <v>33</v>
      </c>
      <c r="F98">
        <v>2020</v>
      </c>
      <c r="G98" t="str">
        <f t="shared" si="2"/>
        <v>Junio 2020</v>
      </c>
    </row>
    <row r="99" spans="5:7" x14ac:dyDescent="0.25">
      <c r="E99" t="s">
        <v>34</v>
      </c>
      <c r="F99">
        <v>2020</v>
      </c>
      <c r="G99" t="str">
        <f t="shared" si="2"/>
        <v>Julio 2020</v>
      </c>
    </row>
    <row r="100" spans="5:7" x14ac:dyDescent="0.25">
      <c r="E100" t="s">
        <v>35</v>
      </c>
      <c r="F100">
        <v>2020</v>
      </c>
      <c r="G100" t="str">
        <f t="shared" si="2"/>
        <v>Agosto 2020</v>
      </c>
    </row>
    <row r="101" spans="5:7" x14ac:dyDescent="0.25">
      <c r="E101" t="s">
        <v>36</v>
      </c>
      <c r="F101">
        <v>2020</v>
      </c>
      <c r="G101" t="str">
        <f t="shared" si="2"/>
        <v>Septiembre 2020</v>
      </c>
    </row>
    <row r="102" spans="5:7" x14ac:dyDescent="0.25">
      <c r="E102" t="s">
        <v>37</v>
      </c>
      <c r="F102">
        <v>2020</v>
      </c>
      <c r="G102" t="str">
        <f t="shared" si="2"/>
        <v>Octubre 2020</v>
      </c>
    </row>
    <row r="103" spans="5:7" x14ac:dyDescent="0.25">
      <c r="E103" t="s">
        <v>38</v>
      </c>
      <c r="F103">
        <v>2020</v>
      </c>
      <c r="G103" t="str">
        <f t="shared" si="2"/>
        <v>Noviembre 2020</v>
      </c>
    </row>
    <row r="104" spans="5:7" x14ac:dyDescent="0.25">
      <c r="E104" t="s">
        <v>39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201</v>
      </c>
      <c r="B3" s="80" t="s">
        <v>200</v>
      </c>
      <c r="C3" s="80" t="s">
        <v>192</v>
      </c>
      <c r="D3" s="80" t="s">
        <v>169</v>
      </c>
      <c r="E3" s="80" t="s">
        <v>170</v>
      </c>
      <c r="F3" s="80" t="s">
        <v>171</v>
      </c>
      <c r="G3" s="80" t="s">
        <v>172</v>
      </c>
      <c r="H3" s="80" t="s">
        <v>173</v>
      </c>
      <c r="I3" s="80" t="s">
        <v>193</v>
      </c>
      <c r="J3" s="80" t="s">
        <v>194</v>
      </c>
      <c r="K3" s="80" t="s">
        <v>195</v>
      </c>
      <c r="L3" s="80" t="s">
        <v>196</v>
      </c>
      <c r="M3" s="80" t="s">
        <v>197</v>
      </c>
      <c r="N3" s="80" t="s">
        <v>198</v>
      </c>
    </row>
    <row r="4" spans="1:15" ht="15" customHeight="1" x14ac:dyDescent="0.25">
      <c r="A4" s="124" t="s">
        <v>199</v>
      </c>
      <c r="B4" s="73" t="s">
        <v>189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4"/>
      <c r="B5" s="73" t="s">
        <v>214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4"/>
      <c r="B6" s="75" t="s">
        <v>190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4" t="s">
        <v>4</v>
      </c>
      <c r="B7" s="73" t="s">
        <v>189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4"/>
      <c r="B8" s="73" t="s">
        <v>191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4"/>
      <c r="B9" s="75" t="s">
        <v>190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4" t="s">
        <v>5</v>
      </c>
      <c r="B10" s="73" t="s">
        <v>189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4"/>
      <c r="B11" s="73" t="s">
        <v>215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4"/>
      <c r="B12" s="77" t="s">
        <v>190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0.28515625" customWidth="1"/>
    <col min="4" max="4" width="8.5703125" customWidth="1"/>
    <col min="5" max="5" width="14.7109375" customWidth="1"/>
    <col min="6" max="6" width="19.140625" customWidth="1"/>
    <col min="7" max="7" width="22.28515625" customWidth="1"/>
    <col min="8" max="8" width="11.28515625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19</v>
      </c>
      <c r="B3" s="5" t="s">
        <v>18</v>
      </c>
    </row>
    <row r="4" spans="1:8" x14ac:dyDescent="0.25">
      <c r="B4" t="s">
        <v>78</v>
      </c>
      <c r="E4" t="s">
        <v>185</v>
      </c>
      <c r="F4" t="s">
        <v>79</v>
      </c>
      <c r="G4" t="s">
        <v>186</v>
      </c>
      <c r="H4" t="s">
        <v>17</v>
      </c>
    </row>
    <row r="5" spans="1:8" x14ac:dyDescent="0.25">
      <c r="A5" s="5" t="s">
        <v>16</v>
      </c>
      <c r="B5" t="s">
        <v>11</v>
      </c>
      <c r="C5" t="s">
        <v>10</v>
      </c>
      <c r="D5" t="s">
        <v>27</v>
      </c>
      <c r="F5" t="s">
        <v>11</v>
      </c>
    </row>
    <row r="6" spans="1:8" x14ac:dyDescent="0.25">
      <c r="A6" s="54" t="s">
        <v>169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164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179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170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164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180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171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164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182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172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164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183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173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164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184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193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164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213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194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164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220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17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6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7.28515625" bestFit="1" customWidth="1"/>
    <col min="4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19</v>
      </c>
      <c r="B4" s="5" t="s">
        <v>18</v>
      </c>
    </row>
    <row r="5" spans="1:4" x14ac:dyDescent="0.25">
      <c r="A5" s="5" t="s">
        <v>16</v>
      </c>
      <c r="B5" t="s">
        <v>78</v>
      </c>
      <c r="C5" t="s">
        <v>79</v>
      </c>
      <c r="D5" t="s">
        <v>17</v>
      </c>
    </row>
    <row r="6" spans="1:4" x14ac:dyDescent="0.25">
      <c r="A6" s="54" t="s">
        <v>169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177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178</v>
      </c>
      <c r="B12" s="7">
        <v>2</v>
      </c>
      <c r="C12" s="7"/>
      <c r="D12" s="7">
        <v>2</v>
      </c>
    </row>
    <row r="13" spans="1:4" x14ac:dyDescent="0.25">
      <c r="A13" s="54" t="s">
        <v>179</v>
      </c>
      <c r="B13" s="7">
        <v>4</v>
      </c>
      <c r="C13" s="7"/>
      <c r="D13" s="7">
        <v>4</v>
      </c>
    </row>
    <row r="14" spans="1:4" x14ac:dyDescent="0.25">
      <c r="A14" s="54" t="s">
        <v>170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177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178</v>
      </c>
      <c r="B20" s="7">
        <v>3</v>
      </c>
      <c r="C20" s="7"/>
      <c r="D20" s="7">
        <v>3</v>
      </c>
    </row>
    <row r="21" spans="1:4" x14ac:dyDescent="0.25">
      <c r="A21" s="54" t="s">
        <v>180</v>
      </c>
      <c r="B21" s="7">
        <v>6</v>
      </c>
      <c r="C21" s="7">
        <v>1</v>
      </c>
      <c r="D21" s="7">
        <v>7</v>
      </c>
    </row>
    <row r="22" spans="1:4" x14ac:dyDescent="0.25">
      <c r="A22" s="54" t="s">
        <v>171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181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178</v>
      </c>
      <c r="B28" s="7">
        <v>3</v>
      </c>
      <c r="C28" s="7"/>
      <c r="D28" s="7">
        <v>3</v>
      </c>
    </row>
    <row r="29" spans="1:4" x14ac:dyDescent="0.25">
      <c r="A29" s="54" t="s">
        <v>182</v>
      </c>
      <c r="B29" s="7">
        <v>7</v>
      </c>
      <c r="C29" s="7">
        <v>1</v>
      </c>
      <c r="D29" s="7">
        <v>8</v>
      </c>
    </row>
    <row r="30" spans="1:4" x14ac:dyDescent="0.25">
      <c r="A30" s="54" t="s">
        <v>172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181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178</v>
      </c>
      <c r="B36" s="7">
        <v>1</v>
      </c>
      <c r="C36" s="7"/>
      <c r="D36" s="7">
        <v>1</v>
      </c>
    </row>
    <row r="37" spans="1:4" x14ac:dyDescent="0.25">
      <c r="A37" s="54" t="s">
        <v>183</v>
      </c>
      <c r="B37" s="7">
        <v>2</v>
      </c>
      <c r="C37" s="7"/>
      <c r="D37" s="7">
        <v>2</v>
      </c>
    </row>
    <row r="38" spans="1:4" x14ac:dyDescent="0.25">
      <c r="A38" s="54" t="s">
        <v>173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181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177</v>
      </c>
      <c r="B44" s="7">
        <v>2</v>
      </c>
      <c r="C44" s="7"/>
      <c r="D44" s="7">
        <v>2</v>
      </c>
    </row>
    <row r="45" spans="1:4" x14ac:dyDescent="0.25">
      <c r="A45" s="54" t="s">
        <v>184</v>
      </c>
      <c r="B45" s="7">
        <v>3</v>
      </c>
      <c r="C45" s="7"/>
      <c r="D45" s="7">
        <v>3</v>
      </c>
    </row>
    <row r="46" spans="1:4" x14ac:dyDescent="0.25">
      <c r="A46" s="54" t="s">
        <v>193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181</v>
      </c>
      <c r="B49" s="7">
        <v>2</v>
      </c>
      <c r="C49" s="7"/>
      <c r="D49" s="7">
        <v>2</v>
      </c>
    </row>
    <row r="50" spans="1:4" x14ac:dyDescent="0.25">
      <c r="A50" s="54" t="s">
        <v>213</v>
      </c>
      <c r="B50" s="7">
        <v>2</v>
      </c>
      <c r="C50" s="7"/>
      <c r="D50" s="7">
        <v>2</v>
      </c>
    </row>
    <row r="51" spans="1:4" x14ac:dyDescent="0.25">
      <c r="A51" s="54" t="s">
        <v>194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181</v>
      </c>
      <c r="B54" s="7">
        <v>1</v>
      </c>
      <c r="C54" s="7"/>
      <c r="D54" s="7">
        <v>1</v>
      </c>
    </row>
    <row r="55" spans="1:4" x14ac:dyDescent="0.25">
      <c r="A55" s="54" t="s">
        <v>220</v>
      </c>
      <c r="B55" s="7">
        <v>1</v>
      </c>
      <c r="C55" s="7"/>
      <c r="D55" s="7">
        <v>1</v>
      </c>
    </row>
    <row r="56" spans="1:4" x14ac:dyDescent="0.25">
      <c r="A56" s="54" t="s">
        <v>17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BEF20F-D9DC-4729-8BB8-784868642B1C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e70f9678-d9a4-4cfa-8c44-20482d8adc97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ALIMENTACION</vt:lpstr>
      <vt:lpstr>OAI</vt:lpstr>
      <vt:lpstr>DATA VALIDATION</vt:lpstr>
      <vt:lpstr>SGC</vt:lpstr>
      <vt:lpstr>P-TRANSP.</vt:lpstr>
      <vt:lpstr>PIVOT</vt:lpstr>
      <vt:lpstr>Meses</vt:lpstr>
      <vt:lpstr>ALIMENTACION!Print_Titles</vt:lpstr>
      <vt:lpstr>tiempo</vt:lpstr>
      <vt:lpstr>Tiempo2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Jose Arturo Julian</cp:lastModifiedBy>
  <cp:lastPrinted>2014-06-10T15:49:41Z</cp:lastPrinted>
  <dcterms:created xsi:type="dcterms:W3CDTF">2014-06-09T18:58:16Z</dcterms:created>
  <dcterms:modified xsi:type="dcterms:W3CDTF">2015-08-12T13:27:10Z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