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300" activeTab="2"/>
  </bookViews>
  <sheets>
    <sheet name="1ER TRIMESTRE 2021" sheetId="1" r:id="rId1"/>
    <sheet name="Abril -2021" sheetId="2" r:id="rId2"/>
    <sheet name="JULIO -2021" sheetId="3" r:id="rId3"/>
  </sheets>
  <definedNames>
    <definedName name="_xlnm.Print_Area" localSheetId="2">'JULIO -2021'!$A$1:$K$91</definedName>
    <definedName name="_xlnm.Print_Titles" localSheetId="1">'Abril -2021'!$1:$10</definedName>
    <definedName name="_xlnm.Print_Titles" localSheetId="2">'JULIO -2021'!$1:$11</definedName>
  </definedNames>
  <calcPr fullCalcOnLoad="1"/>
</workbook>
</file>

<file path=xl/sharedStrings.xml><?xml version="1.0" encoding="utf-8"?>
<sst xmlns="http://schemas.openxmlformats.org/spreadsheetml/2006/main" count="319" uniqueCount="116">
  <si>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</si>
  <si>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</si>
  <si>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</si>
  <si>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</si>
  <si>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</si>
  <si>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</si>
  <si>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</si>
  <si>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</si>
  <si>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</si>
  <si>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</si>
  <si>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</si>
  <si>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</si>
  <si>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</si>
  <si>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</si>
  <si>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</si>
  <si>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</si>
  <si>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</si>
  <si>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</si>
  <si>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</si>
  <si>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</si>
  <si>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</si>
  <si>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</si>
  <si>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</si>
  <si>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</si>
  <si>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</si>
  <si>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</si>
  <si>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</si>
  <si>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</si>
  <si>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</si>
  <si>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</si>
  <si>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</si>
  <si>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</si>
  <si>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</si>
  <si>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</si>
  <si>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</si>
  <si>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</si>
  <si>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</si>
  <si>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</si>
  <si>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</si>
  <si>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</si>
  <si>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</si>
  <si>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</si>
  <si>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</si>
  <si>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</si>
  <si>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</si>
  <si>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</si>
  <si>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</si>
  <si>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</si>
  <si>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</si>
  <si>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</si>
  <si>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</si>
  <si>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</si>
  <si>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</si>
  <si>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</si>
  <si>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</si>
  <si>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</si>
  <si>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</si>
  <si>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</si>
  <si>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</si>
  <si>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</si>
  <si>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</si>
  <si>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</si>
  <si>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</si>
  <si>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</si>
  <si>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</si>
  <si>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</si>
  <si>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</si>
  <si>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</si>
  <si>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</si>
  <si>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</si>
  <si>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</si>
  <si>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</si>
  <si>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</si>
  <si>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</si>
  <si>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</si>
  <si>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</si>
  <si>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</si>
  <si>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</si>
  <si>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</si>
  <si>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</si>
  <si>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</si>
  <si>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</si>
  <si>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LIC. DIEGO BALBUENA</t>
  </si>
  <si>
    <t>DIVISION DE PRESUPUESTO</t>
  </si>
  <si>
    <t>PREPARADO POR</t>
  </si>
  <si>
    <t>LIC. JESUCITA FELIZ</t>
  </si>
  <si>
    <t>DEPARTAMENTO FINANCIERO</t>
  </si>
  <si>
    <t>REVISADO POR</t>
  </si>
  <si>
    <t>Año [2021]</t>
  </si>
  <si>
    <t>2021/01-Enero</t>
  </si>
  <si>
    <t>2021/02-Febrero</t>
  </si>
  <si>
    <t>2021/03-Marzo</t>
  </si>
  <si>
    <t>Marzo 31/2021</t>
  </si>
  <si>
    <t>Fecha de Carga 05/04/2021 17:28:23 pm</t>
  </si>
  <si>
    <t xml:space="preserve">                                                                                                                          DIRECTORA ADMINISTRATIVA Y FINANCIERA</t>
  </si>
  <si>
    <t xml:space="preserve">                                                                                                                                        LIC. GEORGINA VICTORIANO MORENO</t>
  </si>
  <si>
    <t xml:space="preserve">                                                                                                                                 AUTORIZADO POR</t>
  </si>
  <si>
    <t xml:space="preserve">                                                                                                                                        _________________________________________</t>
  </si>
  <si>
    <t>Presupuesto Adicional Medicamento  Alto Costo</t>
  </si>
  <si>
    <t>2.3.4-PRODUCTOS FARMACÉUTICOS (Alto Costo)</t>
  </si>
  <si>
    <t>Fecha de registro: hasta el [05] de [Abril] del [2021]</t>
  </si>
  <si>
    <t>Fecha de imputación: hasta el [31] de [Marzo] del [2021]</t>
  </si>
  <si>
    <t xml:space="preserve">2021/03-Abril </t>
  </si>
  <si>
    <t xml:space="preserve"> </t>
  </si>
  <si>
    <t>2021/01-MAYO</t>
  </si>
  <si>
    <t>Mayo 31/2021</t>
  </si>
  <si>
    <t>Fecha de Carga 04/06/2021 15:19:41 pm</t>
  </si>
  <si>
    <t>Fecha de registro: hasta el [04] de [Junio del [2021]</t>
  </si>
  <si>
    <t>Fecha de imputación: hasta el [31] de [Mayo] del [2021]</t>
  </si>
  <si>
    <t xml:space="preserve"> LIC. GEORGINA VICTORIANO MORENO</t>
  </si>
  <si>
    <t>DIRECTORA ADMINISTRATIVA Y FINANCIERA</t>
  </si>
  <si>
    <t>AUTORIZADO POR</t>
  </si>
  <si>
    <t>2021/02-JUNIO</t>
  </si>
  <si>
    <t>2021/02-JULIO</t>
  </si>
  <si>
    <t>JuLio 31/2021</t>
  </si>
  <si>
    <t>Fecha de Carga 03/08/2021 14:14:13 pm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</si>
</sst>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71" fontId="49" fillId="33" borderId="10" xfId="46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left" wrapText="1"/>
    </xf>
    <xf numFmtId="171" fontId="6" fillId="0" borderId="0" xfId="0" applyNumberFormat="1" applyFont="1" applyAlignment="1">
      <alignment horizontal="right"/>
    </xf>
    <xf numFmtId="49" fontId="6" fillId="8" borderId="0" xfId="0" applyNumberFormat="1" applyFont="1" applyFill="1" applyAlignment="1">
      <alignment horizontal="left" wrapText="1"/>
    </xf>
    <xf numFmtId="171" fontId="6" fillId="8" borderId="0" xfId="0" applyNumberFormat="1" applyFont="1" applyFill="1" applyAlignment="1">
      <alignment horizontal="right"/>
    </xf>
    <xf numFmtId="0" fontId="50" fillId="34" borderId="11" xfId="0" applyFont="1" applyFill="1" applyBorder="1" applyAlignment="1">
      <alignment horizontal="left" vertical="center" wrapText="1"/>
    </xf>
    <xf numFmtId="171" fontId="50" fillId="34" borderId="11" xfId="46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171" fontId="50" fillId="33" borderId="11" xfId="46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9" fillId="8" borderId="0" xfId="0" applyNumberFormat="1" applyFont="1" applyFill="1" applyAlignment="1">
      <alignment horizontal="left" wrapText="1"/>
    </xf>
    <xf numFmtId="171" fontId="9" fillId="8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 horizontal="left" wrapText="1"/>
    </xf>
    <xf numFmtId="171" fontId="10" fillId="0" borderId="0" xfId="0" applyNumberFormat="1" applyFont="1" applyAlignment="1">
      <alignment horizontal="right"/>
    </xf>
    <xf numFmtId="0" fontId="51" fillId="34" borderId="11" xfId="0" applyFont="1" applyFill="1" applyBorder="1" applyAlignment="1">
      <alignment horizontal="left" vertical="center" wrapText="1"/>
    </xf>
    <xf numFmtId="171" fontId="51" fillId="34" borderId="11" xfId="46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1" fontId="7" fillId="0" borderId="0" xfId="46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51" fillId="0" borderId="12" xfId="0" applyFont="1" applyBorder="1" applyAlignment="1">
      <alignment horizontal="left" vertical="center" wrapText="1"/>
    </xf>
    <xf numFmtId="171" fontId="51" fillId="0" borderId="12" xfId="46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71" fontId="51" fillId="0" borderId="0" xfId="46" applyFont="1" applyAlignment="1">
      <alignment horizontal="left" vertical="center" wrapText="1"/>
    </xf>
    <xf numFmtId="171" fontId="7" fillId="0" borderId="0" xfId="46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171" fontId="6" fillId="0" borderId="0" xfId="46" applyFont="1" applyAlignment="1">
      <alignment horizontal="left" wrapText="1"/>
    </xf>
    <xf numFmtId="171" fontId="6" fillId="8" borderId="0" xfId="46" applyFont="1" applyFill="1" applyAlignment="1">
      <alignment horizontal="left" wrapText="1"/>
    </xf>
    <xf numFmtId="171" fontId="10" fillId="0" borderId="0" xfId="46" applyFont="1" applyAlignment="1">
      <alignment horizontal="left" wrapText="1"/>
    </xf>
    <xf numFmtId="171" fontId="7" fillId="0" borderId="0" xfId="46" applyFont="1" applyAlignment="1">
      <alignment vertical="center" wrapText="1"/>
    </xf>
    <xf numFmtId="171" fontId="9" fillId="8" borderId="0" xfId="46" applyFont="1" applyFill="1" applyAlignment="1">
      <alignment horizontal="left" wrapText="1"/>
    </xf>
    <xf numFmtId="0" fontId="8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/>
    </xf>
    <xf numFmtId="171" fontId="50" fillId="35" borderId="11" xfId="46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left" vertical="center" wrapText="1"/>
    </xf>
    <xf numFmtId="172" fontId="0" fillId="8" borderId="0" xfId="0" applyNumberFormat="1" applyFill="1" applyAlignment="1">
      <alignment/>
    </xf>
    <xf numFmtId="0" fontId="51" fillId="35" borderId="11" xfId="0" applyFont="1" applyFill="1" applyBorder="1" applyAlignment="1">
      <alignment horizontal="left" vertical="center" wrapText="1"/>
    </xf>
    <xf numFmtId="171" fontId="51" fillId="35" borderId="11" xfId="46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1</xdr:col>
      <xdr:colOff>1924050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1781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</xdr:row>
      <xdr:rowOff>161925</xdr:rowOff>
    </xdr:from>
    <xdr:to>
      <xdr:col>8</xdr:col>
      <xdr:colOff>66675</xdr:colOff>
      <xdr:row>4</xdr:row>
      <xdr:rowOff>76200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323850"/>
          <a:ext cx="2466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0</xdr:col>
      <xdr:colOff>2105025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952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104775</xdr:rowOff>
    </xdr:from>
    <xdr:to>
      <xdr:col>8</xdr:col>
      <xdr:colOff>1190625</xdr:colOff>
      <xdr:row>3</xdr:row>
      <xdr:rowOff>19050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104775"/>
          <a:ext cx="2305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104775</xdr:rowOff>
    </xdr:from>
    <xdr:to>
      <xdr:col>0</xdr:col>
      <xdr:colOff>2105025</xdr:colOff>
      <xdr:row>4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1952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1066800</xdr:colOff>
      <xdr:row>1</xdr:row>
      <xdr:rowOff>57150</xdr:rowOff>
    </xdr:from>
    <xdr:to>
      <xdr:col>10</xdr:col>
      <xdr:colOff>1057275</xdr:colOff>
      <xdr:row>3</xdr:row>
      <xdr:rowOff>171450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0" y="219075"/>
          <a:ext cx="2238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2"/>
  <sheetViews>
    <sheetView zoomScalePageLayoutView="0" workbookViewId="0" topLeftCell="A82">
      <selection activeCell="B1" sqref="B1:H112"/>
    </sheetView>
  </sheetViews>
  <sheetFormatPr defaultColWidth="11.421875" defaultRowHeight="12.75"/>
  <cols>
    <col min="1" max="1" width="1.57421875" style="0" customWidth="1"/>
    <col min="2" max="2" width="47.28125" style="0" customWidth="1"/>
    <col min="3" max="4" width="18.57421875" style="0" bestFit="1" customWidth="1"/>
    <col min="5" max="5" width="18.57421875" style="0" customWidth="1"/>
    <col min="6" max="6" width="16.8515625" style="0" bestFit="1" customWidth="1"/>
    <col min="7" max="7" width="18.421875" style="0" customWidth="1"/>
    <col min="8" max="8" width="16.8515625" style="0" bestFit="1" customWidth="1"/>
  </cols>
  <sheetData>
    <row r="2" spans="2:5" ht="18">
      <c r="B2" s="1"/>
      <c r="C2" s="2"/>
      <c r="D2" s="2"/>
      <c r="E2" s="2"/>
    </row>
    <row r="3" spans="2:5" ht="18">
      <c r="B3" s="1"/>
      <c r="C3" s="2"/>
      <c r="D3" s="2"/>
      <c r="E3" s="2"/>
    </row>
    <row r="4" spans="2:5" ht="18">
      <c r="B4" s="1"/>
      <c r="C4" s="2"/>
      <c r="D4" s="2"/>
      <c r="E4" s="2"/>
    </row>
    <row r="5" spans="2:5" ht="18">
      <c r="B5" s="1"/>
      <c r="C5" s="2"/>
      <c r="D5" s="2"/>
      <c r="E5" s="2"/>
    </row>
    <row r="6" spans="2:8" ht="20.25">
      <c r="B6" s="58" t="s">
        <v>42</v>
      </c>
      <c r="C6" s="58"/>
      <c r="D6" s="58"/>
      <c r="E6" s="58"/>
      <c r="F6" s="58"/>
      <c r="G6" s="58"/>
      <c r="H6" s="58"/>
    </row>
    <row r="7" spans="2:8" ht="15.75" customHeight="1">
      <c r="B7" s="59" t="s">
        <v>43</v>
      </c>
      <c r="C7" s="59"/>
      <c r="D7" s="59"/>
      <c r="E7" s="59"/>
      <c r="F7" s="59"/>
      <c r="G7" s="59"/>
      <c r="H7" s="59"/>
    </row>
    <row r="8" spans="2:8" ht="18">
      <c r="B8" s="60" t="s">
        <v>88</v>
      </c>
      <c r="C8" s="60"/>
      <c r="D8" s="60"/>
      <c r="E8" s="60"/>
      <c r="F8" s="60"/>
      <c r="G8" s="60"/>
      <c r="H8" s="60"/>
    </row>
    <row r="9" spans="2:8" ht="18" customHeight="1">
      <c r="B9" s="61" t="s">
        <v>44</v>
      </c>
      <c r="C9" s="61"/>
      <c r="D9" s="61"/>
      <c r="E9" s="61"/>
      <c r="F9" s="61"/>
      <c r="G9" s="61"/>
      <c r="H9" s="61"/>
    </row>
    <row r="10" spans="2:8" ht="15.75">
      <c r="B10" s="62" t="s">
        <v>45</v>
      </c>
      <c r="C10" s="62"/>
      <c r="D10" s="62"/>
      <c r="E10" s="62"/>
      <c r="F10" s="62"/>
      <c r="G10" s="62"/>
      <c r="H10" s="62"/>
    </row>
    <row r="11" spans="2:7" ht="15.75">
      <c r="B11" s="5" t="s">
        <v>92</v>
      </c>
      <c r="C11" s="4"/>
      <c r="D11" s="4"/>
      <c r="E11" s="4"/>
      <c r="F11" s="4"/>
      <c r="G11" s="3"/>
    </row>
    <row r="12" spans="2:7" ht="15">
      <c r="B12" s="6" t="s">
        <v>93</v>
      </c>
      <c r="C12" s="4"/>
      <c r="D12" s="4"/>
      <c r="E12" s="4"/>
      <c r="F12" s="4"/>
      <c r="G12" s="3"/>
    </row>
    <row r="13" spans="2:8" ht="31.5">
      <c r="B13" s="3"/>
      <c r="C13" s="3"/>
      <c r="D13" s="3"/>
      <c r="E13" s="3"/>
      <c r="F13" s="7" t="s">
        <v>89</v>
      </c>
      <c r="G13" s="7" t="s">
        <v>90</v>
      </c>
      <c r="H13" s="7" t="s">
        <v>91</v>
      </c>
    </row>
    <row r="14" spans="2:8" ht="63">
      <c r="B14" s="7" t="s">
        <v>0</v>
      </c>
      <c r="C14" s="7" t="s">
        <v>1</v>
      </c>
      <c r="D14" s="7" t="s">
        <v>2</v>
      </c>
      <c r="E14" s="7" t="s">
        <v>98</v>
      </c>
      <c r="F14" s="7" t="s">
        <v>1</v>
      </c>
      <c r="G14" s="7" t="s">
        <v>1</v>
      </c>
      <c r="H14" s="7" t="s">
        <v>1</v>
      </c>
    </row>
    <row r="15" spans="2:8" ht="14.25">
      <c r="B15" s="11" t="s">
        <v>3</v>
      </c>
      <c r="C15" s="44">
        <f>SUM(F15:H15)</f>
        <v>1024128064.2</v>
      </c>
      <c r="D15" s="12">
        <v>4156294851</v>
      </c>
      <c r="E15" s="12">
        <f>E16</f>
        <v>1927839406.58</v>
      </c>
      <c r="F15" s="12">
        <v>186595893.66</v>
      </c>
      <c r="G15" s="12">
        <v>396819046.22</v>
      </c>
      <c r="H15" s="12">
        <v>440713124.32</v>
      </c>
    </row>
    <row r="16" spans="2:8" ht="28.5">
      <c r="B16" s="11" t="s">
        <v>4</v>
      </c>
      <c r="C16" s="44">
        <f aca="true" t="shared" si="0" ref="C16:C78">SUM(F16:H16)</f>
        <v>1024128064.2</v>
      </c>
      <c r="D16" s="12">
        <v>4156294851</v>
      </c>
      <c r="E16" s="12">
        <f>E17</f>
        <v>1927839406.58</v>
      </c>
      <c r="F16" s="12">
        <v>186595893.66</v>
      </c>
      <c r="G16" s="12">
        <v>396819046.22</v>
      </c>
      <c r="H16" s="12">
        <v>440713124.32</v>
      </c>
    </row>
    <row r="17" spans="2:8" ht="28.5">
      <c r="B17" s="11" t="s">
        <v>5</v>
      </c>
      <c r="C17" s="44">
        <f t="shared" si="0"/>
        <v>1024128064.2</v>
      </c>
      <c r="D17" s="12">
        <v>4156294851</v>
      </c>
      <c r="E17" s="12">
        <f>E18</f>
        <v>1927839406.58</v>
      </c>
      <c r="F17" s="12">
        <v>186595893.66</v>
      </c>
      <c r="G17" s="12">
        <v>396819046.22</v>
      </c>
      <c r="H17" s="12">
        <v>440713124.32</v>
      </c>
    </row>
    <row r="18" spans="2:8" ht="28.5">
      <c r="B18" s="11" t="s">
        <v>6</v>
      </c>
      <c r="C18" s="44">
        <f t="shared" si="0"/>
        <v>1024128064.2</v>
      </c>
      <c r="D18" s="12">
        <v>4156294851</v>
      </c>
      <c r="E18" s="12">
        <f>E19</f>
        <v>1927839406.58</v>
      </c>
      <c r="F18" s="12">
        <v>186595893.66</v>
      </c>
      <c r="G18" s="12">
        <v>396819046.22</v>
      </c>
      <c r="H18" s="12">
        <v>440713124.32</v>
      </c>
    </row>
    <row r="19" spans="2:8" ht="14.25">
      <c r="B19" s="11" t="s">
        <v>7</v>
      </c>
      <c r="C19" s="44">
        <f t="shared" si="0"/>
        <v>1024128064.2</v>
      </c>
      <c r="D19" s="12">
        <v>4156294851</v>
      </c>
      <c r="E19" s="12">
        <f>E35</f>
        <v>1927839406.58</v>
      </c>
      <c r="F19" s="12">
        <v>186595893.66</v>
      </c>
      <c r="G19" s="12">
        <v>396819046.22</v>
      </c>
      <c r="H19" s="12">
        <v>440713124.32</v>
      </c>
    </row>
    <row r="20" spans="2:8" ht="28.5">
      <c r="B20" s="13" t="s">
        <v>8</v>
      </c>
      <c r="C20" s="45">
        <f t="shared" si="0"/>
        <v>198722522.9</v>
      </c>
      <c r="D20" s="14">
        <v>839458898</v>
      </c>
      <c r="E20" s="14"/>
      <c r="F20" s="14">
        <v>59444179.32</v>
      </c>
      <c r="G20" s="14">
        <f>G21+G22+G23+G24</f>
        <v>58650368.8</v>
      </c>
      <c r="H20" s="14">
        <f>H21+H22+H23+H24</f>
        <v>80627974.78</v>
      </c>
    </row>
    <row r="21" spans="2:8" ht="12.75">
      <c r="B21" s="23" t="s">
        <v>9</v>
      </c>
      <c r="C21" s="46">
        <f t="shared" si="0"/>
        <v>154955507.78</v>
      </c>
      <c r="D21" s="24">
        <v>668429634</v>
      </c>
      <c r="E21" s="24"/>
      <c r="F21" s="24">
        <v>50126728.43</v>
      </c>
      <c r="G21" s="24">
        <v>49405434.25</v>
      </c>
      <c r="H21" s="24">
        <v>55423345.1</v>
      </c>
    </row>
    <row r="22" spans="2:8" ht="12.75">
      <c r="B22" s="23" t="s">
        <v>10</v>
      </c>
      <c r="C22" s="46">
        <f t="shared" si="0"/>
        <v>20104510</v>
      </c>
      <c r="D22" s="24">
        <v>70579836</v>
      </c>
      <c r="E22" s="24"/>
      <c r="F22" s="24">
        <v>1659920</v>
      </c>
      <c r="G22" s="24">
        <v>1707320</v>
      </c>
      <c r="H22" s="24">
        <v>16737270</v>
      </c>
    </row>
    <row r="23" spans="2:8" ht="12.75">
      <c r="B23" s="23" t="s">
        <v>11</v>
      </c>
      <c r="C23" s="46">
        <f t="shared" si="0"/>
        <v>0</v>
      </c>
      <c r="D23" s="24">
        <v>1000000</v>
      </c>
      <c r="E23" s="24"/>
      <c r="F23" s="24">
        <v>0</v>
      </c>
      <c r="G23" s="24">
        <v>0</v>
      </c>
      <c r="H23" s="24">
        <v>0</v>
      </c>
    </row>
    <row r="24" spans="2:8" ht="12.75">
      <c r="B24" s="23" t="s">
        <v>12</v>
      </c>
      <c r="C24" s="46">
        <f t="shared" si="0"/>
        <v>23662505.119999997</v>
      </c>
      <c r="D24" s="24">
        <v>99449428</v>
      </c>
      <c r="E24" s="24"/>
      <c r="F24" s="24">
        <v>7657530.89</v>
      </c>
      <c r="G24" s="24">
        <v>7537614.55</v>
      </c>
      <c r="H24" s="24">
        <v>8467359.68</v>
      </c>
    </row>
    <row r="25" spans="2:8" ht="14.25">
      <c r="B25" s="13" t="s">
        <v>13</v>
      </c>
      <c r="C25" s="45">
        <f t="shared" si="0"/>
        <v>45279458.05</v>
      </c>
      <c r="D25" s="14">
        <v>324128463</v>
      </c>
      <c r="E25" s="14"/>
      <c r="F25" s="14">
        <v>9451143.04</v>
      </c>
      <c r="G25" s="14">
        <f>G26+G27+G28+G29+G30+G31+G32+G33+G34</f>
        <v>9173134.61</v>
      </c>
      <c r="H25" s="14">
        <f>H26+H27+H28+H29+H30+H31+H32+H33+H34</f>
        <v>26655180.4</v>
      </c>
    </row>
    <row r="26" spans="2:8" ht="12.75">
      <c r="B26" s="23" t="s">
        <v>14</v>
      </c>
      <c r="C26" s="46">
        <f t="shared" si="0"/>
        <v>14406392</v>
      </c>
      <c r="D26" s="24">
        <v>66206320</v>
      </c>
      <c r="E26" s="24"/>
      <c r="F26" s="24">
        <v>4998186.22</v>
      </c>
      <c r="G26" s="24">
        <v>4717204.78</v>
      </c>
      <c r="H26" s="24">
        <v>4691001</v>
      </c>
    </row>
    <row r="27" spans="2:8" ht="12.75">
      <c r="B27" s="23" t="s">
        <v>15</v>
      </c>
      <c r="C27" s="46">
        <f t="shared" si="0"/>
        <v>260780</v>
      </c>
      <c r="D27" s="24">
        <v>5371865</v>
      </c>
      <c r="E27" s="24"/>
      <c r="F27" s="24">
        <v>0</v>
      </c>
      <c r="G27" s="24">
        <v>0</v>
      </c>
      <c r="H27" s="24">
        <v>260780</v>
      </c>
    </row>
    <row r="28" spans="2:8" ht="12.75">
      <c r="B28" s="23" t="s">
        <v>16</v>
      </c>
      <c r="C28" s="46">
        <f t="shared" si="0"/>
        <v>0</v>
      </c>
      <c r="D28" s="24">
        <v>7197600</v>
      </c>
      <c r="E28" s="24"/>
      <c r="F28" s="24">
        <v>0</v>
      </c>
      <c r="G28" s="24">
        <v>0</v>
      </c>
      <c r="H28" s="24">
        <v>0</v>
      </c>
    </row>
    <row r="29" spans="2:8" ht="12.75">
      <c r="B29" s="23" t="s">
        <v>17</v>
      </c>
      <c r="C29" s="46">
        <f t="shared" si="0"/>
        <v>0</v>
      </c>
      <c r="D29" s="24">
        <v>1095000</v>
      </c>
      <c r="E29" s="24"/>
      <c r="F29" s="24">
        <v>0</v>
      </c>
      <c r="G29" s="24">
        <v>0</v>
      </c>
      <c r="H29" s="24">
        <v>0</v>
      </c>
    </row>
    <row r="30" spans="2:8" ht="12.75">
      <c r="B30" s="23" t="s">
        <v>18</v>
      </c>
      <c r="C30" s="46">
        <f t="shared" si="0"/>
        <v>16922756.83</v>
      </c>
      <c r="D30" s="24">
        <v>53256828</v>
      </c>
      <c r="E30" s="24"/>
      <c r="F30" s="24">
        <v>4179504.76</v>
      </c>
      <c r="G30" s="24">
        <v>4034764.55</v>
      </c>
      <c r="H30" s="24">
        <v>8708487.52</v>
      </c>
    </row>
    <row r="31" spans="2:8" ht="12.75">
      <c r="B31" s="23" t="s">
        <v>19</v>
      </c>
      <c r="C31" s="46">
        <f t="shared" si="0"/>
        <v>909243.9099999999</v>
      </c>
      <c r="D31" s="24">
        <v>22826081</v>
      </c>
      <c r="E31" s="24"/>
      <c r="F31" s="24">
        <v>256092.06</v>
      </c>
      <c r="G31" s="24">
        <v>324553.11</v>
      </c>
      <c r="H31" s="24">
        <v>328598.74</v>
      </c>
    </row>
    <row r="32" spans="2:8" ht="25.5">
      <c r="B32" s="23" t="s">
        <v>20</v>
      </c>
      <c r="C32" s="46">
        <f t="shared" si="0"/>
        <v>1365186.23</v>
      </c>
      <c r="D32" s="24">
        <v>77490756</v>
      </c>
      <c r="E32" s="24"/>
      <c r="F32" s="24">
        <v>0</v>
      </c>
      <c r="G32" s="24">
        <v>94252.17</v>
      </c>
      <c r="H32" s="24">
        <v>1270934.06</v>
      </c>
    </row>
    <row r="33" spans="2:8" ht="25.5">
      <c r="B33" s="23" t="s">
        <v>21</v>
      </c>
      <c r="C33" s="46">
        <f t="shared" si="0"/>
        <v>2094897.4</v>
      </c>
      <c r="D33" s="24">
        <v>45229017</v>
      </c>
      <c r="E33" s="24"/>
      <c r="F33" s="24">
        <v>17360</v>
      </c>
      <c r="G33" s="24">
        <v>2360</v>
      </c>
      <c r="H33" s="24">
        <v>2075177.4</v>
      </c>
    </row>
    <row r="34" spans="2:8" ht="12.75">
      <c r="B34" s="23" t="s">
        <v>22</v>
      </c>
      <c r="C34" s="46">
        <f t="shared" si="0"/>
        <v>9320201.68</v>
      </c>
      <c r="D34" s="24">
        <v>45454996</v>
      </c>
      <c r="E34" s="24"/>
      <c r="F34" s="24">
        <v>0</v>
      </c>
      <c r="G34" s="24">
        <v>0</v>
      </c>
      <c r="H34" s="24">
        <v>9320201.68</v>
      </c>
    </row>
    <row r="35" spans="2:8" ht="14.25">
      <c r="B35" s="13" t="s">
        <v>23</v>
      </c>
      <c r="C35" s="45">
        <f t="shared" si="0"/>
        <v>773925241.96</v>
      </c>
      <c r="D35" s="14">
        <v>2796599873</v>
      </c>
      <c r="E35" s="14">
        <f>SUM(E36:E44)</f>
        <v>1927839406.58</v>
      </c>
      <c r="F35" s="14">
        <v>117700571.3</v>
      </c>
      <c r="G35" s="14">
        <f>G36+G37+G38+G39+G41+G42+G43+G44</f>
        <v>328995542.81</v>
      </c>
      <c r="H35" s="14">
        <f>H36+H37+H38+H39+H41+H42+H43+H44</f>
        <v>327229127.84999996</v>
      </c>
    </row>
    <row r="36" spans="2:8" ht="12.75">
      <c r="B36" s="23" t="s">
        <v>24</v>
      </c>
      <c r="C36" s="46">
        <f t="shared" si="0"/>
        <v>855300</v>
      </c>
      <c r="D36" s="24">
        <v>4652203</v>
      </c>
      <c r="E36" s="24"/>
      <c r="F36" s="24">
        <v>0</v>
      </c>
      <c r="G36" s="24">
        <v>0</v>
      </c>
      <c r="H36" s="24">
        <v>855300</v>
      </c>
    </row>
    <row r="37" spans="2:8" ht="12.75">
      <c r="B37" s="23" t="s">
        <v>25</v>
      </c>
      <c r="C37" s="46">
        <f t="shared" si="0"/>
        <v>70761130.69</v>
      </c>
      <c r="D37" s="24">
        <v>6187994</v>
      </c>
      <c r="E37" s="24"/>
      <c r="F37" s="24">
        <v>0</v>
      </c>
      <c r="G37" s="24">
        <v>55191688.3</v>
      </c>
      <c r="H37" s="24">
        <v>15569442.39</v>
      </c>
    </row>
    <row r="38" spans="2:8" ht="12.75">
      <c r="B38" s="23" t="s">
        <v>26</v>
      </c>
      <c r="C38" s="46">
        <f t="shared" si="0"/>
        <v>2091965.81</v>
      </c>
      <c r="D38" s="24">
        <v>9929864</v>
      </c>
      <c r="E38" s="24"/>
      <c r="F38" s="24">
        <v>0</v>
      </c>
      <c r="G38" s="24">
        <v>302080</v>
      </c>
      <c r="H38" s="24">
        <v>1789885.81</v>
      </c>
    </row>
    <row r="39" spans="2:8" ht="12.75">
      <c r="B39" s="23" t="s">
        <v>27</v>
      </c>
      <c r="C39" s="46">
        <f t="shared" si="0"/>
        <v>408966104.96</v>
      </c>
      <c r="D39" s="24">
        <v>1816701894</v>
      </c>
      <c r="E39" s="24"/>
      <c r="F39" s="24">
        <v>78081180.66</v>
      </c>
      <c r="G39" s="24">
        <v>111641028.88</v>
      </c>
      <c r="H39" s="24">
        <v>219243895.42</v>
      </c>
    </row>
    <row r="40" spans="2:8" ht="12.75">
      <c r="B40" s="23" t="s">
        <v>99</v>
      </c>
      <c r="C40" s="46">
        <f t="shared" si="0"/>
        <v>0</v>
      </c>
      <c r="D40" s="24"/>
      <c r="E40" s="24">
        <v>1927839406.58</v>
      </c>
      <c r="F40" s="24"/>
      <c r="G40" s="24"/>
      <c r="H40" s="24"/>
    </row>
    <row r="41" spans="2:8" ht="12.75">
      <c r="B41" s="23" t="s">
        <v>28</v>
      </c>
      <c r="C41" s="46">
        <f t="shared" si="0"/>
        <v>298483.92</v>
      </c>
      <c r="D41" s="24">
        <v>11828458</v>
      </c>
      <c r="E41" s="24"/>
      <c r="F41" s="24">
        <v>0</v>
      </c>
      <c r="G41" s="24">
        <v>0</v>
      </c>
      <c r="H41" s="24">
        <v>298483.92</v>
      </c>
    </row>
    <row r="42" spans="2:8" ht="25.5">
      <c r="B42" s="23" t="s">
        <v>29</v>
      </c>
      <c r="C42" s="46">
        <f t="shared" si="0"/>
        <v>0</v>
      </c>
      <c r="D42" s="24">
        <v>11573981</v>
      </c>
      <c r="E42" s="24"/>
      <c r="F42" s="24">
        <v>0</v>
      </c>
      <c r="G42" s="24">
        <v>0</v>
      </c>
      <c r="H42" s="24">
        <v>0</v>
      </c>
    </row>
    <row r="43" spans="2:8" ht="25.5">
      <c r="B43" s="23" t="s">
        <v>30</v>
      </c>
      <c r="C43" s="46">
        <f t="shared" si="0"/>
        <v>1180</v>
      </c>
      <c r="D43" s="24">
        <v>52179632</v>
      </c>
      <c r="E43" s="24"/>
      <c r="F43" s="24">
        <v>0</v>
      </c>
      <c r="G43" s="24">
        <v>0</v>
      </c>
      <c r="H43" s="24">
        <v>1180</v>
      </c>
    </row>
    <row r="44" spans="2:8" ht="12.75">
      <c r="B44" s="23" t="s">
        <v>31</v>
      </c>
      <c r="C44" s="46">
        <f t="shared" si="0"/>
        <v>290951076.58</v>
      </c>
      <c r="D44" s="24">
        <v>883545847</v>
      </c>
      <c r="E44" s="24"/>
      <c r="F44" s="24">
        <v>39619390.64</v>
      </c>
      <c r="G44" s="24">
        <v>161860745.63</v>
      </c>
      <c r="H44" s="24">
        <v>89470940.31</v>
      </c>
    </row>
    <row r="45" spans="2:8" ht="14.25">
      <c r="B45" s="15" t="s">
        <v>46</v>
      </c>
      <c r="C45" s="16">
        <f t="shared" si="0"/>
        <v>0</v>
      </c>
      <c r="D45" s="16">
        <v>0</v>
      </c>
      <c r="E45" s="16"/>
      <c r="F45" s="16">
        <f aca="true" t="shared" si="1" ref="F45:F60">SUM(G45:Q45)</f>
        <v>0</v>
      </c>
      <c r="G45" s="16">
        <f aca="true" t="shared" si="2" ref="G45:G60">SUM(H45:R45)</f>
        <v>0</v>
      </c>
      <c r="H45" s="16">
        <f aca="true" t="shared" si="3" ref="H45:H60">SUM(J45:S45)</f>
        <v>0</v>
      </c>
    </row>
    <row r="46" spans="2:8" ht="25.5">
      <c r="B46" s="27" t="s">
        <v>47</v>
      </c>
      <c r="C46" s="47">
        <f t="shared" si="0"/>
        <v>0</v>
      </c>
      <c r="D46" s="28">
        <v>0</v>
      </c>
      <c r="E46" s="28"/>
      <c r="F46" s="28">
        <f t="shared" si="1"/>
        <v>0</v>
      </c>
      <c r="G46" s="28">
        <f t="shared" si="2"/>
        <v>0</v>
      </c>
      <c r="H46" s="28">
        <f t="shared" si="3"/>
        <v>0</v>
      </c>
    </row>
    <row r="47" spans="2:8" ht="25.5">
      <c r="B47" s="27" t="s">
        <v>48</v>
      </c>
      <c r="C47" s="47">
        <f t="shared" si="0"/>
        <v>0</v>
      </c>
      <c r="D47" s="28">
        <v>0</v>
      </c>
      <c r="E47" s="28"/>
      <c r="F47" s="28">
        <f t="shared" si="1"/>
        <v>0</v>
      </c>
      <c r="G47" s="28">
        <f t="shared" si="2"/>
        <v>0</v>
      </c>
      <c r="H47" s="28">
        <f t="shared" si="3"/>
        <v>0</v>
      </c>
    </row>
    <row r="48" spans="2:8" ht="25.5">
      <c r="B48" s="27" t="s">
        <v>49</v>
      </c>
      <c r="C48" s="47">
        <f t="shared" si="0"/>
        <v>0</v>
      </c>
      <c r="D48" s="28">
        <v>0</v>
      </c>
      <c r="E48" s="28"/>
      <c r="F48" s="28">
        <f t="shared" si="1"/>
        <v>0</v>
      </c>
      <c r="G48" s="28">
        <f t="shared" si="2"/>
        <v>0</v>
      </c>
      <c r="H48" s="28">
        <f t="shared" si="3"/>
        <v>0</v>
      </c>
    </row>
    <row r="49" spans="2:8" ht="25.5">
      <c r="B49" s="27" t="s">
        <v>50</v>
      </c>
      <c r="C49" s="47">
        <f t="shared" si="0"/>
        <v>0</v>
      </c>
      <c r="D49" s="28">
        <v>0</v>
      </c>
      <c r="E49" s="28"/>
      <c r="F49" s="28">
        <f t="shared" si="1"/>
        <v>0</v>
      </c>
      <c r="G49" s="28">
        <f t="shared" si="2"/>
        <v>0</v>
      </c>
      <c r="H49" s="28">
        <f t="shared" si="3"/>
        <v>0</v>
      </c>
    </row>
    <row r="50" spans="2:8" ht="25.5">
      <c r="B50" s="27" t="s">
        <v>51</v>
      </c>
      <c r="C50" s="47">
        <f t="shared" si="0"/>
        <v>0</v>
      </c>
      <c r="D50" s="28">
        <v>0</v>
      </c>
      <c r="E50" s="28"/>
      <c r="F50" s="28">
        <f t="shared" si="1"/>
        <v>0</v>
      </c>
      <c r="G50" s="28">
        <f t="shared" si="2"/>
        <v>0</v>
      </c>
      <c r="H50" s="28">
        <f t="shared" si="3"/>
        <v>0</v>
      </c>
    </row>
    <row r="51" spans="2:8" ht="25.5">
      <c r="B51" s="27" t="s">
        <v>52</v>
      </c>
      <c r="C51" s="47">
        <f t="shared" si="0"/>
        <v>0</v>
      </c>
      <c r="D51" s="28">
        <v>0</v>
      </c>
      <c r="E51" s="28"/>
      <c r="F51" s="28">
        <f t="shared" si="1"/>
        <v>0</v>
      </c>
      <c r="G51" s="28">
        <f t="shared" si="2"/>
        <v>0</v>
      </c>
      <c r="H51" s="28">
        <f t="shared" si="3"/>
        <v>0</v>
      </c>
    </row>
    <row r="52" spans="2:8" ht="25.5">
      <c r="B52" s="27" t="s">
        <v>53</v>
      </c>
      <c r="C52" s="47">
        <f t="shared" si="0"/>
        <v>0</v>
      </c>
      <c r="D52" s="28">
        <v>0</v>
      </c>
      <c r="E52" s="28"/>
      <c r="F52" s="28">
        <f t="shared" si="1"/>
        <v>0</v>
      </c>
      <c r="G52" s="28">
        <f t="shared" si="2"/>
        <v>0</v>
      </c>
      <c r="H52" s="28">
        <f t="shared" si="3"/>
        <v>0</v>
      </c>
    </row>
    <row r="53" spans="2:8" ht="14.25">
      <c r="B53" s="15" t="s">
        <v>54</v>
      </c>
      <c r="C53" s="16">
        <f t="shared" si="0"/>
        <v>0</v>
      </c>
      <c r="D53" s="16">
        <v>0</v>
      </c>
      <c r="E53" s="16"/>
      <c r="F53" s="16">
        <f t="shared" si="1"/>
        <v>0</v>
      </c>
      <c r="G53" s="16">
        <f t="shared" si="2"/>
        <v>0</v>
      </c>
      <c r="H53" s="16">
        <f t="shared" si="3"/>
        <v>0</v>
      </c>
    </row>
    <row r="54" spans="2:8" ht="25.5">
      <c r="B54" s="27" t="s">
        <v>55</v>
      </c>
      <c r="C54" s="47">
        <f t="shared" si="0"/>
        <v>0</v>
      </c>
      <c r="D54" s="28">
        <v>0</v>
      </c>
      <c r="E54" s="28"/>
      <c r="F54" s="28">
        <f t="shared" si="1"/>
        <v>0</v>
      </c>
      <c r="G54" s="28">
        <f t="shared" si="2"/>
        <v>0</v>
      </c>
      <c r="H54" s="28">
        <f t="shared" si="3"/>
        <v>0</v>
      </c>
    </row>
    <row r="55" spans="2:8" ht="25.5">
      <c r="B55" s="27" t="s">
        <v>56</v>
      </c>
      <c r="C55" s="47">
        <f t="shared" si="0"/>
        <v>0</v>
      </c>
      <c r="D55" s="28">
        <v>0</v>
      </c>
      <c r="E55" s="28"/>
      <c r="F55" s="28">
        <f t="shared" si="1"/>
        <v>0</v>
      </c>
      <c r="G55" s="28">
        <f t="shared" si="2"/>
        <v>0</v>
      </c>
      <c r="H55" s="28">
        <f t="shared" si="3"/>
        <v>0</v>
      </c>
    </row>
    <row r="56" spans="2:8" ht="25.5">
      <c r="B56" s="27" t="s">
        <v>57</v>
      </c>
      <c r="C56" s="47">
        <f t="shared" si="0"/>
        <v>0</v>
      </c>
      <c r="D56" s="28">
        <v>0</v>
      </c>
      <c r="E56" s="28"/>
      <c r="F56" s="28">
        <f t="shared" si="1"/>
        <v>0</v>
      </c>
      <c r="G56" s="28">
        <f t="shared" si="2"/>
        <v>0</v>
      </c>
      <c r="H56" s="28">
        <f t="shared" si="3"/>
        <v>0</v>
      </c>
    </row>
    <row r="57" spans="2:8" ht="25.5">
      <c r="B57" s="27" t="s">
        <v>58</v>
      </c>
      <c r="C57" s="47">
        <f t="shared" si="0"/>
        <v>0</v>
      </c>
      <c r="D57" s="28">
        <v>0</v>
      </c>
      <c r="E57" s="28"/>
      <c r="F57" s="28">
        <f t="shared" si="1"/>
        <v>0</v>
      </c>
      <c r="G57" s="28">
        <f t="shared" si="2"/>
        <v>0</v>
      </c>
      <c r="H57" s="28">
        <f t="shared" si="3"/>
        <v>0</v>
      </c>
    </row>
    <row r="58" spans="2:8" ht="25.5">
      <c r="B58" s="27" t="s">
        <v>59</v>
      </c>
      <c r="C58" s="47">
        <f t="shared" si="0"/>
        <v>0</v>
      </c>
      <c r="D58" s="28">
        <v>0</v>
      </c>
      <c r="E58" s="28"/>
      <c r="F58" s="28">
        <f t="shared" si="1"/>
        <v>0</v>
      </c>
      <c r="G58" s="28">
        <f t="shared" si="2"/>
        <v>0</v>
      </c>
      <c r="H58" s="28">
        <f t="shared" si="3"/>
        <v>0</v>
      </c>
    </row>
    <row r="59" spans="2:8" ht="25.5">
      <c r="B59" s="27" t="s">
        <v>60</v>
      </c>
      <c r="C59" s="47">
        <f t="shared" si="0"/>
        <v>0</v>
      </c>
      <c r="D59" s="28">
        <v>0</v>
      </c>
      <c r="E59" s="28"/>
      <c r="F59" s="28">
        <f t="shared" si="1"/>
        <v>0</v>
      </c>
      <c r="G59" s="28">
        <f t="shared" si="2"/>
        <v>0</v>
      </c>
      <c r="H59" s="28">
        <f t="shared" si="3"/>
        <v>0</v>
      </c>
    </row>
    <row r="60" spans="2:8" ht="25.5">
      <c r="B60" s="27" t="s">
        <v>61</v>
      </c>
      <c r="C60" s="47">
        <f t="shared" si="0"/>
        <v>0</v>
      </c>
      <c r="D60" s="28">
        <v>0</v>
      </c>
      <c r="E60" s="28"/>
      <c r="F60" s="28">
        <f t="shared" si="1"/>
        <v>0</v>
      </c>
      <c r="G60" s="28">
        <f t="shared" si="2"/>
        <v>0</v>
      </c>
      <c r="H60" s="28">
        <f t="shared" si="3"/>
        <v>0</v>
      </c>
    </row>
    <row r="61" spans="2:8" ht="28.5">
      <c r="B61" s="13" t="s">
        <v>32</v>
      </c>
      <c r="C61" s="45">
        <f t="shared" si="0"/>
        <v>3453123.6</v>
      </c>
      <c r="D61" s="14">
        <v>146967617</v>
      </c>
      <c r="E61" s="14"/>
      <c r="F61" s="14">
        <v>0</v>
      </c>
      <c r="G61" s="14">
        <v>0</v>
      </c>
      <c r="H61" s="14">
        <f>H62+H63+H64+H65+H66+H67+H68</f>
        <v>3453123.6</v>
      </c>
    </row>
    <row r="62" spans="2:8" ht="12.75">
      <c r="B62" s="23" t="s">
        <v>33</v>
      </c>
      <c r="C62" s="46">
        <f t="shared" si="0"/>
        <v>686611.52</v>
      </c>
      <c r="D62" s="24">
        <v>56169765</v>
      </c>
      <c r="E62" s="24"/>
      <c r="F62" s="24">
        <v>0</v>
      </c>
      <c r="G62" s="24">
        <v>0</v>
      </c>
      <c r="H62" s="24">
        <v>686611.52</v>
      </c>
    </row>
    <row r="63" spans="2:8" ht="25.5">
      <c r="B63" s="23" t="s">
        <v>34</v>
      </c>
      <c r="C63" s="46">
        <f t="shared" si="0"/>
        <v>0</v>
      </c>
      <c r="D63" s="24">
        <v>100000</v>
      </c>
      <c r="E63" s="24"/>
      <c r="F63" s="24">
        <v>0</v>
      </c>
      <c r="G63" s="24">
        <v>0</v>
      </c>
      <c r="H63" s="24">
        <v>0</v>
      </c>
    </row>
    <row r="64" spans="2:8" ht="25.5">
      <c r="B64" s="23" t="s">
        <v>35</v>
      </c>
      <c r="C64" s="46">
        <f t="shared" si="0"/>
        <v>0</v>
      </c>
      <c r="D64" s="24">
        <v>77200</v>
      </c>
      <c r="E64" s="24"/>
      <c r="F64" s="24">
        <v>0</v>
      </c>
      <c r="G64" s="24">
        <v>0</v>
      </c>
      <c r="H64" s="24">
        <v>0</v>
      </c>
    </row>
    <row r="65" spans="2:8" ht="25.5">
      <c r="B65" s="23" t="s">
        <v>36</v>
      </c>
      <c r="C65" s="46">
        <f t="shared" si="0"/>
        <v>690000</v>
      </c>
      <c r="D65" s="24">
        <v>21135544</v>
      </c>
      <c r="E65" s="24"/>
      <c r="F65" s="24">
        <v>0</v>
      </c>
      <c r="G65" s="24">
        <v>0</v>
      </c>
      <c r="H65" s="24">
        <v>690000</v>
      </c>
    </row>
    <row r="66" spans="2:8" ht="25.5">
      <c r="B66" s="23" t="s">
        <v>37</v>
      </c>
      <c r="C66" s="46">
        <f t="shared" si="0"/>
        <v>0</v>
      </c>
      <c r="D66" s="24">
        <v>13199053</v>
      </c>
      <c r="E66" s="24"/>
      <c r="F66" s="24">
        <v>0</v>
      </c>
      <c r="G66" s="24">
        <v>0</v>
      </c>
      <c r="H66" s="24">
        <v>0</v>
      </c>
    </row>
    <row r="67" spans="2:8" ht="12.75">
      <c r="B67" s="23" t="s">
        <v>38</v>
      </c>
      <c r="C67" s="46">
        <f t="shared" si="0"/>
        <v>0</v>
      </c>
      <c r="D67" s="24">
        <v>180055</v>
      </c>
      <c r="E67" s="24"/>
      <c r="F67" s="24">
        <v>0</v>
      </c>
      <c r="G67" s="24">
        <v>0</v>
      </c>
      <c r="H67" s="24">
        <v>0</v>
      </c>
    </row>
    <row r="68" spans="2:8" ht="12.75">
      <c r="B68" s="23" t="s">
        <v>39</v>
      </c>
      <c r="C68" s="46">
        <f t="shared" si="0"/>
        <v>2076512.08</v>
      </c>
      <c r="D68" s="24">
        <v>56106000</v>
      </c>
      <c r="E68" s="24"/>
      <c r="F68" s="24">
        <v>0</v>
      </c>
      <c r="G68" s="24">
        <v>0</v>
      </c>
      <c r="H68" s="24">
        <v>2076512.08</v>
      </c>
    </row>
    <row r="69" spans="2:8" ht="12.75">
      <c r="B69" s="21" t="s">
        <v>40</v>
      </c>
      <c r="C69" s="48">
        <f t="shared" si="0"/>
        <v>2747717.69</v>
      </c>
      <c r="D69" s="22">
        <v>49140000</v>
      </c>
      <c r="E69" s="22"/>
      <c r="F69" s="22">
        <v>0</v>
      </c>
      <c r="G69" s="22">
        <v>0</v>
      </c>
      <c r="H69" s="22">
        <f>H70</f>
        <v>2747717.69</v>
      </c>
    </row>
    <row r="70" spans="2:8" ht="12.75">
      <c r="B70" s="23" t="s">
        <v>41</v>
      </c>
      <c r="C70" s="46">
        <f t="shared" si="0"/>
        <v>2747717.69</v>
      </c>
      <c r="D70" s="24">
        <v>49140000</v>
      </c>
      <c r="E70" s="24"/>
      <c r="F70" s="24">
        <v>0</v>
      </c>
      <c r="G70" s="24">
        <v>0</v>
      </c>
      <c r="H70" s="24">
        <v>2747717.69</v>
      </c>
    </row>
    <row r="71" spans="2:8" ht="28.5">
      <c r="B71" s="15" t="s">
        <v>62</v>
      </c>
      <c r="C71" s="16">
        <f t="shared" si="0"/>
        <v>0</v>
      </c>
      <c r="D71" s="16">
        <v>0</v>
      </c>
      <c r="E71" s="16"/>
      <c r="F71" s="16">
        <f aca="true" t="shared" si="4" ref="F71:G77">SUM(G71:Q71)</f>
        <v>0</v>
      </c>
      <c r="G71" s="16">
        <f t="shared" si="4"/>
        <v>0</v>
      </c>
      <c r="H71" s="16">
        <f aca="true" t="shared" si="5" ref="H71:H77">SUM(J71:S71)</f>
        <v>0</v>
      </c>
    </row>
    <row r="72" spans="2:8" ht="12.75">
      <c r="B72" s="29" t="s">
        <v>63</v>
      </c>
      <c r="C72" s="28">
        <f t="shared" si="0"/>
        <v>0</v>
      </c>
      <c r="D72" s="28">
        <v>0</v>
      </c>
      <c r="E72" s="28"/>
      <c r="F72" s="28">
        <f t="shared" si="4"/>
        <v>0</v>
      </c>
      <c r="G72" s="28">
        <f t="shared" si="4"/>
        <v>0</v>
      </c>
      <c r="H72" s="28">
        <f t="shared" si="5"/>
        <v>0</v>
      </c>
    </row>
    <row r="73" spans="2:8" ht="25.5">
      <c r="B73" s="29" t="s">
        <v>64</v>
      </c>
      <c r="C73" s="28">
        <f t="shared" si="0"/>
        <v>0</v>
      </c>
      <c r="D73" s="28">
        <v>0</v>
      </c>
      <c r="E73" s="28"/>
      <c r="F73" s="28">
        <f t="shared" si="4"/>
        <v>0</v>
      </c>
      <c r="G73" s="28">
        <f t="shared" si="4"/>
        <v>0</v>
      </c>
      <c r="H73" s="28">
        <f t="shared" si="5"/>
        <v>0</v>
      </c>
    </row>
    <row r="74" spans="2:8" ht="14.25">
      <c r="B74" s="15" t="s">
        <v>65</v>
      </c>
      <c r="C74" s="16">
        <f t="shared" si="0"/>
        <v>0</v>
      </c>
      <c r="D74" s="16">
        <v>0</v>
      </c>
      <c r="E74" s="16"/>
      <c r="F74" s="16">
        <f t="shared" si="4"/>
        <v>0</v>
      </c>
      <c r="G74" s="16">
        <f t="shared" si="4"/>
        <v>0</v>
      </c>
      <c r="H74" s="16">
        <f t="shared" si="5"/>
        <v>0</v>
      </c>
    </row>
    <row r="75" spans="2:8" ht="25.5">
      <c r="B75" s="29" t="s">
        <v>66</v>
      </c>
      <c r="C75" s="28">
        <f t="shared" si="0"/>
        <v>0</v>
      </c>
      <c r="D75" s="28">
        <v>0</v>
      </c>
      <c r="E75" s="28"/>
      <c r="F75" s="28">
        <f t="shared" si="4"/>
        <v>0</v>
      </c>
      <c r="G75" s="28">
        <f t="shared" si="4"/>
        <v>0</v>
      </c>
      <c r="H75" s="28">
        <f t="shared" si="5"/>
        <v>0</v>
      </c>
    </row>
    <row r="76" spans="2:8" ht="25.5">
      <c r="B76" s="29" t="s">
        <v>67</v>
      </c>
      <c r="C76" s="28">
        <f t="shared" si="0"/>
        <v>0</v>
      </c>
      <c r="D76" s="28">
        <v>0</v>
      </c>
      <c r="E76" s="28"/>
      <c r="F76" s="28">
        <f t="shared" si="4"/>
        <v>0</v>
      </c>
      <c r="G76" s="28">
        <f t="shared" si="4"/>
        <v>0</v>
      </c>
      <c r="H76" s="28">
        <f t="shared" si="5"/>
        <v>0</v>
      </c>
    </row>
    <row r="77" spans="2:8" ht="25.5">
      <c r="B77" s="29" t="s">
        <v>68</v>
      </c>
      <c r="C77" s="28">
        <f t="shared" si="0"/>
        <v>0</v>
      </c>
      <c r="D77" s="28">
        <v>0</v>
      </c>
      <c r="E77" s="28"/>
      <c r="F77" s="28">
        <f t="shared" si="4"/>
        <v>0</v>
      </c>
      <c r="G77" s="28">
        <f t="shared" si="4"/>
        <v>0</v>
      </c>
      <c r="H77" s="28">
        <f t="shared" si="5"/>
        <v>0</v>
      </c>
    </row>
    <row r="78" spans="2:8" ht="14.25">
      <c r="B78" s="15" t="s">
        <v>69</v>
      </c>
      <c r="C78" s="16">
        <f t="shared" si="0"/>
        <v>1024128064.1999999</v>
      </c>
      <c r="D78" s="16">
        <f>SUM(D74,D71,D53,D61,D69,D45,D35,D25,D20)</f>
        <v>4156294851</v>
      </c>
      <c r="E78" s="16"/>
      <c r="F78" s="16">
        <f>SUM(F74,F71,F53,F61,F69,F45,F35,F25,F20)</f>
        <v>186595893.66</v>
      </c>
      <c r="G78" s="16">
        <f>SUM(G74,G71,G53,G61,G69,G45,G35,G25,G20)</f>
        <v>396819046.22</v>
      </c>
      <c r="H78" s="16">
        <f>SUM(H74,H71,H53,H61,H69,H45,H35,H25,H20)</f>
        <v>440713124.31999993</v>
      </c>
    </row>
    <row r="79" spans="2:8" ht="12.75">
      <c r="B79" s="30" t="s">
        <v>70</v>
      </c>
      <c r="C79" s="31">
        <f aca="true" t="shared" si="6" ref="C79:C87">SUM(G79:O79)</f>
        <v>0</v>
      </c>
      <c r="D79" s="31">
        <v>0</v>
      </c>
      <c r="E79" s="31"/>
      <c r="F79" s="31">
        <f aca="true" t="shared" si="7" ref="F79:F87">SUM(G79:Q79)</f>
        <v>0</v>
      </c>
      <c r="G79" s="31">
        <f aca="true" t="shared" si="8" ref="G79:G87">SUM(H79:R79)</f>
        <v>0</v>
      </c>
      <c r="H79" s="31">
        <f aca="true" t="shared" si="9" ref="H79:H87">SUM(J79:S79)</f>
        <v>0</v>
      </c>
    </row>
    <row r="80" spans="2:8" ht="12.75">
      <c r="B80" s="32" t="s">
        <v>71</v>
      </c>
      <c r="C80" s="33">
        <f t="shared" si="6"/>
        <v>0</v>
      </c>
      <c r="D80" s="33">
        <v>0</v>
      </c>
      <c r="E80" s="33"/>
      <c r="F80" s="33">
        <f t="shared" si="7"/>
        <v>0</v>
      </c>
      <c r="G80" s="33">
        <f t="shared" si="8"/>
        <v>0</v>
      </c>
      <c r="H80" s="33">
        <f t="shared" si="9"/>
        <v>0</v>
      </c>
    </row>
    <row r="81" spans="2:8" ht="25.5">
      <c r="B81" s="29" t="s">
        <v>72</v>
      </c>
      <c r="C81" s="28">
        <f t="shared" si="6"/>
        <v>0</v>
      </c>
      <c r="D81" s="28">
        <v>0</v>
      </c>
      <c r="E81" s="28"/>
      <c r="F81" s="28">
        <f t="shared" si="7"/>
        <v>0</v>
      </c>
      <c r="G81" s="28">
        <f t="shared" si="8"/>
        <v>0</v>
      </c>
      <c r="H81" s="28">
        <f t="shared" si="9"/>
        <v>0</v>
      </c>
    </row>
    <row r="82" spans="2:8" ht="25.5">
      <c r="B82" s="29" t="s">
        <v>73</v>
      </c>
      <c r="C82" s="28">
        <f t="shared" si="6"/>
        <v>0</v>
      </c>
      <c r="D82" s="28">
        <v>0</v>
      </c>
      <c r="E82" s="28"/>
      <c r="F82" s="28">
        <f t="shared" si="7"/>
        <v>0</v>
      </c>
      <c r="G82" s="28">
        <f t="shared" si="8"/>
        <v>0</v>
      </c>
      <c r="H82" s="28">
        <f t="shared" si="9"/>
        <v>0</v>
      </c>
    </row>
    <row r="83" spans="2:8" ht="12.75">
      <c r="B83" s="32" t="s">
        <v>74</v>
      </c>
      <c r="C83" s="33">
        <f t="shared" si="6"/>
        <v>0</v>
      </c>
      <c r="D83" s="33">
        <v>0</v>
      </c>
      <c r="E83" s="33"/>
      <c r="F83" s="33">
        <f t="shared" si="7"/>
        <v>0</v>
      </c>
      <c r="G83" s="33">
        <f t="shared" si="8"/>
        <v>0</v>
      </c>
      <c r="H83" s="33">
        <f t="shared" si="9"/>
        <v>0</v>
      </c>
    </row>
    <row r="84" spans="2:8" ht="12.75">
      <c r="B84" s="29" t="s">
        <v>75</v>
      </c>
      <c r="C84" s="28">
        <f t="shared" si="6"/>
        <v>0</v>
      </c>
      <c r="D84" s="28">
        <v>0</v>
      </c>
      <c r="E84" s="28"/>
      <c r="F84" s="28">
        <f t="shared" si="7"/>
        <v>0</v>
      </c>
      <c r="G84" s="28">
        <f t="shared" si="8"/>
        <v>0</v>
      </c>
      <c r="H84" s="28">
        <f t="shared" si="9"/>
        <v>0</v>
      </c>
    </row>
    <row r="85" spans="2:8" ht="12.75">
      <c r="B85" s="29" t="s">
        <v>76</v>
      </c>
      <c r="C85" s="28">
        <f t="shared" si="6"/>
        <v>0</v>
      </c>
      <c r="D85" s="28">
        <v>0</v>
      </c>
      <c r="E85" s="28"/>
      <c r="F85" s="28">
        <f t="shared" si="7"/>
        <v>0</v>
      </c>
      <c r="G85" s="28">
        <f t="shared" si="8"/>
        <v>0</v>
      </c>
      <c r="H85" s="28">
        <f t="shared" si="9"/>
        <v>0</v>
      </c>
    </row>
    <row r="86" spans="2:8" ht="12.75">
      <c r="B86" s="32" t="s">
        <v>77</v>
      </c>
      <c r="C86" s="33">
        <f t="shared" si="6"/>
        <v>0</v>
      </c>
      <c r="D86" s="33">
        <v>0</v>
      </c>
      <c r="E86" s="33"/>
      <c r="F86" s="33">
        <f t="shared" si="7"/>
        <v>0</v>
      </c>
      <c r="G86" s="33">
        <f t="shared" si="8"/>
        <v>0</v>
      </c>
      <c r="H86" s="33">
        <f t="shared" si="9"/>
        <v>0</v>
      </c>
    </row>
    <row r="87" spans="2:8" ht="25.5">
      <c r="B87" s="29" t="s">
        <v>78</v>
      </c>
      <c r="C87" s="28">
        <f t="shared" si="6"/>
        <v>0</v>
      </c>
      <c r="D87" s="28">
        <v>0</v>
      </c>
      <c r="E87" s="28"/>
      <c r="F87" s="28">
        <f t="shared" si="7"/>
        <v>0</v>
      </c>
      <c r="G87" s="28">
        <f t="shared" si="8"/>
        <v>0</v>
      </c>
      <c r="H87" s="28">
        <f t="shared" si="9"/>
        <v>0</v>
      </c>
    </row>
    <row r="88" spans="2:8" ht="12.75">
      <c r="B88" s="25" t="s">
        <v>79</v>
      </c>
      <c r="C88" s="26">
        <f>SUM(C79:C87)</f>
        <v>0</v>
      </c>
      <c r="D88" s="26">
        <f>SUM(D79:D87)</f>
        <v>0</v>
      </c>
      <c r="E88" s="26"/>
      <c r="F88" s="26">
        <f>SUM(F79:F87)</f>
        <v>0</v>
      </c>
      <c r="G88" s="26">
        <f>SUM(G79:G87)</f>
        <v>0</v>
      </c>
      <c r="H88" s="26">
        <f>SUM(H79:H87)</f>
        <v>0</v>
      </c>
    </row>
    <row r="89" spans="2:8" ht="12.75">
      <c r="B89" s="19"/>
      <c r="C89" s="34"/>
      <c r="D89" s="34"/>
      <c r="E89" s="34"/>
      <c r="F89" s="34"/>
      <c r="G89" s="34"/>
      <c r="H89" s="34"/>
    </row>
    <row r="90" spans="2:8" ht="28.5">
      <c r="B90" s="17" t="s">
        <v>80</v>
      </c>
      <c r="C90" s="18">
        <f>SUM(C78,C88)</f>
        <v>1024128064.1999999</v>
      </c>
      <c r="D90" s="18">
        <f>SUM(D78,D88)</f>
        <v>4156294851</v>
      </c>
      <c r="E90" s="18"/>
      <c r="F90" s="18">
        <f>SUM(F78,F88)</f>
        <v>186595893.66</v>
      </c>
      <c r="G90" s="18">
        <f>SUM(G78,G88)</f>
        <v>396819046.22</v>
      </c>
      <c r="H90" s="18">
        <f>SUM(H78,H88)</f>
        <v>440713124.31999993</v>
      </c>
    </row>
    <row r="91" spans="2:6" ht="12.75">
      <c r="B91" s="19" t="s">
        <v>81</v>
      </c>
      <c r="C91" s="19"/>
      <c r="D91" s="19"/>
      <c r="E91" s="19"/>
      <c r="F91" s="19"/>
    </row>
    <row r="92" spans="2:6" ht="12.75">
      <c r="B92" s="19" t="s">
        <v>100</v>
      </c>
      <c r="C92" s="19"/>
      <c r="D92" s="19"/>
      <c r="E92" s="19"/>
      <c r="F92" s="19"/>
    </row>
    <row r="93" spans="2:6" ht="12.75">
      <c r="B93" s="19" t="s">
        <v>101</v>
      </c>
      <c r="C93" s="19"/>
      <c r="D93" s="19"/>
      <c r="E93" s="19"/>
      <c r="F93" s="19"/>
    </row>
    <row r="94" spans="2:6" ht="12.75">
      <c r="B94" s="19"/>
      <c r="C94" s="19"/>
      <c r="D94" s="19"/>
      <c r="E94" s="19"/>
      <c r="F94" s="19"/>
    </row>
    <row r="95" spans="2:6" ht="12.75">
      <c r="B95" s="19"/>
      <c r="C95" s="19"/>
      <c r="D95" s="19"/>
      <c r="E95" s="19"/>
      <c r="F95" s="19"/>
    </row>
    <row r="96" spans="2:6" ht="12.75">
      <c r="B96" s="19"/>
      <c r="C96" s="34"/>
      <c r="D96" s="34"/>
      <c r="E96" s="34"/>
      <c r="F96" s="34"/>
    </row>
    <row r="97" spans="2:6" ht="12.75">
      <c r="B97" s="19"/>
      <c r="C97" s="34"/>
      <c r="D97" s="34"/>
      <c r="E97" s="34"/>
      <c r="F97" s="34"/>
    </row>
    <row r="98" spans="2:6" ht="12.75">
      <c r="B98" s="19"/>
      <c r="C98" s="34"/>
      <c r="D98" s="19"/>
      <c r="E98" s="19"/>
      <c r="F98" s="19"/>
    </row>
    <row r="99" spans="2:6" ht="13.5" thickBot="1">
      <c r="B99" s="35"/>
      <c r="C99" s="36"/>
      <c r="D99" s="66"/>
      <c r="E99" s="66"/>
      <c r="F99" s="66"/>
    </row>
    <row r="100" spans="2:8" ht="14.25">
      <c r="B100" s="37" t="s">
        <v>82</v>
      </c>
      <c r="C100" s="38"/>
      <c r="D100" s="43"/>
      <c r="E100" s="43"/>
      <c r="F100" s="43"/>
      <c r="G100" s="8"/>
      <c r="H100" s="37" t="s">
        <v>85</v>
      </c>
    </row>
    <row r="101" spans="2:8" ht="14.25">
      <c r="B101" s="20" t="s">
        <v>83</v>
      </c>
      <c r="C101" s="39"/>
      <c r="G101" s="8"/>
      <c r="H101" s="20" t="s">
        <v>86</v>
      </c>
    </row>
    <row r="102" spans="2:8" ht="12.75">
      <c r="B102" s="40" t="s">
        <v>84</v>
      </c>
      <c r="C102" s="41"/>
      <c r="G102" s="9"/>
      <c r="H102" s="40" t="s">
        <v>87</v>
      </c>
    </row>
    <row r="103" spans="2:6" ht="12.75">
      <c r="B103" s="19"/>
      <c r="C103" s="19"/>
      <c r="D103" s="19"/>
      <c r="E103" s="19"/>
      <c r="F103" s="19"/>
    </row>
    <row r="104" spans="2:6" ht="12.75">
      <c r="B104" s="19"/>
      <c r="C104" s="19"/>
      <c r="D104" s="19"/>
      <c r="E104" s="19"/>
      <c r="F104" s="19"/>
    </row>
    <row r="105" spans="2:6" ht="12.75">
      <c r="B105" s="42"/>
      <c r="C105" s="19"/>
      <c r="D105" s="19"/>
      <c r="E105" s="19"/>
      <c r="F105" s="19"/>
    </row>
    <row r="106" spans="2:6" ht="12.75">
      <c r="B106" s="42"/>
      <c r="C106" s="19"/>
      <c r="D106" s="19"/>
      <c r="E106" s="19"/>
      <c r="F106" s="19"/>
    </row>
    <row r="107" spans="2:6" ht="12.75">
      <c r="B107" s="42"/>
      <c r="C107" s="19"/>
      <c r="D107" s="19"/>
      <c r="E107" s="19"/>
      <c r="F107" s="19"/>
    </row>
    <row r="108" spans="2:6" ht="12.75">
      <c r="B108" s="42"/>
      <c r="C108" s="19"/>
      <c r="D108" s="19"/>
      <c r="E108" s="19"/>
      <c r="F108" s="19"/>
    </row>
    <row r="109" spans="2:6" ht="12.75">
      <c r="B109" s="63" t="s">
        <v>97</v>
      </c>
      <c r="C109" s="63"/>
      <c r="D109" s="63"/>
      <c r="E109" s="63"/>
      <c r="F109" s="63"/>
    </row>
    <row r="110" spans="2:7" ht="12.75">
      <c r="B110" s="64" t="s">
        <v>95</v>
      </c>
      <c r="C110" s="64"/>
      <c r="D110" s="64"/>
      <c r="E110" s="64"/>
      <c r="F110" s="64"/>
      <c r="G110" s="10"/>
    </row>
    <row r="111" spans="2:7" ht="12.75">
      <c r="B111" s="65" t="s">
        <v>94</v>
      </c>
      <c r="C111" s="65"/>
      <c r="D111" s="65"/>
      <c r="E111" s="65"/>
      <c r="F111" s="65"/>
      <c r="G111" s="10"/>
    </row>
    <row r="112" spans="2:6" ht="12.75">
      <c r="B112" s="57" t="s">
        <v>96</v>
      </c>
      <c r="C112" s="57"/>
      <c r="D112" s="57"/>
      <c r="E112" s="57"/>
      <c r="F112" s="57"/>
    </row>
  </sheetData>
  <sheetProtection/>
  <mergeCells count="10">
    <mergeCell ref="B112:F112"/>
    <mergeCell ref="B6:H6"/>
    <mergeCell ref="B7:H7"/>
    <mergeCell ref="B8:H8"/>
    <mergeCell ref="B9:H9"/>
    <mergeCell ref="B10:H10"/>
    <mergeCell ref="B109:F109"/>
    <mergeCell ref="B110:F110"/>
    <mergeCell ref="B111:F111"/>
    <mergeCell ref="D99:F99"/>
  </mergeCells>
  <printOptions/>
  <pageMargins left="0.7" right="0.7" top="0.75" bottom="0.75" header="0.3" footer="0.3"/>
  <pageSetup fitToHeight="0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1">
      <selection activeCell="A1" sqref="A1:I89"/>
    </sheetView>
  </sheetViews>
  <sheetFormatPr defaultColWidth="11.421875" defaultRowHeight="12.75"/>
  <cols>
    <col min="1" max="1" width="44.00390625" style="0" bestFit="1" customWidth="1"/>
    <col min="2" max="2" width="18.28125" style="0" bestFit="1" customWidth="1"/>
    <col min="3" max="4" width="18.57421875" style="0" bestFit="1" customWidth="1"/>
    <col min="5" max="6" width="16.8515625" style="0" bestFit="1" customWidth="1"/>
    <col min="7" max="7" width="22.140625" style="0" customWidth="1"/>
    <col min="8" max="8" width="16.8515625" style="0" bestFit="1" customWidth="1"/>
    <col min="9" max="9" width="19.140625" style="0" customWidth="1"/>
  </cols>
  <sheetData>
    <row r="1" spans="1:4" ht="18">
      <c r="A1" s="1"/>
      <c r="B1" s="2"/>
      <c r="C1" s="2"/>
      <c r="D1" s="2"/>
    </row>
    <row r="2" spans="1:9" ht="20.25">
      <c r="A2" s="58" t="s">
        <v>42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</row>
    <row r="4" spans="1:9" ht="18">
      <c r="A4" s="60" t="s">
        <v>88</v>
      </c>
      <c r="B4" s="60"/>
      <c r="C4" s="60"/>
      <c r="D4" s="60"/>
      <c r="E4" s="60"/>
      <c r="F4" s="60"/>
      <c r="G4" s="60"/>
      <c r="H4" s="60"/>
      <c r="I4" s="60"/>
    </row>
    <row r="5" spans="1:9" ht="18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</row>
    <row r="6" spans="1:9" ht="15.75">
      <c r="A6" s="62" t="s">
        <v>45</v>
      </c>
      <c r="B6" s="62"/>
      <c r="C6" s="62"/>
      <c r="D6" s="62"/>
      <c r="E6" s="62"/>
      <c r="F6" s="62"/>
      <c r="G6" s="62"/>
      <c r="H6" s="62"/>
      <c r="I6" s="62"/>
    </row>
    <row r="7" spans="1:6" ht="15.75">
      <c r="A7" s="5" t="s">
        <v>105</v>
      </c>
      <c r="B7" s="4"/>
      <c r="C7" s="4"/>
      <c r="D7" s="4"/>
      <c r="E7" s="4"/>
      <c r="F7" s="3"/>
    </row>
    <row r="8" spans="1:6" ht="15">
      <c r="A8" s="6" t="s">
        <v>106</v>
      </c>
      <c r="B8" s="4"/>
      <c r="C8" s="4"/>
      <c r="D8" s="4"/>
      <c r="E8" s="4"/>
      <c r="F8" s="3"/>
    </row>
    <row r="9" spans="1:9" ht="31.5">
      <c r="A9" s="3"/>
      <c r="B9" s="3"/>
      <c r="C9" s="3"/>
      <c r="D9" s="3"/>
      <c r="E9" s="7" t="s">
        <v>89</v>
      </c>
      <c r="F9" s="7" t="s">
        <v>90</v>
      </c>
      <c r="G9" s="7" t="s">
        <v>91</v>
      </c>
      <c r="H9" s="7" t="s">
        <v>102</v>
      </c>
      <c r="I9" s="7" t="s">
        <v>104</v>
      </c>
    </row>
    <row r="10" spans="1:9" ht="63">
      <c r="A10" s="7" t="s">
        <v>0</v>
      </c>
      <c r="B10" s="7" t="s">
        <v>1</v>
      </c>
      <c r="C10" s="7" t="s">
        <v>2</v>
      </c>
      <c r="D10" s="7" t="s">
        <v>98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</row>
    <row r="11" spans="1:9" ht="14.25">
      <c r="A11" s="11" t="s">
        <v>3</v>
      </c>
      <c r="B11" s="12">
        <f>SUM(E11:I11)</f>
        <v>2056939278.6399999</v>
      </c>
      <c r="C11" s="12">
        <v>4156294851</v>
      </c>
      <c r="D11" s="12">
        <f>D12</f>
        <v>1927839406.58</v>
      </c>
      <c r="E11" s="12">
        <f>SUM(E12)</f>
        <v>186595893.66</v>
      </c>
      <c r="F11" s="12">
        <f aca="true" t="shared" si="0" ref="F11:I14">SUM(F12)</f>
        <v>385315694.67999995</v>
      </c>
      <c r="G11" s="12">
        <f t="shared" si="0"/>
        <v>451970076.8</v>
      </c>
      <c r="H11" s="12">
        <f t="shared" si="0"/>
        <v>654246020.36</v>
      </c>
      <c r="I11" s="12">
        <f t="shared" si="0"/>
        <v>378811593.14</v>
      </c>
    </row>
    <row r="12" spans="1:9" ht="28.5">
      <c r="A12" s="11" t="s">
        <v>4</v>
      </c>
      <c r="B12" s="12">
        <f aca="true" t="shared" si="1" ref="B12:B75">SUM(E12:I12)</f>
        <v>2056939278.6399999</v>
      </c>
      <c r="C12" s="12">
        <v>4156294851</v>
      </c>
      <c r="D12" s="12">
        <f>D13</f>
        <v>1927839406.58</v>
      </c>
      <c r="E12" s="12">
        <f>SUM(E13)</f>
        <v>186595893.66</v>
      </c>
      <c r="F12" s="12">
        <f t="shared" si="0"/>
        <v>385315694.67999995</v>
      </c>
      <c r="G12" s="12">
        <f t="shared" si="0"/>
        <v>451970076.8</v>
      </c>
      <c r="H12" s="12">
        <f t="shared" si="0"/>
        <v>654246020.36</v>
      </c>
      <c r="I12" s="12">
        <f t="shared" si="0"/>
        <v>378811593.14</v>
      </c>
    </row>
    <row r="13" spans="1:9" ht="28.5">
      <c r="A13" s="11" t="s">
        <v>5</v>
      </c>
      <c r="B13" s="12">
        <f t="shared" si="1"/>
        <v>2056939278.6399999</v>
      </c>
      <c r="C13" s="12">
        <v>4156294851</v>
      </c>
      <c r="D13" s="12">
        <f>D14</f>
        <v>1927839406.58</v>
      </c>
      <c r="E13" s="12">
        <f>SUM(E14)</f>
        <v>186595893.66</v>
      </c>
      <c r="F13" s="12">
        <f t="shared" si="0"/>
        <v>385315694.67999995</v>
      </c>
      <c r="G13" s="12">
        <f t="shared" si="0"/>
        <v>451970076.8</v>
      </c>
      <c r="H13" s="12">
        <f t="shared" si="0"/>
        <v>654246020.36</v>
      </c>
      <c r="I13" s="12">
        <f t="shared" si="0"/>
        <v>378811593.14</v>
      </c>
    </row>
    <row r="14" spans="1:9" ht="28.5">
      <c r="A14" s="11" t="s">
        <v>6</v>
      </c>
      <c r="B14" s="12">
        <f t="shared" si="1"/>
        <v>2056939278.6399999</v>
      </c>
      <c r="C14" s="12">
        <v>4156294851</v>
      </c>
      <c r="D14" s="12">
        <f>D15</f>
        <v>1927839406.58</v>
      </c>
      <c r="E14" s="12">
        <f>SUM(E15)</f>
        <v>186595893.66</v>
      </c>
      <c r="F14" s="12">
        <f t="shared" si="0"/>
        <v>385315694.67999995</v>
      </c>
      <c r="G14" s="12">
        <f t="shared" si="0"/>
        <v>451970076.8</v>
      </c>
      <c r="H14" s="12">
        <f t="shared" si="0"/>
        <v>654246020.36</v>
      </c>
      <c r="I14" s="12">
        <f t="shared" si="0"/>
        <v>378811593.14</v>
      </c>
    </row>
    <row r="15" spans="1:9" ht="14.25">
      <c r="A15" s="11" t="s">
        <v>7</v>
      </c>
      <c r="B15" s="12">
        <f t="shared" si="1"/>
        <v>2056939278.6399999</v>
      </c>
      <c r="C15" s="12">
        <v>4156294851</v>
      </c>
      <c r="D15" s="12">
        <f>D31</f>
        <v>1927839406.58</v>
      </c>
      <c r="E15" s="12">
        <f>SUM(E16+E21+E31+E41+E49+E57+E65+E67+E70)</f>
        <v>186595893.66</v>
      </c>
      <c r="F15" s="12">
        <f>SUM(F16+F21+F31+F41+F49+F57+F65+F67+F70)</f>
        <v>385315694.67999995</v>
      </c>
      <c r="G15" s="12">
        <f>SUM(G16+G21+G31+G41+G49+G57+G65+G67+G70)</f>
        <v>451970076.8</v>
      </c>
      <c r="H15" s="12">
        <f>SUM(H16+H21+H31+H41+H49+H57+H65+H67+H70)</f>
        <v>654246020.36</v>
      </c>
      <c r="I15" s="12">
        <f>SUM(I16+I21+I31+I41+I49+I57+I65+I67+I70)</f>
        <v>378811593.14</v>
      </c>
    </row>
    <row r="16" spans="1:9" ht="28.5">
      <c r="A16" s="13" t="s">
        <v>8</v>
      </c>
      <c r="B16" s="14">
        <f t="shared" si="1"/>
        <v>329503065.95</v>
      </c>
      <c r="C16" s="14">
        <v>839458898</v>
      </c>
      <c r="D16" s="14"/>
      <c r="E16" s="14">
        <v>59444179.32</v>
      </c>
      <c r="F16" s="14">
        <f>F17+F18+F19+F20</f>
        <v>58650368.8</v>
      </c>
      <c r="G16" s="14">
        <f>G17+G18+G19+G20</f>
        <v>80627974.78</v>
      </c>
      <c r="H16" s="14">
        <f>H17+H18+H19+H20</f>
        <v>65076028.88</v>
      </c>
      <c r="I16" s="14">
        <f>I17+I18+I19+I20</f>
        <v>65704514.17</v>
      </c>
    </row>
    <row r="17" spans="1:9" ht="12.75">
      <c r="A17" s="23" t="s">
        <v>9</v>
      </c>
      <c r="B17" s="24">
        <f t="shared" si="1"/>
        <v>266234731.76</v>
      </c>
      <c r="C17" s="24">
        <v>668429634</v>
      </c>
      <c r="D17" s="24"/>
      <c r="E17" s="24">
        <v>50126728.43</v>
      </c>
      <c r="F17" s="24">
        <v>49405434.25</v>
      </c>
      <c r="G17" s="24">
        <v>55423345.1</v>
      </c>
      <c r="H17" s="24">
        <v>55359813.75</v>
      </c>
      <c r="I17" s="24">
        <v>55919410.23</v>
      </c>
    </row>
    <row r="18" spans="1:9" ht="12.75">
      <c r="A18" s="23" t="s">
        <v>10</v>
      </c>
      <c r="B18" s="24">
        <f t="shared" si="1"/>
        <v>24025831.52</v>
      </c>
      <c r="C18" s="24">
        <v>70579836</v>
      </c>
      <c r="D18" s="24" t="s">
        <v>103</v>
      </c>
      <c r="E18" s="24">
        <v>1659920</v>
      </c>
      <c r="F18" s="24">
        <v>1707320</v>
      </c>
      <c r="G18" s="24">
        <v>16737270</v>
      </c>
      <c r="H18" s="24">
        <v>1879570</v>
      </c>
      <c r="I18" s="24">
        <v>2041751.52</v>
      </c>
    </row>
    <row r="19" spans="1:9" ht="12.75">
      <c r="A19" s="23" t="s">
        <v>11</v>
      </c>
      <c r="B19" s="24">
        <f t="shared" si="1"/>
        <v>0</v>
      </c>
      <c r="C19" s="24">
        <v>1000000</v>
      </c>
      <c r="D19" s="24"/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2.75">
      <c r="A20" s="23" t="s">
        <v>12</v>
      </c>
      <c r="B20" s="24">
        <f t="shared" si="1"/>
        <v>39242502.669999994</v>
      </c>
      <c r="C20" s="24">
        <v>99449428</v>
      </c>
      <c r="D20" s="24"/>
      <c r="E20" s="24">
        <v>7657530.89</v>
      </c>
      <c r="F20" s="24">
        <v>7537614.55</v>
      </c>
      <c r="G20" s="24">
        <v>8467359.68</v>
      </c>
      <c r="H20" s="24">
        <v>7836645.13</v>
      </c>
      <c r="I20" s="24">
        <v>7743352.42</v>
      </c>
    </row>
    <row r="21" spans="1:9" ht="14.25">
      <c r="A21" s="13" t="s">
        <v>13</v>
      </c>
      <c r="B21" s="14">
        <f t="shared" si="1"/>
        <v>95926750.05999999</v>
      </c>
      <c r="C21" s="14">
        <v>324128463</v>
      </c>
      <c r="D21" s="14"/>
      <c r="E21" s="14">
        <v>9451143.04</v>
      </c>
      <c r="F21" s="14">
        <f>F22+F23+F24+F25+F26+F27+F28+F29+F30</f>
        <v>9173134.61</v>
      </c>
      <c r="G21" s="14">
        <f>G22+G23+G24+G25+G26+G27+G28+G29+G30</f>
        <v>27955702.449999996</v>
      </c>
      <c r="H21" s="14">
        <f>H22+H23+H24+H25+H26+H27+H28+H29+H30</f>
        <v>24405083.509999998</v>
      </c>
      <c r="I21" s="14">
        <f>I22+I23+I24+I25+I26+I27+I28+I29+I30</f>
        <v>24941686.450000003</v>
      </c>
    </row>
    <row r="22" spans="1:9" ht="12.75">
      <c r="A22" s="23" t="s">
        <v>14</v>
      </c>
      <c r="B22" s="24">
        <f t="shared" si="1"/>
        <v>24710551.14</v>
      </c>
      <c r="C22" s="24">
        <v>66206320</v>
      </c>
      <c r="D22" s="24"/>
      <c r="E22" s="24">
        <v>4998186.22</v>
      </c>
      <c r="F22" s="24">
        <v>4717204.78</v>
      </c>
      <c r="G22" s="24">
        <v>4600754.69</v>
      </c>
      <c r="H22" s="24">
        <v>5089871.2</v>
      </c>
      <c r="I22" s="24">
        <v>5304534.25</v>
      </c>
    </row>
    <row r="23" spans="1:9" ht="25.5">
      <c r="A23" s="23" t="s">
        <v>15</v>
      </c>
      <c r="B23" s="24">
        <f t="shared" si="1"/>
        <v>2805080.79</v>
      </c>
      <c r="C23" s="24">
        <v>5371865</v>
      </c>
      <c r="D23" s="24"/>
      <c r="E23" s="24">
        <v>0</v>
      </c>
      <c r="F23" s="24">
        <v>0</v>
      </c>
      <c r="G23" s="24">
        <v>309610.35</v>
      </c>
      <c r="H23" s="24">
        <v>2097220.44</v>
      </c>
      <c r="I23" s="24">
        <v>398250</v>
      </c>
    </row>
    <row r="24" spans="1:9" ht="12.75">
      <c r="A24" s="23" t="s">
        <v>16</v>
      </c>
      <c r="B24" s="24">
        <f t="shared" si="1"/>
        <v>0</v>
      </c>
      <c r="C24" s="24">
        <v>7197600</v>
      </c>
      <c r="D24" s="24"/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ht="12.75">
      <c r="A25" s="23" t="s">
        <v>17</v>
      </c>
      <c r="B25" s="24">
        <f t="shared" si="1"/>
        <v>143402</v>
      </c>
      <c r="C25" s="24">
        <v>1095000</v>
      </c>
      <c r="D25" s="24"/>
      <c r="E25" s="24">
        <v>0</v>
      </c>
      <c r="F25" s="24">
        <v>0</v>
      </c>
      <c r="G25" s="24">
        <v>143402</v>
      </c>
      <c r="H25" s="24">
        <v>0</v>
      </c>
      <c r="I25" s="24">
        <v>0</v>
      </c>
    </row>
    <row r="26" spans="1:9" ht="12.75">
      <c r="A26" s="23" t="s">
        <v>18</v>
      </c>
      <c r="B26" s="24">
        <f t="shared" si="1"/>
        <v>26305524.959999997</v>
      </c>
      <c r="C26" s="24">
        <v>53256828</v>
      </c>
      <c r="D26" s="24"/>
      <c r="E26" s="24">
        <v>4179504.76</v>
      </c>
      <c r="F26" s="24">
        <v>4034764.55</v>
      </c>
      <c r="G26" s="24">
        <v>8793267.52</v>
      </c>
      <c r="H26" s="24">
        <v>4228617.41</v>
      </c>
      <c r="I26" s="24">
        <v>5069370.72</v>
      </c>
    </row>
    <row r="27" spans="1:9" ht="12.75">
      <c r="A27" s="23" t="s">
        <v>19</v>
      </c>
      <c r="B27" s="24">
        <f t="shared" si="1"/>
        <v>13961649.510000002</v>
      </c>
      <c r="C27" s="24">
        <v>22826081</v>
      </c>
      <c r="D27" s="24"/>
      <c r="E27" s="24">
        <v>256092.06</v>
      </c>
      <c r="F27" s="24">
        <v>324553.11</v>
      </c>
      <c r="G27" s="24">
        <v>328598.74</v>
      </c>
      <c r="H27" s="24">
        <v>9983783.88</v>
      </c>
      <c r="I27" s="24">
        <v>3068621.72</v>
      </c>
    </row>
    <row r="28" spans="1:9" ht="38.25">
      <c r="A28" s="23" t="s">
        <v>20</v>
      </c>
      <c r="B28" s="24">
        <f t="shared" si="1"/>
        <v>4839391.24</v>
      </c>
      <c r="C28" s="24">
        <v>77490756</v>
      </c>
      <c r="D28" s="24"/>
      <c r="E28" s="24">
        <v>0</v>
      </c>
      <c r="F28" s="24">
        <v>94252.17</v>
      </c>
      <c r="G28" s="24">
        <v>1337832.44</v>
      </c>
      <c r="H28" s="24">
        <v>261628.66</v>
      </c>
      <c r="I28" s="24">
        <v>3145677.97</v>
      </c>
    </row>
    <row r="29" spans="1:9" ht="25.5">
      <c r="A29" s="23" t="s">
        <v>21</v>
      </c>
      <c r="B29" s="24">
        <f t="shared" si="1"/>
        <v>5509703.969999999</v>
      </c>
      <c r="C29" s="24">
        <v>45229017</v>
      </c>
      <c r="D29" s="24"/>
      <c r="E29" s="24">
        <v>17360</v>
      </c>
      <c r="F29" s="24">
        <v>2360</v>
      </c>
      <c r="G29" s="24">
        <v>3074477.13</v>
      </c>
      <c r="H29" s="24">
        <v>1119864.65</v>
      </c>
      <c r="I29" s="24">
        <v>1295642.19</v>
      </c>
    </row>
    <row r="30" spans="1:9" ht="12.75">
      <c r="A30" s="23" t="s">
        <v>22</v>
      </c>
      <c r="B30" s="24">
        <f t="shared" si="1"/>
        <v>17651446.45</v>
      </c>
      <c r="C30" s="24">
        <v>45454996</v>
      </c>
      <c r="D30" s="24"/>
      <c r="E30" s="24">
        <v>0</v>
      </c>
      <c r="F30" s="24">
        <v>0</v>
      </c>
      <c r="G30" s="24">
        <v>9367759.58</v>
      </c>
      <c r="H30" s="24">
        <v>1624097.27</v>
      </c>
      <c r="I30" s="24">
        <v>6659589.6</v>
      </c>
    </row>
    <row r="31" spans="1:9" ht="14.25">
      <c r="A31" s="13" t="s">
        <v>23</v>
      </c>
      <c r="B31" s="14">
        <f t="shared" si="1"/>
        <v>1623417866.37</v>
      </c>
      <c r="C31" s="14">
        <v>2796599873</v>
      </c>
      <c r="D31" s="14">
        <f>SUM(D32:D40)</f>
        <v>1927839406.58</v>
      </c>
      <c r="E31" s="14">
        <v>117700571.3</v>
      </c>
      <c r="F31" s="14">
        <f>F32+F33+F34+F35+F37+F38+F39+F40</f>
        <v>317492191.27</v>
      </c>
      <c r="G31" s="14">
        <f>G32+G33+G34+G35+G37+G38+G39+G40</f>
        <v>337698498.78</v>
      </c>
      <c r="H31" s="14">
        <f>H32+H33+H34+H35+H37+H38+H39+H40</f>
        <v>563404416.4</v>
      </c>
      <c r="I31" s="14">
        <f>I32+I33+I34+I35+I37+I38+I39+I40</f>
        <v>287122188.62</v>
      </c>
    </row>
    <row r="32" spans="1:9" ht="25.5">
      <c r="A32" s="23" t="s">
        <v>24</v>
      </c>
      <c r="B32" s="24">
        <f t="shared" si="1"/>
        <v>1111902.48</v>
      </c>
      <c r="C32" s="24">
        <v>4652203</v>
      </c>
      <c r="D32" s="24"/>
      <c r="E32" s="24">
        <v>0</v>
      </c>
      <c r="F32" s="24">
        <v>0</v>
      </c>
      <c r="G32" s="24">
        <v>908202.48</v>
      </c>
      <c r="H32" s="24">
        <v>0</v>
      </c>
      <c r="I32" s="24">
        <v>203700</v>
      </c>
    </row>
    <row r="33" spans="1:9" ht="12.75">
      <c r="A33" s="23" t="s">
        <v>25</v>
      </c>
      <c r="B33" s="24">
        <f t="shared" si="1"/>
        <v>129427610.49</v>
      </c>
      <c r="C33" s="24">
        <v>6187994</v>
      </c>
      <c r="D33" s="24"/>
      <c r="E33" s="24">
        <v>0</v>
      </c>
      <c r="F33" s="24">
        <v>55191688.3</v>
      </c>
      <c r="G33" s="24">
        <v>15569442.39</v>
      </c>
      <c r="H33" s="24">
        <v>30998140</v>
      </c>
      <c r="I33" s="24">
        <v>27668339.8</v>
      </c>
    </row>
    <row r="34" spans="1:9" ht="12.75">
      <c r="A34" s="23" t="s">
        <v>26</v>
      </c>
      <c r="B34" s="24">
        <f t="shared" si="1"/>
        <v>2288920.05</v>
      </c>
      <c r="C34" s="24">
        <v>9929864</v>
      </c>
      <c r="D34" s="24"/>
      <c r="E34" s="24">
        <v>0</v>
      </c>
      <c r="F34" s="24">
        <v>302080</v>
      </c>
      <c r="G34" s="24">
        <v>1805592.05</v>
      </c>
      <c r="H34" s="24">
        <v>143488</v>
      </c>
      <c r="I34" s="24">
        <v>37760</v>
      </c>
    </row>
    <row r="35" spans="1:9" ht="12.75">
      <c r="A35" s="23" t="s">
        <v>27</v>
      </c>
      <c r="B35" s="24">
        <f t="shared" si="1"/>
        <v>808195233.7399999</v>
      </c>
      <c r="C35" s="24">
        <v>1816701894</v>
      </c>
      <c r="D35" s="24"/>
      <c r="E35" s="24">
        <v>78081180.66</v>
      </c>
      <c r="F35" s="24">
        <v>111641028.88</v>
      </c>
      <c r="G35" s="24">
        <v>219243895.42</v>
      </c>
      <c r="H35" s="24">
        <v>260259393.36</v>
      </c>
      <c r="I35" s="24">
        <v>138969735.42</v>
      </c>
    </row>
    <row r="36" spans="1:9" ht="12.75">
      <c r="A36" s="23" t="s">
        <v>99</v>
      </c>
      <c r="B36" s="24">
        <f t="shared" si="1"/>
        <v>0</v>
      </c>
      <c r="C36" s="24"/>
      <c r="D36" s="24">
        <v>1927839406.58</v>
      </c>
      <c r="E36" s="24"/>
      <c r="F36" s="24"/>
      <c r="G36" s="24"/>
      <c r="H36" s="24"/>
      <c r="I36" s="24"/>
    </row>
    <row r="37" spans="1:9" ht="25.5">
      <c r="A37" s="23" t="s">
        <v>28</v>
      </c>
      <c r="B37" s="24">
        <f t="shared" si="1"/>
        <v>1496598.59</v>
      </c>
      <c r="C37" s="24">
        <v>11828458</v>
      </c>
      <c r="D37" s="24"/>
      <c r="E37" s="24">
        <v>0</v>
      </c>
      <c r="F37" s="24">
        <v>0</v>
      </c>
      <c r="G37" s="24">
        <v>359904.59</v>
      </c>
      <c r="H37" s="24">
        <v>367570</v>
      </c>
      <c r="I37" s="24">
        <v>769124</v>
      </c>
    </row>
    <row r="38" spans="1:9" ht="25.5">
      <c r="A38" s="23" t="s">
        <v>29</v>
      </c>
      <c r="B38" s="24">
        <f t="shared" si="1"/>
        <v>103681.8</v>
      </c>
      <c r="C38" s="24">
        <v>11573981</v>
      </c>
      <c r="D38" s="24"/>
      <c r="E38" s="24">
        <v>0</v>
      </c>
      <c r="F38" s="24">
        <v>0</v>
      </c>
      <c r="G38" s="24">
        <v>90603.86</v>
      </c>
      <c r="H38" s="24">
        <v>13077.94</v>
      </c>
      <c r="I38" s="24"/>
    </row>
    <row r="39" spans="1:9" ht="25.5">
      <c r="A39" s="23" t="s">
        <v>30</v>
      </c>
      <c r="B39" s="24">
        <f t="shared" si="1"/>
        <v>40210.92</v>
      </c>
      <c r="C39" s="24">
        <v>52179632</v>
      </c>
      <c r="D39" s="24"/>
      <c r="E39" s="24">
        <v>0</v>
      </c>
      <c r="F39" s="24">
        <v>0</v>
      </c>
      <c r="G39" s="24">
        <v>36687.22</v>
      </c>
      <c r="H39" s="24">
        <v>3523.7</v>
      </c>
      <c r="I39" s="24"/>
    </row>
    <row r="40" spans="1:9" ht="12.75">
      <c r="A40" s="23" t="s">
        <v>31</v>
      </c>
      <c r="B40" s="24">
        <f t="shared" si="1"/>
        <v>680753708.3</v>
      </c>
      <c r="C40" s="24">
        <v>883545847</v>
      </c>
      <c r="D40" s="24"/>
      <c r="E40" s="24">
        <v>39619390.64</v>
      </c>
      <c r="F40" s="24">
        <v>150357394.09</v>
      </c>
      <c r="G40" s="24">
        <v>99684170.77</v>
      </c>
      <c r="H40" s="24">
        <v>271619223.4</v>
      </c>
      <c r="I40" s="24">
        <v>119473529.4</v>
      </c>
    </row>
    <row r="41" spans="1:9" ht="14.25">
      <c r="A41" s="15" t="s">
        <v>46</v>
      </c>
      <c r="B41" s="16">
        <f t="shared" si="1"/>
        <v>0</v>
      </c>
      <c r="C41" s="16">
        <v>0</v>
      </c>
      <c r="D41" s="16"/>
      <c r="E41" s="16">
        <f aca="true" t="shared" si="2" ref="E41:F56">SUM(F41:P41)</f>
        <v>0</v>
      </c>
      <c r="F41" s="16">
        <f t="shared" si="2"/>
        <v>0</v>
      </c>
      <c r="G41" s="16">
        <f aca="true" t="shared" si="3" ref="G41:I56">SUM(I41:R41)</f>
        <v>0</v>
      </c>
      <c r="H41" s="16">
        <f t="shared" si="3"/>
        <v>0</v>
      </c>
      <c r="I41" s="16">
        <f t="shared" si="3"/>
        <v>0</v>
      </c>
    </row>
    <row r="42" spans="1:9" ht="25.5">
      <c r="A42" s="27" t="s">
        <v>47</v>
      </c>
      <c r="B42" s="28">
        <f t="shared" si="1"/>
        <v>0</v>
      </c>
      <c r="C42" s="28">
        <v>0</v>
      </c>
      <c r="D42" s="28"/>
      <c r="E42" s="28">
        <f t="shared" si="2"/>
        <v>0</v>
      </c>
      <c r="F42" s="28">
        <f t="shared" si="2"/>
        <v>0</v>
      </c>
      <c r="G42" s="28">
        <f t="shared" si="3"/>
        <v>0</v>
      </c>
      <c r="H42" s="28">
        <f t="shared" si="3"/>
        <v>0</v>
      </c>
      <c r="I42" s="28">
        <f t="shared" si="3"/>
        <v>0</v>
      </c>
    </row>
    <row r="43" spans="1:9" ht="25.5">
      <c r="A43" s="27" t="s">
        <v>48</v>
      </c>
      <c r="B43" s="28">
        <f t="shared" si="1"/>
        <v>0</v>
      </c>
      <c r="C43" s="28">
        <v>0</v>
      </c>
      <c r="D43" s="28"/>
      <c r="E43" s="28">
        <f t="shared" si="2"/>
        <v>0</v>
      </c>
      <c r="F43" s="28">
        <f t="shared" si="2"/>
        <v>0</v>
      </c>
      <c r="G43" s="28">
        <f t="shared" si="3"/>
        <v>0</v>
      </c>
      <c r="H43" s="28">
        <f t="shared" si="3"/>
        <v>0</v>
      </c>
      <c r="I43" s="28">
        <f t="shared" si="3"/>
        <v>0</v>
      </c>
    </row>
    <row r="44" spans="1:9" ht="25.5">
      <c r="A44" s="27" t="s">
        <v>49</v>
      </c>
      <c r="B44" s="28">
        <f t="shared" si="1"/>
        <v>0</v>
      </c>
      <c r="C44" s="28">
        <v>0</v>
      </c>
      <c r="D44" s="28"/>
      <c r="E44" s="28">
        <f t="shared" si="2"/>
        <v>0</v>
      </c>
      <c r="F44" s="28">
        <f t="shared" si="2"/>
        <v>0</v>
      </c>
      <c r="G44" s="28">
        <f t="shared" si="3"/>
        <v>0</v>
      </c>
      <c r="H44" s="28">
        <f t="shared" si="3"/>
        <v>0</v>
      </c>
      <c r="I44" s="28">
        <f t="shared" si="3"/>
        <v>0</v>
      </c>
    </row>
    <row r="45" spans="1:9" ht="25.5">
      <c r="A45" s="27" t="s">
        <v>50</v>
      </c>
      <c r="B45" s="28">
        <f t="shared" si="1"/>
        <v>0</v>
      </c>
      <c r="C45" s="28">
        <v>0</v>
      </c>
      <c r="D45" s="28"/>
      <c r="E45" s="28">
        <f t="shared" si="2"/>
        <v>0</v>
      </c>
      <c r="F45" s="28">
        <f t="shared" si="2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</row>
    <row r="46" spans="1:9" ht="25.5">
      <c r="A46" s="27" t="s">
        <v>51</v>
      </c>
      <c r="B46" s="28">
        <f t="shared" si="1"/>
        <v>0</v>
      </c>
      <c r="C46" s="28">
        <v>0</v>
      </c>
      <c r="D46" s="28"/>
      <c r="E46" s="28">
        <f t="shared" si="2"/>
        <v>0</v>
      </c>
      <c r="F46" s="28">
        <f t="shared" si="2"/>
        <v>0</v>
      </c>
      <c r="G46" s="28">
        <f t="shared" si="3"/>
        <v>0</v>
      </c>
      <c r="H46" s="28">
        <f t="shared" si="3"/>
        <v>0</v>
      </c>
      <c r="I46" s="28">
        <f t="shared" si="3"/>
        <v>0</v>
      </c>
    </row>
    <row r="47" spans="1:9" ht="25.5">
      <c r="A47" s="27" t="s">
        <v>52</v>
      </c>
      <c r="B47" s="28">
        <f t="shared" si="1"/>
        <v>0</v>
      </c>
      <c r="C47" s="28">
        <v>0</v>
      </c>
      <c r="D47" s="28"/>
      <c r="E47" s="28">
        <f t="shared" si="2"/>
        <v>0</v>
      </c>
      <c r="F47" s="28">
        <f t="shared" si="2"/>
        <v>0</v>
      </c>
      <c r="G47" s="28">
        <f t="shared" si="3"/>
        <v>0</v>
      </c>
      <c r="H47" s="28">
        <f t="shared" si="3"/>
        <v>0</v>
      </c>
      <c r="I47" s="28">
        <f t="shared" si="3"/>
        <v>0</v>
      </c>
    </row>
    <row r="48" spans="1:9" ht="25.5">
      <c r="A48" s="27" t="s">
        <v>53</v>
      </c>
      <c r="B48" s="28">
        <f t="shared" si="1"/>
        <v>0</v>
      </c>
      <c r="C48" s="28">
        <v>0</v>
      </c>
      <c r="D48" s="28"/>
      <c r="E48" s="28">
        <f t="shared" si="2"/>
        <v>0</v>
      </c>
      <c r="F48" s="28">
        <f t="shared" si="2"/>
        <v>0</v>
      </c>
      <c r="G48" s="28">
        <f t="shared" si="3"/>
        <v>0</v>
      </c>
      <c r="H48" s="28">
        <f t="shared" si="3"/>
        <v>0</v>
      </c>
      <c r="I48" s="28">
        <f t="shared" si="3"/>
        <v>0</v>
      </c>
    </row>
    <row r="49" spans="1:9" ht="14.25">
      <c r="A49" s="15" t="s">
        <v>54</v>
      </c>
      <c r="B49" s="16">
        <f t="shared" si="1"/>
        <v>0</v>
      </c>
      <c r="C49" s="16">
        <v>0</v>
      </c>
      <c r="D49" s="16"/>
      <c r="E49" s="16">
        <f t="shared" si="2"/>
        <v>0</v>
      </c>
      <c r="F49" s="16">
        <f t="shared" si="2"/>
        <v>0</v>
      </c>
      <c r="G49" s="16">
        <f t="shared" si="3"/>
        <v>0</v>
      </c>
      <c r="H49" s="16">
        <f t="shared" si="3"/>
        <v>0</v>
      </c>
      <c r="I49" s="16">
        <f t="shared" si="3"/>
        <v>0</v>
      </c>
    </row>
    <row r="50" spans="1:9" ht="25.5">
      <c r="A50" s="27" t="s">
        <v>55</v>
      </c>
      <c r="B50" s="28">
        <f t="shared" si="1"/>
        <v>0</v>
      </c>
      <c r="C50" s="28">
        <v>0</v>
      </c>
      <c r="D50" s="28"/>
      <c r="E50" s="28">
        <f t="shared" si="2"/>
        <v>0</v>
      </c>
      <c r="F50" s="28">
        <f t="shared" si="2"/>
        <v>0</v>
      </c>
      <c r="G50" s="28">
        <f t="shared" si="3"/>
        <v>0</v>
      </c>
      <c r="H50" s="28">
        <f t="shared" si="3"/>
        <v>0</v>
      </c>
      <c r="I50" s="28">
        <f t="shared" si="3"/>
        <v>0</v>
      </c>
    </row>
    <row r="51" spans="1:9" ht="25.5">
      <c r="A51" s="27" t="s">
        <v>56</v>
      </c>
      <c r="B51" s="28">
        <f t="shared" si="1"/>
        <v>0</v>
      </c>
      <c r="C51" s="28">
        <v>0</v>
      </c>
      <c r="D51" s="28"/>
      <c r="E51" s="28">
        <f t="shared" si="2"/>
        <v>0</v>
      </c>
      <c r="F51" s="28">
        <f t="shared" si="2"/>
        <v>0</v>
      </c>
      <c r="G51" s="28">
        <f t="shared" si="3"/>
        <v>0</v>
      </c>
      <c r="H51" s="28">
        <f t="shared" si="3"/>
        <v>0</v>
      </c>
      <c r="I51" s="28">
        <f t="shared" si="3"/>
        <v>0</v>
      </c>
    </row>
    <row r="52" spans="1:9" ht="25.5">
      <c r="A52" s="27" t="s">
        <v>57</v>
      </c>
      <c r="B52" s="28">
        <f t="shared" si="1"/>
        <v>0</v>
      </c>
      <c r="C52" s="28">
        <v>0</v>
      </c>
      <c r="D52" s="28"/>
      <c r="E52" s="28">
        <f t="shared" si="2"/>
        <v>0</v>
      </c>
      <c r="F52" s="28">
        <f t="shared" si="2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</row>
    <row r="53" spans="1:9" ht="25.5">
      <c r="A53" s="27" t="s">
        <v>58</v>
      </c>
      <c r="B53" s="28">
        <f t="shared" si="1"/>
        <v>0</v>
      </c>
      <c r="C53" s="28">
        <v>0</v>
      </c>
      <c r="D53" s="28"/>
      <c r="E53" s="28">
        <f t="shared" si="2"/>
        <v>0</v>
      </c>
      <c r="F53" s="28">
        <f t="shared" si="2"/>
        <v>0</v>
      </c>
      <c r="G53" s="28">
        <f t="shared" si="3"/>
        <v>0</v>
      </c>
      <c r="H53" s="28">
        <f t="shared" si="3"/>
        <v>0</v>
      </c>
      <c r="I53" s="28">
        <f t="shared" si="3"/>
        <v>0</v>
      </c>
    </row>
    <row r="54" spans="1:9" ht="25.5">
      <c r="A54" s="27" t="s">
        <v>59</v>
      </c>
      <c r="B54" s="28">
        <f t="shared" si="1"/>
        <v>0</v>
      </c>
      <c r="C54" s="28">
        <v>0</v>
      </c>
      <c r="D54" s="28"/>
      <c r="E54" s="28">
        <f t="shared" si="2"/>
        <v>0</v>
      </c>
      <c r="F54" s="28">
        <f t="shared" si="2"/>
        <v>0</v>
      </c>
      <c r="G54" s="28">
        <f t="shared" si="3"/>
        <v>0</v>
      </c>
      <c r="H54" s="28">
        <f t="shared" si="3"/>
        <v>0</v>
      </c>
      <c r="I54" s="28">
        <f t="shared" si="3"/>
        <v>0</v>
      </c>
    </row>
    <row r="55" spans="1:9" ht="25.5">
      <c r="A55" s="27" t="s">
        <v>60</v>
      </c>
      <c r="B55" s="28">
        <f t="shared" si="1"/>
        <v>0</v>
      </c>
      <c r="C55" s="28">
        <v>0</v>
      </c>
      <c r="D55" s="28"/>
      <c r="E55" s="28">
        <f t="shared" si="2"/>
        <v>0</v>
      </c>
      <c r="F55" s="28">
        <f t="shared" si="2"/>
        <v>0</v>
      </c>
      <c r="G55" s="28">
        <f t="shared" si="3"/>
        <v>0</v>
      </c>
      <c r="H55" s="28">
        <f t="shared" si="3"/>
        <v>0</v>
      </c>
      <c r="I55" s="28">
        <f t="shared" si="3"/>
        <v>0</v>
      </c>
    </row>
    <row r="56" spans="1:9" ht="25.5">
      <c r="A56" s="27" t="s">
        <v>61</v>
      </c>
      <c r="B56" s="28">
        <f t="shared" si="1"/>
        <v>0</v>
      </c>
      <c r="C56" s="28">
        <v>0</v>
      </c>
      <c r="D56" s="28"/>
      <c r="E56" s="28">
        <f t="shared" si="2"/>
        <v>0</v>
      </c>
      <c r="F56" s="28">
        <f t="shared" si="2"/>
        <v>0</v>
      </c>
      <c r="G56" s="28">
        <f t="shared" si="3"/>
        <v>0</v>
      </c>
      <c r="H56" s="28">
        <f t="shared" si="3"/>
        <v>0</v>
      </c>
      <c r="I56" s="28">
        <f t="shared" si="3"/>
        <v>0</v>
      </c>
    </row>
    <row r="57" spans="1:9" ht="28.5">
      <c r="A57" s="13" t="s">
        <v>32</v>
      </c>
      <c r="B57" s="14">
        <f t="shared" si="1"/>
        <v>4327977.72</v>
      </c>
      <c r="C57" s="14">
        <v>146967617</v>
      </c>
      <c r="D57" s="14"/>
      <c r="E57" s="14">
        <v>0</v>
      </c>
      <c r="F57" s="14">
        <v>0</v>
      </c>
      <c r="G57" s="14">
        <f>G58+G59+G60+G61+G62+G63+G64</f>
        <v>3453123.6</v>
      </c>
      <c r="H57" s="14">
        <f>H58+H59+H60+H61+H62+H63+H64</f>
        <v>874854.12</v>
      </c>
      <c r="I57" s="14">
        <f>I58+I59+I60+I61+I62+I63+I64</f>
        <v>0</v>
      </c>
    </row>
    <row r="58" spans="1:9" ht="12.75">
      <c r="A58" s="23" t="s">
        <v>33</v>
      </c>
      <c r="B58" s="24">
        <f t="shared" si="1"/>
        <v>1467850.3399999999</v>
      </c>
      <c r="C58" s="24">
        <v>56169765</v>
      </c>
      <c r="D58" s="24"/>
      <c r="E58" s="24">
        <v>0</v>
      </c>
      <c r="F58" s="24">
        <v>0</v>
      </c>
      <c r="G58" s="24">
        <v>686611.52</v>
      </c>
      <c r="H58" s="24">
        <v>781238.82</v>
      </c>
      <c r="I58" s="24">
        <v>0</v>
      </c>
    </row>
    <row r="59" spans="1:9" ht="25.5">
      <c r="A59" s="23" t="s">
        <v>34</v>
      </c>
      <c r="B59" s="24">
        <f t="shared" si="1"/>
        <v>0</v>
      </c>
      <c r="C59" s="24">
        <v>100000</v>
      </c>
      <c r="D59" s="24"/>
      <c r="E59" s="24">
        <v>0</v>
      </c>
      <c r="F59" s="24">
        <v>0</v>
      </c>
      <c r="G59" s="24">
        <v>0</v>
      </c>
      <c r="H59" s="24">
        <v>0</v>
      </c>
      <c r="I59" s="24">
        <v>0</v>
      </c>
    </row>
    <row r="60" spans="1:9" ht="25.5">
      <c r="A60" s="23" t="s">
        <v>35</v>
      </c>
      <c r="B60" s="24">
        <f t="shared" si="1"/>
        <v>0</v>
      </c>
      <c r="C60" s="24">
        <v>77200</v>
      </c>
      <c r="D60" s="24"/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25.5">
      <c r="A61" s="23" t="s">
        <v>36</v>
      </c>
      <c r="B61" s="24">
        <f t="shared" si="1"/>
        <v>690000</v>
      </c>
      <c r="C61" s="24">
        <v>21135544</v>
      </c>
      <c r="D61" s="24"/>
      <c r="E61" s="24">
        <v>0</v>
      </c>
      <c r="F61" s="24">
        <v>0</v>
      </c>
      <c r="G61" s="24">
        <v>690000</v>
      </c>
      <c r="H61" s="24">
        <v>0</v>
      </c>
      <c r="I61" s="24">
        <v>0</v>
      </c>
    </row>
    <row r="62" spans="1:9" ht="25.5">
      <c r="A62" s="23" t="s">
        <v>37</v>
      </c>
      <c r="B62" s="24">
        <f t="shared" si="1"/>
        <v>93615.3</v>
      </c>
      <c r="C62" s="24">
        <v>13199053</v>
      </c>
      <c r="D62" s="24"/>
      <c r="E62" s="24">
        <v>0</v>
      </c>
      <c r="F62" s="24">
        <v>0</v>
      </c>
      <c r="G62" s="24">
        <v>0</v>
      </c>
      <c r="H62" s="24">
        <v>93615.3</v>
      </c>
      <c r="I62" s="24">
        <v>0</v>
      </c>
    </row>
    <row r="63" spans="1:9" ht="12.75">
      <c r="A63" s="23" t="s">
        <v>38</v>
      </c>
      <c r="B63" s="24">
        <f t="shared" si="1"/>
        <v>0</v>
      </c>
      <c r="C63" s="24">
        <v>180055</v>
      </c>
      <c r="D63" s="24"/>
      <c r="E63" s="24">
        <v>0</v>
      </c>
      <c r="F63" s="24">
        <v>0</v>
      </c>
      <c r="G63" s="24">
        <v>0</v>
      </c>
      <c r="H63" s="24">
        <v>0</v>
      </c>
      <c r="I63" s="24">
        <v>0</v>
      </c>
    </row>
    <row r="64" spans="1:9" ht="12.75">
      <c r="A64" s="23" t="s">
        <v>39</v>
      </c>
      <c r="B64" s="24">
        <f t="shared" si="1"/>
        <v>2076512.08</v>
      </c>
      <c r="C64" s="24">
        <v>56106000</v>
      </c>
      <c r="D64" s="24"/>
      <c r="E64" s="24">
        <v>0</v>
      </c>
      <c r="F64" s="24">
        <v>0</v>
      </c>
      <c r="G64" s="24">
        <v>2076512.08</v>
      </c>
      <c r="H64" s="24">
        <v>0</v>
      </c>
      <c r="I64" s="24">
        <v>0</v>
      </c>
    </row>
    <row r="65" spans="1:9" ht="12.75">
      <c r="A65" s="21" t="s">
        <v>40</v>
      </c>
      <c r="B65" s="22">
        <f t="shared" si="1"/>
        <v>3763618.54</v>
      </c>
      <c r="C65" s="22">
        <v>49140000</v>
      </c>
      <c r="D65" s="22"/>
      <c r="E65" s="22">
        <v>0</v>
      </c>
      <c r="F65" s="22">
        <v>0</v>
      </c>
      <c r="G65" s="22">
        <f>G66</f>
        <v>2234777.19</v>
      </c>
      <c r="H65" s="22">
        <f>H66</f>
        <v>485637.45</v>
      </c>
      <c r="I65" s="22">
        <f>I66</f>
        <v>1043203.9</v>
      </c>
    </row>
    <row r="66" spans="1:9" ht="12.75">
      <c r="A66" s="23" t="s">
        <v>41</v>
      </c>
      <c r="B66" s="24">
        <f t="shared" si="1"/>
        <v>3763618.54</v>
      </c>
      <c r="C66" s="24">
        <v>49140000</v>
      </c>
      <c r="D66" s="24"/>
      <c r="E66" s="24">
        <v>0</v>
      </c>
      <c r="F66" s="24">
        <v>0</v>
      </c>
      <c r="G66" s="24">
        <v>2234777.19</v>
      </c>
      <c r="H66" s="24">
        <v>485637.45</v>
      </c>
      <c r="I66" s="24">
        <v>1043203.9</v>
      </c>
    </row>
    <row r="67" spans="1:9" ht="42.75">
      <c r="A67" s="15" t="s">
        <v>62</v>
      </c>
      <c r="B67" s="16">
        <f t="shared" si="1"/>
        <v>0</v>
      </c>
      <c r="C67" s="16">
        <v>0</v>
      </c>
      <c r="D67" s="16"/>
      <c r="E67" s="16">
        <f aca="true" t="shared" si="4" ref="E67:F73">SUM(F67:P67)</f>
        <v>0</v>
      </c>
      <c r="F67" s="16">
        <f t="shared" si="4"/>
        <v>0</v>
      </c>
      <c r="G67" s="16">
        <f aca="true" t="shared" si="5" ref="G67:I73">SUM(I67:R67)</f>
        <v>0</v>
      </c>
      <c r="H67" s="16">
        <f t="shared" si="5"/>
        <v>0</v>
      </c>
      <c r="I67" s="16">
        <f t="shared" si="5"/>
        <v>0</v>
      </c>
    </row>
    <row r="68" spans="1:9" ht="12.75">
      <c r="A68" s="29" t="s">
        <v>63</v>
      </c>
      <c r="B68" s="28">
        <f t="shared" si="1"/>
        <v>0</v>
      </c>
      <c r="C68" s="28">
        <v>0</v>
      </c>
      <c r="D68" s="28"/>
      <c r="E68" s="28">
        <f t="shared" si="4"/>
        <v>0</v>
      </c>
      <c r="F68" s="28">
        <f t="shared" si="4"/>
        <v>0</v>
      </c>
      <c r="G68" s="28">
        <f t="shared" si="5"/>
        <v>0</v>
      </c>
      <c r="H68" s="28">
        <f t="shared" si="5"/>
        <v>0</v>
      </c>
      <c r="I68" s="28">
        <f t="shared" si="5"/>
        <v>0</v>
      </c>
    </row>
    <row r="69" spans="1:9" ht="25.5">
      <c r="A69" s="29" t="s">
        <v>64</v>
      </c>
      <c r="B69" s="28">
        <f t="shared" si="1"/>
        <v>0</v>
      </c>
      <c r="C69" s="28">
        <v>0</v>
      </c>
      <c r="D69" s="28"/>
      <c r="E69" s="28">
        <f t="shared" si="4"/>
        <v>0</v>
      </c>
      <c r="F69" s="28">
        <f t="shared" si="4"/>
        <v>0</v>
      </c>
      <c r="G69" s="28">
        <f t="shared" si="5"/>
        <v>0</v>
      </c>
      <c r="H69" s="28">
        <f t="shared" si="5"/>
        <v>0</v>
      </c>
      <c r="I69" s="28">
        <f t="shared" si="5"/>
        <v>0</v>
      </c>
    </row>
    <row r="70" spans="1:9" ht="14.25">
      <c r="A70" s="15" t="s">
        <v>65</v>
      </c>
      <c r="B70" s="16">
        <f t="shared" si="1"/>
        <v>0</v>
      </c>
      <c r="C70" s="16">
        <v>0</v>
      </c>
      <c r="D70" s="16"/>
      <c r="E70" s="16">
        <f t="shared" si="4"/>
        <v>0</v>
      </c>
      <c r="F70" s="16">
        <f t="shared" si="4"/>
        <v>0</v>
      </c>
      <c r="G70" s="16">
        <f t="shared" si="5"/>
        <v>0</v>
      </c>
      <c r="H70" s="16">
        <f t="shared" si="5"/>
        <v>0</v>
      </c>
      <c r="I70" s="16">
        <f t="shared" si="5"/>
        <v>0</v>
      </c>
    </row>
    <row r="71" spans="1:9" ht="25.5">
      <c r="A71" s="29" t="s">
        <v>66</v>
      </c>
      <c r="B71" s="28">
        <f t="shared" si="1"/>
        <v>0</v>
      </c>
      <c r="C71" s="28">
        <v>0</v>
      </c>
      <c r="D71" s="28"/>
      <c r="E71" s="28">
        <f t="shared" si="4"/>
        <v>0</v>
      </c>
      <c r="F71" s="28">
        <f t="shared" si="4"/>
        <v>0</v>
      </c>
      <c r="G71" s="28">
        <f t="shared" si="5"/>
        <v>0</v>
      </c>
      <c r="H71" s="28">
        <f t="shared" si="5"/>
        <v>0</v>
      </c>
      <c r="I71" s="28">
        <f t="shared" si="5"/>
        <v>0</v>
      </c>
    </row>
    <row r="72" spans="1:9" ht="25.5">
      <c r="A72" s="29" t="s">
        <v>67</v>
      </c>
      <c r="B72" s="28">
        <f t="shared" si="1"/>
        <v>0</v>
      </c>
      <c r="C72" s="28">
        <v>0</v>
      </c>
      <c r="D72" s="28"/>
      <c r="E72" s="28">
        <f t="shared" si="4"/>
        <v>0</v>
      </c>
      <c r="F72" s="28">
        <f t="shared" si="4"/>
        <v>0</v>
      </c>
      <c r="G72" s="28">
        <f t="shared" si="5"/>
        <v>0</v>
      </c>
      <c r="H72" s="28">
        <f t="shared" si="5"/>
        <v>0</v>
      </c>
      <c r="I72" s="28">
        <f t="shared" si="5"/>
        <v>0</v>
      </c>
    </row>
    <row r="73" spans="1:9" ht="25.5">
      <c r="A73" s="29" t="s">
        <v>68</v>
      </c>
      <c r="B73" s="28">
        <f t="shared" si="1"/>
        <v>0</v>
      </c>
      <c r="C73" s="28">
        <v>0</v>
      </c>
      <c r="D73" s="28"/>
      <c r="E73" s="28">
        <f t="shared" si="4"/>
        <v>0</v>
      </c>
      <c r="F73" s="28">
        <f t="shared" si="4"/>
        <v>0</v>
      </c>
      <c r="G73" s="28">
        <f t="shared" si="5"/>
        <v>0</v>
      </c>
      <c r="H73" s="28">
        <f t="shared" si="5"/>
        <v>0</v>
      </c>
      <c r="I73" s="28">
        <f t="shared" si="5"/>
        <v>0</v>
      </c>
    </row>
    <row r="74" spans="1:9" ht="14.25">
      <c r="A74" s="15" t="s">
        <v>69</v>
      </c>
      <c r="B74" s="16">
        <f t="shared" si="1"/>
        <v>2056939278.6399999</v>
      </c>
      <c r="C74" s="16">
        <f>SUM(C70,C67,C49,C57,C65,C41,C31,C21,C16)</f>
        <v>4156294851</v>
      </c>
      <c r="D74" s="16"/>
      <c r="E74" s="16">
        <f>SUM(E70,E67,E49,E57,E65,E41,E31,E21,E16)</f>
        <v>186595893.66</v>
      </c>
      <c r="F74" s="16">
        <f>SUM(F70,F67,F49,F57,F65,F41,F31,F21,F16)</f>
        <v>385315694.68</v>
      </c>
      <c r="G74" s="16">
        <f>SUM(G70,G67,G49,G57,G65,G41,G31,G21,G16)</f>
        <v>451970076.79999995</v>
      </c>
      <c r="H74" s="16">
        <f>SUM(H70,H67,H49,H57,H65,H41,H31,H21,H16)</f>
        <v>654246020.36</v>
      </c>
      <c r="I74" s="16">
        <f>SUM(I70,I67,I49,I57,I65,I41,I31,I21,I16)</f>
        <v>378811593.14</v>
      </c>
    </row>
    <row r="75" spans="1:9" ht="12.75">
      <c r="A75" s="30" t="s">
        <v>70</v>
      </c>
      <c r="B75" s="31">
        <f t="shared" si="1"/>
        <v>0</v>
      </c>
      <c r="C75" s="31">
        <v>0</v>
      </c>
      <c r="D75" s="31"/>
      <c r="E75" s="31">
        <f aca="true" t="shared" si="6" ref="E75:F83">SUM(F75:P75)</f>
        <v>0</v>
      </c>
      <c r="F75" s="31">
        <f t="shared" si="6"/>
        <v>0</v>
      </c>
      <c r="G75" s="31">
        <f aca="true" t="shared" si="7" ref="G75:I83">SUM(I75:R75)</f>
        <v>0</v>
      </c>
      <c r="H75" s="31">
        <f t="shared" si="7"/>
        <v>0</v>
      </c>
      <c r="I75" s="31">
        <f t="shared" si="7"/>
        <v>0</v>
      </c>
    </row>
    <row r="76" spans="1:9" ht="12.75">
      <c r="A76" s="32" t="s">
        <v>71</v>
      </c>
      <c r="B76" s="33">
        <f aca="true" t="shared" si="8" ref="B76:B86">SUM(E76:I76)</f>
        <v>0</v>
      </c>
      <c r="C76" s="33">
        <v>0</v>
      </c>
      <c r="D76" s="33"/>
      <c r="E76" s="33">
        <f t="shared" si="6"/>
        <v>0</v>
      </c>
      <c r="F76" s="33">
        <f t="shared" si="6"/>
        <v>0</v>
      </c>
      <c r="G76" s="33">
        <f t="shared" si="7"/>
        <v>0</v>
      </c>
      <c r="H76" s="33">
        <f t="shared" si="7"/>
        <v>0</v>
      </c>
      <c r="I76" s="33">
        <f t="shared" si="7"/>
        <v>0</v>
      </c>
    </row>
    <row r="77" spans="1:9" ht="25.5">
      <c r="A77" s="29" t="s">
        <v>72</v>
      </c>
      <c r="B77" s="28">
        <f t="shared" si="8"/>
        <v>0</v>
      </c>
      <c r="C77" s="28">
        <v>0</v>
      </c>
      <c r="D77" s="28"/>
      <c r="E77" s="28">
        <f t="shared" si="6"/>
        <v>0</v>
      </c>
      <c r="F77" s="28">
        <f t="shared" si="6"/>
        <v>0</v>
      </c>
      <c r="G77" s="28">
        <f t="shared" si="7"/>
        <v>0</v>
      </c>
      <c r="H77" s="28">
        <f t="shared" si="7"/>
        <v>0</v>
      </c>
      <c r="I77" s="28">
        <f t="shared" si="7"/>
        <v>0</v>
      </c>
    </row>
    <row r="78" spans="1:9" ht="25.5">
      <c r="A78" s="29" t="s">
        <v>73</v>
      </c>
      <c r="B78" s="28">
        <f t="shared" si="8"/>
        <v>0</v>
      </c>
      <c r="C78" s="28">
        <v>0</v>
      </c>
      <c r="D78" s="28"/>
      <c r="E78" s="28">
        <f t="shared" si="6"/>
        <v>0</v>
      </c>
      <c r="F78" s="28">
        <f t="shared" si="6"/>
        <v>0</v>
      </c>
      <c r="G78" s="28">
        <f t="shared" si="7"/>
        <v>0</v>
      </c>
      <c r="H78" s="28">
        <f t="shared" si="7"/>
        <v>0</v>
      </c>
      <c r="I78" s="28">
        <f t="shared" si="7"/>
        <v>0</v>
      </c>
    </row>
    <row r="79" spans="1:9" ht="12.75">
      <c r="A79" s="32" t="s">
        <v>74</v>
      </c>
      <c r="B79" s="33">
        <f t="shared" si="8"/>
        <v>0</v>
      </c>
      <c r="C79" s="33">
        <v>0</v>
      </c>
      <c r="D79" s="33"/>
      <c r="E79" s="33">
        <f t="shared" si="6"/>
        <v>0</v>
      </c>
      <c r="F79" s="33">
        <f t="shared" si="6"/>
        <v>0</v>
      </c>
      <c r="G79" s="33">
        <f t="shared" si="7"/>
        <v>0</v>
      </c>
      <c r="H79" s="33">
        <f t="shared" si="7"/>
        <v>0</v>
      </c>
      <c r="I79" s="33">
        <f t="shared" si="7"/>
        <v>0</v>
      </c>
    </row>
    <row r="80" spans="1:9" ht="12.75">
      <c r="A80" s="29" t="s">
        <v>75</v>
      </c>
      <c r="B80" s="28">
        <f t="shared" si="8"/>
        <v>0</v>
      </c>
      <c r="C80" s="28">
        <v>0</v>
      </c>
      <c r="D80" s="28"/>
      <c r="E80" s="28">
        <f t="shared" si="6"/>
        <v>0</v>
      </c>
      <c r="F80" s="28">
        <f t="shared" si="6"/>
        <v>0</v>
      </c>
      <c r="G80" s="28">
        <f t="shared" si="7"/>
        <v>0</v>
      </c>
      <c r="H80" s="28">
        <f t="shared" si="7"/>
        <v>0</v>
      </c>
      <c r="I80" s="28">
        <f t="shared" si="7"/>
        <v>0</v>
      </c>
    </row>
    <row r="81" spans="1:9" ht="25.5">
      <c r="A81" s="29" t="s">
        <v>76</v>
      </c>
      <c r="B81" s="28">
        <f t="shared" si="8"/>
        <v>0</v>
      </c>
      <c r="C81" s="28">
        <v>0</v>
      </c>
      <c r="D81" s="28"/>
      <c r="E81" s="28">
        <f t="shared" si="6"/>
        <v>0</v>
      </c>
      <c r="F81" s="28">
        <f t="shared" si="6"/>
        <v>0</v>
      </c>
      <c r="G81" s="28">
        <f t="shared" si="7"/>
        <v>0</v>
      </c>
      <c r="H81" s="28">
        <f t="shared" si="7"/>
        <v>0</v>
      </c>
      <c r="I81" s="28">
        <f t="shared" si="7"/>
        <v>0</v>
      </c>
    </row>
    <row r="82" spans="1:9" ht="12.75">
      <c r="A82" s="32" t="s">
        <v>77</v>
      </c>
      <c r="B82" s="33">
        <f t="shared" si="8"/>
        <v>0</v>
      </c>
      <c r="C82" s="33">
        <v>0</v>
      </c>
      <c r="D82" s="33"/>
      <c r="E82" s="33">
        <f t="shared" si="6"/>
        <v>0</v>
      </c>
      <c r="F82" s="33">
        <f t="shared" si="6"/>
        <v>0</v>
      </c>
      <c r="G82" s="33">
        <f t="shared" si="7"/>
        <v>0</v>
      </c>
      <c r="H82" s="33">
        <f t="shared" si="7"/>
        <v>0</v>
      </c>
      <c r="I82" s="33">
        <f t="shared" si="7"/>
        <v>0</v>
      </c>
    </row>
    <row r="83" spans="1:9" ht="25.5">
      <c r="A83" s="29" t="s">
        <v>78</v>
      </c>
      <c r="B83" s="28">
        <f t="shared" si="8"/>
        <v>0</v>
      </c>
      <c r="C83" s="28">
        <v>0</v>
      </c>
      <c r="D83" s="28"/>
      <c r="E83" s="28">
        <f t="shared" si="6"/>
        <v>0</v>
      </c>
      <c r="F83" s="28">
        <f t="shared" si="6"/>
        <v>0</v>
      </c>
      <c r="G83" s="28">
        <f t="shared" si="7"/>
        <v>0</v>
      </c>
      <c r="H83" s="28">
        <f t="shared" si="7"/>
        <v>0</v>
      </c>
      <c r="I83" s="28">
        <f t="shared" si="7"/>
        <v>0</v>
      </c>
    </row>
    <row r="84" spans="1:9" ht="12.75">
      <c r="A84" s="25" t="s">
        <v>79</v>
      </c>
      <c r="B84" s="26">
        <f t="shared" si="8"/>
        <v>0</v>
      </c>
      <c r="C84" s="26">
        <f>SUM(C75:C83)</f>
        <v>0</v>
      </c>
      <c r="D84" s="26"/>
      <c r="E84" s="26">
        <f>SUM(E75:E83)</f>
        <v>0</v>
      </c>
      <c r="F84" s="26">
        <f>SUM(F75:F83)</f>
        <v>0</v>
      </c>
      <c r="G84" s="26">
        <f>SUM(G75:G83)</f>
        <v>0</v>
      </c>
      <c r="H84" s="26">
        <f>SUM(H75:H83)</f>
        <v>0</v>
      </c>
      <c r="I84" s="26">
        <f>SUM(I75:I83)</f>
        <v>0</v>
      </c>
    </row>
    <row r="85" spans="1:9" ht="12.75">
      <c r="A85" s="19"/>
      <c r="B85" s="34">
        <f t="shared" si="8"/>
        <v>0</v>
      </c>
      <c r="C85" s="34"/>
      <c r="D85" s="34"/>
      <c r="E85" s="34"/>
      <c r="F85" s="34"/>
      <c r="G85" s="34"/>
      <c r="H85" s="34"/>
      <c r="I85" s="34"/>
    </row>
    <row r="86" spans="1:9" ht="28.5">
      <c r="A86" s="17" t="s">
        <v>80</v>
      </c>
      <c r="B86" s="18">
        <f t="shared" si="8"/>
        <v>2056939278.6399999</v>
      </c>
      <c r="C86" s="18">
        <f>SUM(C74,C84)</f>
        <v>4156294851</v>
      </c>
      <c r="D86" s="18"/>
      <c r="E86" s="18">
        <v>186595893.66</v>
      </c>
      <c r="F86" s="18">
        <f>SUM(F74,F84)</f>
        <v>385315694.68</v>
      </c>
      <c r="G86" s="18">
        <f>SUM(G74,G84)</f>
        <v>451970076.79999995</v>
      </c>
      <c r="H86" s="18">
        <f>SUM(H74,H84)</f>
        <v>654246020.36</v>
      </c>
      <c r="I86" s="18">
        <f>SUM(I74,I84)</f>
        <v>378811593.14</v>
      </c>
    </row>
    <row r="87" spans="1:5" ht="12.75">
      <c r="A87" s="19" t="s">
        <v>81</v>
      </c>
      <c r="B87" s="19"/>
      <c r="C87" s="19"/>
      <c r="D87" s="19"/>
      <c r="E87" s="19"/>
    </row>
    <row r="88" spans="1:5" ht="12.75">
      <c r="A88" s="19" t="s">
        <v>107</v>
      </c>
      <c r="B88" s="19"/>
      <c r="C88" s="19"/>
      <c r="D88" s="19"/>
      <c r="E88" s="19"/>
    </row>
    <row r="89" spans="1:5" ht="12.75">
      <c r="A89" s="19" t="s">
        <v>108</v>
      </c>
      <c r="B89" s="19"/>
      <c r="C89" s="19"/>
      <c r="D89" s="19"/>
      <c r="E89" s="19"/>
    </row>
    <row r="90" spans="1:5" ht="12.75">
      <c r="A90" s="19"/>
      <c r="B90" s="19"/>
      <c r="C90" s="19"/>
      <c r="D90" s="19"/>
      <c r="E90" s="19"/>
    </row>
    <row r="91" spans="1:5" ht="12.75">
      <c r="A91" s="19"/>
      <c r="B91" s="19"/>
      <c r="C91" s="19"/>
      <c r="D91" s="19"/>
      <c r="E91" s="19"/>
    </row>
    <row r="92" spans="1:5" ht="12.75">
      <c r="A92" s="19"/>
      <c r="B92" s="34"/>
      <c r="C92" s="34"/>
      <c r="D92" s="34"/>
      <c r="E92" s="34"/>
    </row>
    <row r="93" spans="1:5" ht="12.75">
      <c r="A93" s="19"/>
      <c r="B93" s="34"/>
      <c r="C93" s="34"/>
      <c r="D93" s="34"/>
      <c r="E93" s="34"/>
    </row>
    <row r="94" spans="1:5" ht="12.75">
      <c r="A94" s="19"/>
      <c r="B94" s="34"/>
      <c r="C94" s="19"/>
      <c r="D94" s="19"/>
      <c r="E94" s="19"/>
    </row>
    <row r="95" spans="1:9" ht="13.5" thickBot="1">
      <c r="A95" s="35"/>
      <c r="B95" s="36"/>
      <c r="C95" s="66"/>
      <c r="D95" s="66"/>
      <c r="E95" s="66"/>
      <c r="G95" s="67"/>
      <c r="H95" s="67"/>
      <c r="I95" s="67"/>
    </row>
    <row r="96" spans="1:9" ht="14.25">
      <c r="A96" s="37" t="s">
        <v>82</v>
      </c>
      <c r="B96" s="38"/>
      <c r="C96" s="43"/>
      <c r="D96" s="43"/>
      <c r="E96" s="43"/>
      <c r="F96" s="8"/>
      <c r="G96" s="68" t="s">
        <v>85</v>
      </c>
      <c r="H96" s="68"/>
      <c r="I96" s="68"/>
    </row>
    <row r="97" spans="1:9" ht="14.25">
      <c r="A97" s="20" t="s">
        <v>83</v>
      </c>
      <c r="B97" s="39"/>
      <c r="F97" s="8"/>
      <c r="G97" s="65" t="s">
        <v>86</v>
      </c>
      <c r="H97" s="65"/>
      <c r="I97" s="65"/>
    </row>
    <row r="98" spans="1:9" ht="12.75">
      <c r="A98" s="40" t="s">
        <v>84</v>
      </c>
      <c r="B98" s="41"/>
      <c r="F98" s="9"/>
      <c r="G98" s="57" t="s">
        <v>87</v>
      </c>
      <c r="H98" s="57"/>
      <c r="I98" s="57"/>
    </row>
    <row r="99" spans="1:5" ht="12.75">
      <c r="A99" s="19"/>
      <c r="B99" s="19"/>
      <c r="C99" s="19"/>
      <c r="D99" s="19"/>
      <c r="E99" s="19"/>
    </row>
    <row r="100" spans="1:5" ht="12.75">
      <c r="A100" s="19"/>
      <c r="B100" s="19"/>
      <c r="C100" s="19"/>
      <c r="D100" s="19"/>
      <c r="E100" s="19"/>
    </row>
    <row r="101" spans="1:5" ht="12.75">
      <c r="A101" s="42"/>
      <c r="B101" s="19"/>
      <c r="C101" s="19"/>
      <c r="D101" s="19"/>
      <c r="E101" s="19"/>
    </row>
    <row r="102" spans="1:5" ht="12.75">
      <c r="A102" s="42"/>
      <c r="B102" s="19"/>
      <c r="C102" s="19"/>
      <c r="D102" s="19"/>
      <c r="E102" s="19"/>
    </row>
    <row r="103" spans="1:5" ht="12.75">
      <c r="A103" s="42"/>
      <c r="B103" s="19"/>
      <c r="C103" s="19"/>
      <c r="D103" s="19"/>
      <c r="E103" s="19"/>
    </row>
    <row r="104" spans="1:5" ht="12.75">
      <c r="A104" s="42"/>
      <c r="B104" s="19"/>
      <c r="C104" s="19"/>
      <c r="D104" s="19"/>
      <c r="E104" s="19"/>
    </row>
    <row r="105" spans="1:6" ht="12.75" customHeight="1" thickBot="1">
      <c r="A105" s="49" t="s">
        <v>97</v>
      </c>
      <c r="B105" s="49"/>
      <c r="C105" s="69"/>
      <c r="D105" s="69"/>
      <c r="E105" s="69"/>
      <c r="F105" s="69"/>
    </row>
    <row r="106" spans="2:6" ht="12.75">
      <c r="B106" s="38"/>
      <c r="C106" s="64" t="s">
        <v>109</v>
      </c>
      <c r="D106" s="64"/>
      <c r="E106" s="64"/>
      <c r="F106" s="64"/>
    </row>
    <row r="107" spans="2:6" ht="12.75">
      <c r="B107" s="39"/>
      <c r="C107" s="65" t="s">
        <v>110</v>
      </c>
      <c r="D107" s="65"/>
      <c r="E107" s="65"/>
      <c r="F107" s="65"/>
    </row>
    <row r="108" spans="2:6" ht="12.75">
      <c r="B108" s="41"/>
      <c r="C108" s="57" t="s">
        <v>111</v>
      </c>
      <c r="D108" s="57"/>
      <c r="E108" s="57"/>
      <c r="F108" s="57"/>
    </row>
  </sheetData>
  <sheetProtection/>
  <mergeCells count="14">
    <mergeCell ref="G96:I96"/>
    <mergeCell ref="G97:I97"/>
    <mergeCell ref="G98:I98"/>
    <mergeCell ref="C106:F106"/>
    <mergeCell ref="C107:F107"/>
    <mergeCell ref="C108:F108"/>
    <mergeCell ref="C105:F105"/>
    <mergeCell ref="A2:I2"/>
    <mergeCell ref="A3:I3"/>
    <mergeCell ref="A4:I4"/>
    <mergeCell ref="A5:I5"/>
    <mergeCell ref="A6:I6"/>
    <mergeCell ref="G95:I95"/>
    <mergeCell ref="C95:E95"/>
  </mergeCells>
  <printOptions/>
  <pageMargins left="0.2362204724409449" right="0.2362204724409449" top="0.17" bottom="0.7480314960629921" header="0.17" footer="0.5"/>
  <pageSetup fitToHeight="0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tabSelected="1" zoomScalePageLayoutView="0" workbookViewId="0" topLeftCell="A1">
      <selection activeCell="A1" sqref="A1:K91"/>
    </sheetView>
  </sheetViews>
  <sheetFormatPr defaultColWidth="11.421875" defaultRowHeight="12.75"/>
  <cols>
    <col min="1" max="1" width="43.7109375" style="0" bestFit="1" customWidth="1"/>
    <col min="2" max="4" width="18.57421875" style="0" bestFit="1" customWidth="1"/>
    <col min="5" max="11" width="16.8515625" style="0" bestFit="1" customWidth="1"/>
  </cols>
  <sheetData>
    <row r="2" spans="1:4" ht="18">
      <c r="A2" s="1"/>
      <c r="B2" s="2"/>
      <c r="C2" s="2"/>
      <c r="D2" s="2"/>
    </row>
    <row r="3" spans="1:9" ht="20.25">
      <c r="A3" s="58" t="s">
        <v>42</v>
      </c>
      <c r="B3" s="58"/>
      <c r="C3" s="58"/>
      <c r="D3" s="58"/>
      <c r="E3" s="58"/>
      <c r="F3" s="58"/>
      <c r="G3" s="58"/>
      <c r="H3" s="58"/>
      <c r="I3" s="58"/>
    </row>
    <row r="4" spans="1:9" ht="15.75">
      <c r="A4" s="59" t="s">
        <v>43</v>
      </c>
      <c r="B4" s="59"/>
      <c r="C4" s="59"/>
      <c r="D4" s="59"/>
      <c r="E4" s="59"/>
      <c r="F4" s="59"/>
      <c r="G4" s="59"/>
      <c r="H4" s="59"/>
      <c r="I4" s="59"/>
    </row>
    <row r="5" spans="1:9" ht="18">
      <c r="A5" s="60" t="s">
        <v>88</v>
      </c>
      <c r="B5" s="60"/>
      <c r="C5" s="60"/>
      <c r="D5" s="60"/>
      <c r="E5" s="60"/>
      <c r="F5" s="60"/>
      <c r="G5" s="60"/>
      <c r="H5" s="60"/>
      <c r="I5" s="60"/>
    </row>
    <row r="6" spans="1:9" ht="18">
      <c r="A6" s="61" t="s">
        <v>44</v>
      </c>
      <c r="B6" s="61"/>
      <c r="C6" s="61"/>
      <c r="D6" s="61"/>
      <c r="E6" s="61"/>
      <c r="F6" s="61"/>
      <c r="G6" s="61"/>
      <c r="H6" s="61"/>
      <c r="I6" s="61"/>
    </row>
    <row r="7" spans="1:9" ht="15.75">
      <c r="A7" s="62" t="s">
        <v>45</v>
      </c>
      <c r="B7" s="62"/>
      <c r="C7" s="62"/>
      <c r="D7" s="62"/>
      <c r="E7" s="62"/>
      <c r="F7" s="62"/>
      <c r="G7" s="62"/>
      <c r="H7" s="62"/>
      <c r="I7" s="62"/>
    </row>
    <row r="8" spans="1:6" ht="15.75">
      <c r="A8" s="5" t="s">
        <v>114</v>
      </c>
      <c r="B8" s="4"/>
      <c r="C8" s="4"/>
      <c r="D8" s="4"/>
      <c r="E8" s="4"/>
      <c r="F8" s="3"/>
    </row>
    <row r="9" spans="1:6" ht="15">
      <c r="A9" s="6" t="s">
        <v>115</v>
      </c>
      <c r="B9" s="4"/>
      <c r="C9" s="4"/>
      <c r="D9" s="4"/>
      <c r="E9" s="4"/>
      <c r="F9" s="3"/>
    </row>
    <row r="10" spans="1:11" ht="31.5">
      <c r="A10" s="3"/>
      <c r="B10" s="3"/>
      <c r="C10" s="3"/>
      <c r="D10" s="3"/>
      <c r="E10" s="7" t="s">
        <v>89</v>
      </c>
      <c r="F10" s="7" t="s">
        <v>90</v>
      </c>
      <c r="G10" s="7" t="s">
        <v>91</v>
      </c>
      <c r="H10" s="7" t="s">
        <v>102</v>
      </c>
      <c r="I10" s="7" t="s">
        <v>104</v>
      </c>
      <c r="J10" s="7" t="s">
        <v>112</v>
      </c>
      <c r="K10" s="7" t="s">
        <v>113</v>
      </c>
    </row>
    <row r="11" spans="1:11" ht="63">
      <c r="A11" s="7" t="s">
        <v>0</v>
      </c>
      <c r="B11" s="7" t="s">
        <v>1</v>
      </c>
      <c r="C11" s="7" t="s">
        <v>2</v>
      </c>
      <c r="D11" s="7" t="s">
        <v>98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</row>
    <row r="12" spans="1:11" ht="15">
      <c r="A12" s="11" t="s">
        <v>3</v>
      </c>
      <c r="B12" s="12">
        <f>SUM(E12:J12)</f>
        <v>2487570840.45</v>
      </c>
      <c r="C12" s="12">
        <v>4156294851</v>
      </c>
      <c r="D12" s="12">
        <f>D13</f>
        <v>1927839406.58</v>
      </c>
      <c r="E12" s="12">
        <f>SUM(E13)</f>
        <v>186595893.66</v>
      </c>
      <c r="F12" s="12">
        <f aca="true" t="shared" si="0" ref="F12:I15">SUM(F13)</f>
        <v>385315694.67999995</v>
      </c>
      <c r="G12" s="12">
        <f t="shared" si="0"/>
        <v>451970076.8</v>
      </c>
      <c r="H12" s="12">
        <f t="shared" si="0"/>
        <v>654246020.36</v>
      </c>
      <c r="I12" s="12">
        <f t="shared" si="0"/>
        <v>378811593.14</v>
      </c>
      <c r="J12" s="12">
        <v>430631561.81</v>
      </c>
      <c r="K12" s="51">
        <v>596588753.75</v>
      </c>
    </row>
    <row r="13" spans="1:11" ht="29.25">
      <c r="A13" s="11" t="s">
        <v>4</v>
      </c>
      <c r="B13" s="12">
        <f aca="true" t="shared" si="1" ref="B13:B76">SUM(E13:J13)</f>
        <v>2487570840.45</v>
      </c>
      <c r="C13" s="12">
        <v>4156294851</v>
      </c>
      <c r="D13" s="12">
        <f>D14</f>
        <v>1927839406.58</v>
      </c>
      <c r="E13" s="12">
        <f>SUM(E14)</f>
        <v>186595893.66</v>
      </c>
      <c r="F13" s="12">
        <f t="shared" si="0"/>
        <v>385315694.67999995</v>
      </c>
      <c r="G13" s="12">
        <f t="shared" si="0"/>
        <v>451970076.8</v>
      </c>
      <c r="H13" s="12">
        <f t="shared" si="0"/>
        <v>654246020.36</v>
      </c>
      <c r="I13" s="12">
        <f t="shared" si="0"/>
        <v>378811593.14</v>
      </c>
      <c r="J13" s="12">
        <v>430631561.81</v>
      </c>
      <c r="K13" s="51">
        <v>596588753.75</v>
      </c>
    </row>
    <row r="14" spans="1:11" ht="29.25">
      <c r="A14" s="11" t="s">
        <v>5</v>
      </c>
      <c r="B14" s="12">
        <f t="shared" si="1"/>
        <v>2487570840.45</v>
      </c>
      <c r="C14" s="12">
        <v>4156294851</v>
      </c>
      <c r="D14" s="12">
        <f>D15</f>
        <v>1927839406.58</v>
      </c>
      <c r="E14" s="12">
        <f>SUM(E15)</f>
        <v>186595893.66</v>
      </c>
      <c r="F14" s="12">
        <f t="shared" si="0"/>
        <v>385315694.67999995</v>
      </c>
      <c r="G14" s="12">
        <f t="shared" si="0"/>
        <v>451970076.8</v>
      </c>
      <c r="H14" s="12">
        <f t="shared" si="0"/>
        <v>654246020.36</v>
      </c>
      <c r="I14" s="12">
        <f t="shared" si="0"/>
        <v>378811593.14</v>
      </c>
      <c r="J14" s="12">
        <v>430631561.81</v>
      </c>
      <c r="K14" s="51">
        <v>596588753.75</v>
      </c>
    </row>
    <row r="15" spans="1:11" ht="29.25">
      <c r="A15" s="11" t="s">
        <v>6</v>
      </c>
      <c r="B15" s="12">
        <f t="shared" si="1"/>
        <v>2487570840.45</v>
      </c>
      <c r="C15" s="12">
        <v>4156294851</v>
      </c>
      <c r="D15" s="12">
        <f>D16</f>
        <v>1927839406.58</v>
      </c>
      <c r="E15" s="12">
        <f>SUM(E16)</f>
        <v>186595893.66</v>
      </c>
      <c r="F15" s="12">
        <f t="shared" si="0"/>
        <v>385315694.67999995</v>
      </c>
      <c r="G15" s="12">
        <f t="shared" si="0"/>
        <v>451970076.8</v>
      </c>
      <c r="H15" s="12">
        <f t="shared" si="0"/>
        <v>654246020.36</v>
      </c>
      <c r="I15" s="12">
        <f t="shared" si="0"/>
        <v>378811593.14</v>
      </c>
      <c r="J15" s="12">
        <v>430631561.81</v>
      </c>
      <c r="K15" s="51">
        <v>596588753.75</v>
      </c>
    </row>
    <row r="16" spans="1:11" ht="15">
      <c r="A16" s="11" t="s">
        <v>7</v>
      </c>
      <c r="B16" s="12">
        <f t="shared" si="1"/>
        <v>2487570840.45</v>
      </c>
      <c r="C16" s="12">
        <v>4156294851</v>
      </c>
      <c r="D16" s="12">
        <f>D32</f>
        <v>1927839406.58</v>
      </c>
      <c r="E16" s="12">
        <f>SUM(E17+E22+E32+E42+E50+E58+E66+E68+E71)</f>
        <v>186595893.66</v>
      </c>
      <c r="F16" s="12">
        <f>SUM(F17+F22+F32+F42+F50+F58+F66+F68+F71)</f>
        <v>385315694.67999995</v>
      </c>
      <c r="G16" s="12">
        <f>SUM(G17+G22+G32+G42+G50+G58+G66+G68+G71)</f>
        <v>451970076.8</v>
      </c>
      <c r="H16" s="12">
        <f>SUM(H17+H22+H32+H42+H50+H58+H66+H68+H71)</f>
        <v>654246020.36</v>
      </c>
      <c r="I16" s="12">
        <f>SUM(I17+I22+I32+I42+I50+I58+I66+I68+I71)</f>
        <v>378811593.14</v>
      </c>
      <c r="J16" s="12">
        <v>430631561.81</v>
      </c>
      <c r="K16" s="51">
        <v>596588753.75</v>
      </c>
    </row>
    <row r="17" spans="1:11" ht="28.5">
      <c r="A17" s="13" t="s">
        <v>8</v>
      </c>
      <c r="B17" s="14">
        <f t="shared" si="1"/>
        <v>386565528.65999997</v>
      </c>
      <c r="C17" s="14">
        <v>839458898</v>
      </c>
      <c r="D17" s="14"/>
      <c r="E17" s="14">
        <v>59444179.32</v>
      </c>
      <c r="F17" s="14">
        <f aca="true" t="shared" si="2" ref="F17:K17">F18+F19+F20+F21</f>
        <v>58650368.8</v>
      </c>
      <c r="G17" s="14">
        <f t="shared" si="2"/>
        <v>80627974.78</v>
      </c>
      <c r="H17" s="14">
        <f t="shared" si="2"/>
        <v>65076028.88</v>
      </c>
      <c r="I17" s="14">
        <f t="shared" si="2"/>
        <v>65704514.17</v>
      </c>
      <c r="J17" s="14">
        <f t="shared" si="2"/>
        <v>57062462.71</v>
      </c>
      <c r="K17" s="14">
        <f t="shared" si="2"/>
        <v>74233320.16</v>
      </c>
    </row>
    <row r="18" spans="1:11" ht="14.25">
      <c r="A18" s="23" t="s">
        <v>9</v>
      </c>
      <c r="B18" s="12">
        <v>47371262.5</v>
      </c>
      <c r="C18" s="24">
        <v>668429634</v>
      </c>
      <c r="D18" s="24"/>
      <c r="E18" s="24">
        <v>50126728.43</v>
      </c>
      <c r="F18" s="24">
        <v>49405434.25</v>
      </c>
      <c r="G18" s="24">
        <v>55423345.1</v>
      </c>
      <c r="H18" s="24">
        <v>55359813.75</v>
      </c>
      <c r="I18" s="24">
        <v>55919410.23</v>
      </c>
      <c r="J18" s="24">
        <v>47371262.5</v>
      </c>
      <c r="K18" s="50">
        <v>63177314.22</v>
      </c>
    </row>
    <row r="19" spans="1:11" ht="14.25">
      <c r="A19" s="23" t="s">
        <v>10</v>
      </c>
      <c r="B19" s="12">
        <v>1868020</v>
      </c>
      <c r="C19" s="24">
        <v>70579836</v>
      </c>
      <c r="D19" s="24" t="s">
        <v>103</v>
      </c>
      <c r="E19" s="24">
        <v>1659920</v>
      </c>
      <c r="F19" s="24">
        <v>1707320</v>
      </c>
      <c r="G19" s="24">
        <v>16737270</v>
      </c>
      <c r="H19" s="24">
        <v>1879570</v>
      </c>
      <c r="I19" s="24">
        <v>2041751.52</v>
      </c>
      <c r="J19" s="24">
        <v>1868020</v>
      </c>
      <c r="K19" s="50">
        <v>2830559.55</v>
      </c>
    </row>
    <row r="20" spans="1:11" ht="14.25">
      <c r="A20" s="23" t="s">
        <v>11</v>
      </c>
      <c r="B20" s="12">
        <f t="shared" si="1"/>
        <v>0</v>
      </c>
      <c r="C20" s="24">
        <v>1000000</v>
      </c>
      <c r="D20" s="24"/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50"/>
    </row>
    <row r="21" spans="1:11" ht="14.25">
      <c r="A21" s="23" t="s">
        <v>12</v>
      </c>
      <c r="B21" s="12">
        <v>7823180.21</v>
      </c>
      <c r="C21" s="24">
        <v>99449428</v>
      </c>
      <c r="D21" s="24"/>
      <c r="E21" s="24">
        <v>7657530.89</v>
      </c>
      <c r="F21" s="24">
        <v>7537614.55</v>
      </c>
      <c r="G21" s="24">
        <v>8467359.68</v>
      </c>
      <c r="H21" s="24">
        <v>7836645.13</v>
      </c>
      <c r="I21" s="24">
        <v>7743352.42</v>
      </c>
      <c r="J21" s="24">
        <v>7823180.21</v>
      </c>
      <c r="K21" s="50">
        <v>8225446.39</v>
      </c>
    </row>
    <row r="22" spans="1:11" ht="14.25">
      <c r="A22" s="13" t="s">
        <v>13</v>
      </c>
      <c r="B22" s="14">
        <f t="shared" si="1"/>
        <v>111115304.96999998</v>
      </c>
      <c r="C22" s="14">
        <v>324128463</v>
      </c>
      <c r="D22" s="14"/>
      <c r="E22" s="14">
        <v>9451143.04</v>
      </c>
      <c r="F22" s="14">
        <f aca="true" t="shared" si="3" ref="F22:K22">F23+F24+F25+F26+F27+F28+F29+F30+F31</f>
        <v>9173134.61</v>
      </c>
      <c r="G22" s="14">
        <f t="shared" si="3"/>
        <v>27955702.449999996</v>
      </c>
      <c r="H22" s="14">
        <f t="shared" si="3"/>
        <v>24405083.509999998</v>
      </c>
      <c r="I22" s="14">
        <f t="shared" si="3"/>
        <v>24941686.450000003</v>
      </c>
      <c r="J22" s="14">
        <f t="shared" si="3"/>
        <v>15188554.910000002</v>
      </c>
      <c r="K22" s="14">
        <f t="shared" si="3"/>
        <v>44306326.28</v>
      </c>
    </row>
    <row r="23" spans="1:11" ht="14.25">
      <c r="A23" s="23" t="s">
        <v>14</v>
      </c>
      <c r="B23" s="12">
        <f t="shared" si="1"/>
        <v>29627868.62</v>
      </c>
      <c r="C23" s="24">
        <v>66206320</v>
      </c>
      <c r="D23" s="24"/>
      <c r="E23" s="24">
        <v>4998186.22</v>
      </c>
      <c r="F23" s="24">
        <v>4717204.78</v>
      </c>
      <c r="G23" s="24">
        <v>4600754.69</v>
      </c>
      <c r="H23" s="24">
        <v>5089871.2</v>
      </c>
      <c r="I23" s="24">
        <v>5304534.25</v>
      </c>
      <c r="J23" s="24">
        <v>4917317.48</v>
      </c>
      <c r="K23" s="50">
        <v>6339592</v>
      </c>
    </row>
    <row r="24" spans="1:11" ht="25.5">
      <c r="A24" s="23" t="s">
        <v>15</v>
      </c>
      <c r="B24" s="12">
        <f t="shared" si="1"/>
        <v>2958886.15</v>
      </c>
      <c r="C24" s="24">
        <v>5371865</v>
      </c>
      <c r="D24" s="24"/>
      <c r="E24" s="24">
        <v>0</v>
      </c>
      <c r="F24" s="24">
        <v>0</v>
      </c>
      <c r="G24" s="24">
        <v>309610.35</v>
      </c>
      <c r="H24" s="24">
        <v>2097220.44</v>
      </c>
      <c r="I24" s="24">
        <v>398250</v>
      </c>
      <c r="J24" s="24">
        <v>153805.36</v>
      </c>
      <c r="K24" s="50">
        <v>237306.11</v>
      </c>
    </row>
    <row r="25" spans="1:11" ht="14.25">
      <c r="A25" s="23" t="s">
        <v>16</v>
      </c>
      <c r="B25" s="12">
        <f t="shared" si="1"/>
        <v>1445400</v>
      </c>
      <c r="C25" s="24">
        <v>7197600</v>
      </c>
      <c r="D25" s="24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1445400</v>
      </c>
      <c r="K25" s="50">
        <v>554600</v>
      </c>
    </row>
    <row r="26" spans="1:11" ht="14.25">
      <c r="A26" s="23" t="s">
        <v>17</v>
      </c>
      <c r="B26" s="12">
        <f t="shared" si="1"/>
        <v>286339</v>
      </c>
      <c r="C26" s="24">
        <v>1095000</v>
      </c>
      <c r="D26" s="24"/>
      <c r="E26" s="24">
        <v>0</v>
      </c>
      <c r="F26" s="24">
        <v>0</v>
      </c>
      <c r="G26" s="24">
        <v>143402</v>
      </c>
      <c r="H26" s="24">
        <v>0</v>
      </c>
      <c r="I26" s="24">
        <v>0</v>
      </c>
      <c r="J26" s="24">
        <v>142937</v>
      </c>
      <c r="K26" s="50">
        <v>238500</v>
      </c>
    </row>
    <row r="27" spans="1:11" ht="14.25">
      <c r="A27" s="23" t="s">
        <v>18</v>
      </c>
      <c r="B27" s="12">
        <f t="shared" si="1"/>
        <v>30412660.939999998</v>
      </c>
      <c r="C27" s="24">
        <v>53256828</v>
      </c>
      <c r="D27" s="24"/>
      <c r="E27" s="24">
        <v>4179504.76</v>
      </c>
      <c r="F27" s="24">
        <v>4034764.55</v>
      </c>
      <c r="G27" s="24">
        <v>8793267.52</v>
      </c>
      <c r="H27" s="24">
        <v>4228617.41</v>
      </c>
      <c r="I27" s="24">
        <v>5069370.72</v>
      </c>
      <c r="J27" s="24">
        <v>4107135.98</v>
      </c>
      <c r="K27" s="50">
        <v>26119217.84</v>
      </c>
    </row>
    <row r="28" spans="1:11" ht="14.25">
      <c r="A28" s="23" t="s">
        <v>19</v>
      </c>
      <c r="B28" s="12">
        <f t="shared" si="1"/>
        <v>14383221.220000003</v>
      </c>
      <c r="C28" s="24">
        <v>22826081</v>
      </c>
      <c r="D28" s="24"/>
      <c r="E28" s="24">
        <v>256092.06</v>
      </c>
      <c r="F28" s="24">
        <v>324553.11</v>
      </c>
      <c r="G28" s="24">
        <v>328598.74</v>
      </c>
      <c r="H28" s="24">
        <v>9983783.88</v>
      </c>
      <c r="I28" s="24">
        <v>3068621.72</v>
      </c>
      <c r="J28" s="24">
        <v>421571.71</v>
      </c>
      <c r="K28" s="50">
        <v>2980252.01</v>
      </c>
    </row>
    <row r="29" spans="1:11" ht="38.25">
      <c r="A29" s="23" t="s">
        <v>20</v>
      </c>
      <c r="B29" s="12">
        <f t="shared" si="1"/>
        <v>4746524.92</v>
      </c>
      <c r="C29" s="24">
        <v>77490756</v>
      </c>
      <c r="D29" s="24"/>
      <c r="E29" s="24">
        <v>0</v>
      </c>
      <c r="F29" s="24">
        <v>94252.17</v>
      </c>
      <c r="G29" s="24">
        <v>1337832.44</v>
      </c>
      <c r="H29" s="24">
        <v>261628.66</v>
      </c>
      <c r="I29" s="24">
        <v>3145677.97</v>
      </c>
      <c r="J29" s="24">
        <v>-92866.32</v>
      </c>
      <c r="K29" s="50">
        <v>2552670.63</v>
      </c>
    </row>
    <row r="30" spans="1:11" ht="25.5">
      <c r="A30" s="23" t="s">
        <v>21</v>
      </c>
      <c r="B30" s="12">
        <f t="shared" si="1"/>
        <v>6134634.269999999</v>
      </c>
      <c r="C30" s="24">
        <v>45229017</v>
      </c>
      <c r="D30" s="24"/>
      <c r="E30" s="24">
        <v>17360</v>
      </c>
      <c r="F30" s="24">
        <v>2360</v>
      </c>
      <c r="G30" s="24">
        <v>3074477.13</v>
      </c>
      <c r="H30" s="24">
        <v>1119864.65</v>
      </c>
      <c r="I30" s="24">
        <v>1295642.19</v>
      </c>
      <c r="J30" s="24">
        <v>624930.3</v>
      </c>
      <c r="K30" s="50">
        <v>2862591.69</v>
      </c>
    </row>
    <row r="31" spans="1:11" ht="14.25">
      <c r="A31" s="23" t="s">
        <v>22</v>
      </c>
      <c r="B31" s="12">
        <f t="shared" si="1"/>
        <v>21119769.849999998</v>
      </c>
      <c r="C31" s="24">
        <v>45454996</v>
      </c>
      <c r="D31" s="24"/>
      <c r="E31" s="24">
        <v>0</v>
      </c>
      <c r="F31" s="24">
        <v>0</v>
      </c>
      <c r="G31" s="24">
        <v>9367759.58</v>
      </c>
      <c r="H31" s="24">
        <v>1624097.27</v>
      </c>
      <c r="I31" s="24">
        <v>6659589.6</v>
      </c>
      <c r="J31" s="24">
        <v>3468323.4</v>
      </c>
      <c r="K31" s="50">
        <v>2421596</v>
      </c>
    </row>
    <row r="32" spans="1:11" ht="14.25">
      <c r="A32" s="13" t="s">
        <v>23</v>
      </c>
      <c r="B32" s="14">
        <f t="shared" si="1"/>
        <v>1979912259.2799997</v>
      </c>
      <c r="C32" s="14">
        <v>2796599873</v>
      </c>
      <c r="D32" s="14">
        <f>SUM(D33:D41)</f>
        <v>1927839406.58</v>
      </c>
      <c r="E32" s="14">
        <v>117700571.3</v>
      </c>
      <c r="F32" s="14">
        <f aca="true" t="shared" si="4" ref="F32:K32">F33+F34+F35+F36+F38+F39+F40+F41</f>
        <v>317492191.27</v>
      </c>
      <c r="G32" s="14">
        <f t="shared" si="4"/>
        <v>337698498.78</v>
      </c>
      <c r="H32" s="14">
        <f t="shared" si="4"/>
        <v>563404416.4</v>
      </c>
      <c r="I32" s="14">
        <f t="shared" si="4"/>
        <v>287122188.62</v>
      </c>
      <c r="J32" s="14">
        <f t="shared" si="4"/>
        <v>356494392.90999997</v>
      </c>
      <c r="K32" s="14">
        <f t="shared" si="4"/>
        <v>478049107.31</v>
      </c>
    </row>
    <row r="33" spans="1:11" ht="25.5">
      <c r="A33" s="23" t="s">
        <v>24</v>
      </c>
      <c r="B33" s="12">
        <f t="shared" si="1"/>
        <v>1147900.31</v>
      </c>
      <c r="C33" s="24">
        <v>4652203</v>
      </c>
      <c r="D33" s="24"/>
      <c r="E33" s="24">
        <v>0</v>
      </c>
      <c r="F33" s="24">
        <v>0</v>
      </c>
      <c r="G33" s="24">
        <v>908202.48</v>
      </c>
      <c r="H33" s="24">
        <v>0</v>
      </c>
      <c r="I33" s="24">
        <v>203700</v>
      </c>
      <c r="J33" s="24">
        <v>35997.83</v>
      </c>
      <c r="K33" s="50">
        <v>220853.64</v>
      </c>
    </row>
    <row r="34" spans="1:11" ht="14.25">
      <c r="A34" s="23" t="s">
        <v>25</v>
      </c>
      <c r="B34" s="12">
        <f t="shared" si="1"/>
        <v>129427610.49</v>
      </c>
      <c r="C34" s="24">
        <v>6187994</v>
      </c>
      <c r="D34" s="24"/>
      <c r="E34" s="24">
        <v>0</v>
      </c>
      <c r="F34" s="24">
        <v>55191688.3</v>
      </c>
      <c r="G34" s="24">
        <v>15569442.39</v>
      </c>
      <c r="H34" s="24">
        <v>30998140</v>
      </c>
      <c r="I34" s="24">
        <v>27668339.8</v>
      </c>
      <c r="J34" s="24">
        <v>0</v>
      </c>
      <c r="K34" s="50">
        <v>61950</v>
      </c>
    </row>
    <row r="35" spans="1:11" ht="25.5">
      <c r="A35" s="23" t="s">
        <v>26</v>
      </c>
      <c r="B35" s="12">
        <f t="shared" si="1"/>
        <v>5137670.18</v>
      </c>
      <c r="C35" s="24">
        <v>9929864</v>
      </c>
      <c r="D35" s="24"/>
      <c r="E35" s="24">
        <v>0</v>
      </c>
      <c r="F35" s="24">
        <v>302080</v>
      </c>
      <c r="G35" s="24">
        <v>1805592.05</v>
      </c>
      <c r="H35" s="24">
        <v>143488</v>
      </c>
      <c r="I35" s="24">
        <v>37760</v>
      </c>
      <c r="J35" s="24">
        <v>2848750.13</v>
      </c>
      <c r="K35" s="50">
        <v>1011826.4</v>
      </c>
    </row>
    <row r="36" spans="1:11" ht="14.25">
      <c r="A36" s="23" t="s">
        <v>27</v>
      </c>
      <c r="B36" s="12">
        <f t="shared" si="1"/>
        <v>960746757.3599999</v>
      </c>
      <c r="C36" s="24">
        <v>1816701894</v>
      </c>
      <c r="D36" s="24"/>
      <c r="E36" s="24">
        <v>78081180.66</v>
      </c>
      <c r="F36" s="24">
        <v>111641028.88</v>
      </c>
      <c r="G36" s="24">
        <v>219243895.42</v>
      </c>
      <c r="H36" s="24">
        <v>260259393.36</v>
      </c>
      <c r="I36" s="24">
        <v>138969735.42</v>
      </c>
      <c r="J36" s="24">
        <v>152551523.62</v>
      </c>
      <c r="K36" s="50">
        <v>207155873.76</v>
      </c>
    </row>
    <row r="37" spans="1:11" ht="14.25">
      <c r="A37" s="23" t="s">
        <v>99</v>
      </c>
      <c r="B37" s="12">
        <f t="shared" si="1"/>
        <v>0</v>
      </c>
      <c r="C37" s="24"/>
      <c r="D37" s="24">
        <v>1927839406.58</v>
      </c>
      <c r="E37" s="24"/>
      <c r="F37" s="24"/>
      <c r="G37" s="24"/>
      <c r="H37" s="24"/>
      <c r="I37" s="24"/>
      <c r="J37" s="24"/>
      <c r="K37" s="50"/>
    </row>
    <row r="38" spans="1:11" ht="25.5">
      <c r="A38" s="23" t="s">
        <v>28</v>
      </c>
      <c r="B38" s="12">
        <f t="shared" si="1"/>
        <v>1666203.76</v>
      </c>
      <c r="C38" s="24">
        <v>11828458</v>
      </c>
      <c r="D38" s="24"/>
      <c r="E38" s="24">
        <v>0</v>
      </c>
      <c r="F38" s="24">
        <v>0</v>
      </c>
      <c r="G38" s="24">
        <v>359904.59</v>
      </c>
      <c r="H38" s="24">
        <v>367570</v>
      </c>
      <c r="I38" s="24">
        <v>769124</v>
      </c>
      <c r="J38" s="24">
        <v>169605.17</v>
      </c>
      <c r="K38" s="50"/>
    </row>
    <row r="39" spans="1:11" ht="25.5">
      <c r="A39" s="23" t="s">
        <v>29</v>
      </c>
      <c r="B39" s="12">
        <f t="shared" si="1"/>
        <v>208217.58000000002</v>
      </c>
      <c r="C39" s="24">
        <v>11573981</v>
      </c>
      <c r="D39" s="24"/>
      <c r="E39" s="24">
        <v>0</v>
      </c>
      <c r="F39" s="24">
        <v>0</v>
      </c>
      <c r="G39" s="24">
        <v>90603.86</v>
      </c>
      <c r="H39" s="24">
        <v>13077.94</v>
      </c>
      <c r="I39" s="24"/>
      <c r="J39" s="24">
        <v>104535.78</v>
      </c>
      <c r="K39" s="50">
        <v>91721.4</v>
      </c>
    </row>
    <row r="40" spans="1:11" ht="25.5">
      <c r="A40" s="23" t="s">
        <v>30</v>
      </c>
      <c r="B40" s="12">
        <f t="shared" si="1"/>
        <v>22253826.78</v>
      </c>
      <c r="C40" s="24">
        <v>52179632</v>
      </c>
      <c r="D40" s="24"/>
      <c r="E40" s="24">
        <v>0</v>
      </c>
      <c r="F40" s="24">
        <v>0</v>
      </c>
      <c r="G40" s="24">
        <v>36687.22</v>
      </c>
      <c r="H40" s="24">
        <v>3523.7</v>
      </c>
      <c r="I40" s="24"/>
      <c r="J40" s="24">
        <v>22213615.86</v>
      </c>
      <c r="K40" s="50">
        <v>5699208.81</v>
      </c>
    </row>
    <row r="41" spans="1:11" ht="14.25">
      <c r="A41" s="23" t="s">
        <v>31</v>
      </c>
      <c r="B41" s="12">
        <f t="shared" si="1"/>
        <v>859324072.8199999</v>
      </c>
      <c r="C41" s="24">
        <v>883545847</v>
      </c>
      <c r="D41" s="24"/>
      <c r="E41" s="24">
        <v>39619390.64</v>
      </c>
      <c r="F41" s="24">
        <v>150357394.09</v>
      </c>
      <c r="G41" s="24">
        <v>99684170.77</v>
      </c>
      <c r="H41" s="24">
        <v>271619223.4</v>
      </c>
      <c r="I41" s="24">
        <v>119473529.4</v>
      </c>
      <c r="J41" s="24">
        <v>178570364.52</v>
      </c>
      <c r="K41" s="50">
        <v>263807673.3</v>
      </c>
    </row>
    <row r="42" spans="1:11" ht="14.25">
      <c r="A42" s="15" t="s">
        <v>46</v>
      </c>
      <c r="B42" s="14">
        <f t="shared" si="1"/>
        <v>0</v>
      </c>
      <c r="C42" s="52">
        <v>0</v>
      </c>
      <c r="D42" s="52"/>
      <c r="E42" s="52">
        <f aca="true" t="shared" si="5" ref="E42:F57">SUM(F42:P42)</f>
        <v>0</v>
      </c>
      <c r="F42" s="52">
        <f t="shared" si="5"/>
        <v>0</v>
      </c>
      <c r="G42" s="52">
        <f aca="true" t="shared" si="6" ref="G42:K57">SUM(I42:R42)</f>
        <v>0</v>
      </c>
      <c r="H42" s="52">
        <f t="shared" si="6"/>
        <v>0</v>
      </c>
      <c r="I42" s="52">
        <f t="shared" si="6"/>
        <v>0</v>
      </c>
      <c r="J42" s="52">
        <f t="shared" si="6"/>
        <v>0</v>
      </c>
      <c r="K42" s="52">
        <f t="shared" si="6"/>
        <v>0</v>
      </c>
    </row>
    <row r="43" spans="1:11" ht="25.5">
      <c r="A43" s="27" t="s">
        <v>47</v>
      </c>
      <c r="B43" s="12">
        <f t="shared" si="1"/>
        <v>0</v>
      </c>
      <c r="C43" s="28">
        <v>0</v>
      </c>
      <c r="D43" s="28"/>
      <c r="E43" s="28">
        <f t="shared" si="5"/>
        <v>0</v>
      </c>
      <c r="F43" s="28">
        <f t="shared" si="5"/>
        <v>0</v>
      </c>
      <c r="G43" s="28">
        <f t="shared" si="6"/>
        <v>0</v>
      </c>
      <c r="H43" s="28">
        <f t="shared" si="6"/>
        <v>0</v>
      </c>
      <c r="I43" s="28">
        <f t="shared" si="6"/>
        <v>0</v>
      </c>
      <c r="J43" s="28">
        <f t="shared" si="6"/>
        <v>0</v>
      </c>
      <c r="K43" s="50"/>
    </row>
    <row r="44" spans="1:11" ht="25.5">
      <c r="A44" s="27" t="s">
        <v>48</v>
      </c>
      <c r="B44" s="12">
        <f t="shared" si="1"/>
        <v>0</v>
      </c>
      <c r="C44" s="28">
        <v>0</v>
      </c>
      <c r="D44" s="28"/>
      <c r="E44" s="28">
        <f t="shared" si="5"/>
        <v>0</v>
      </c>
      <c r="F44" s="28">
        <f t="shared" si="5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50"/>
    </row>
    <row r="45" spans="1:11" ht="25.5">
      <c r="A45" s="27" t="s">
        <v>49</v>
      </c>
      <c r="B45" s="12">
        <f t="shared" si="1"/>
        <v>0</v>
      </c>
      <c r="C45" s="28">
        <v>0</v>
      </c>
      <c r="D45" s="28"/>
      <c r="E45" s="28">
        <f t="shared" si="5"/>
        <v>0</v>
      </c>
      <c r="F45" s="28">
        <f t="shared" si="5"/>
        <v>0</v>
      </c>
      <c r="G45" s="28">
        <f t="shared" si="6"/>
        <v>0</v>
      </c>
      <c r="H45" s="28">
        <f t="shared" si="6"/>
        <v>0</v>
      </c>
      <c r="I45" s="28">
        <f t="shared" si="6"/>
        <v>0</v>
      </c>
      <c r="J45" s="28">
        <f t="shared" si="6"/>
        <v>0</v>
      </c>
      <c r="K45" s="50"/>
    </row>
    <row r="46" spans="1:11" ht="25.5">
      <c r="A46" s="27" t="s">
        <v>50</v>
      </c>
      <c r="B46" s="12">
        <f t="shared" si="1"/>
        <v>0</v>
      </c>
      <c r="C46" s="28">
        <v>0</v>
      </c>
      <c r="D46" s="28"/>
      <c r="E46" s="28">
        <f t="shared" si="5"/>
        <v>0</v>
      </c>
      <c r="F46" s="28">
        <f t="shared" si="5"/>
        <v>0</v>
      </c>
      <c r="G46" s="28">
        <f t="shared" si="6"/>
        <v>0</v>
      </c>
      <c r="H46" s="28">
        <f t="shared" si="6"/>
        <v>0</v>
      </c>
      <c r="I46" s="28">
        <f t="shared" si="6"/>
        <v>0</v>
      </c>
      <c r="J46" s="28">
        <f t="shared" si="6"/>
        <v>0</v>
      </c>
      <c r="K46" s="50"/>
    </row>
    <row r="47" spans="1:11" ht="25.5">
      <c r="A47" s="27" t="s">
        <v>51</v>
      </c>
      <c r="B47" s="12">
        <f t="shared" si="1"/>
        <v>0</v>
      </c>
      <c r="C47" s="28">
        <v>0</v>
      </c>
      <c r="D47" s="28"/>
      <c r="E47" s="28">
        <f t="shared" si="5"/>
        <v>0</v>
      </c>
      <c r="F47" s="28">
        <f t="shared" si="5"/>
        <v>0</v>
      </c>
      <c r="G47" s="28">
        <f t="shared" si="6"/>
        <v>0</v>
      </c>
      <c r="H47" s="28">
        <f t="shared" si="6"/>
        <v>0</v>
      </c>
      <c r="I47" s="28">
        <f t="shared" si="6"/>
        <v>0</v>
      </c>
      <c r="J47" s="28">
        <f t="shared" si="6"/>
        <v>0</v>
      </c>
      <c r="K47" s="50"/>
    </row>
    <row r="48" spans="1:11" ht="25.5">
      <c r="A48" s="27" t="s">
        <v>52</v>
      </c>
      <c r="B48" s="12">
        <f t="shared" si="1"/>
        <v>0</v>
      </c>
      <c r="C48" s="28">
        <v>0</v>
      </c>
      <c r="D48" s="28"/>
      <c r="E48" s="28">
        <f t="shared" si="5"/>
        <v>0</v>
      </c>
      <c r="F48" s="28">
        <f t="shared" si="5"/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50"/>
    </row>
    <row r="49" spans="1:11" ht="25.5">
      <c r="A49" s="27" t="s">
        <v>53</v>
      </c>
      <c r="B49" s="12">
        <f t="shared" si="1"/>
        <v>0</v>
      </c>
      <c r="C49" s="28">
        <v>0</v>
      </c>
      <c r="D49" s="28"/>
      <c r="E49" s="28">
        <f t="shared" si="5"/>
        <v>0</v>
      </c>
      <c r="F49" s="28">
        <f t="shared" si="5"/>
        <v>0</v>
      </c>
      <c r="G49" s="28">
        <f t="shared" si="6"/>
        <v>0</v>
      </c>
      <c r="H49" s="28">
        <f t="shared" si="6"/>
        <v>0</v>
      </c>
      <c r="I49" s="28">
        <f t="shared" si="6"/>
        <v>0</v>
      </c>
      <c r="J49" s="28">
        <f t="shared" si="6"/>
        <v>0</v>
      </c>
      <c r="K49" s="50"/>
    </row>
    <row r="50" spans="1:11" ht="14.25">
      <c r="A50" s="53" t="s">
        <v>54</v>
      </c>
      <c r="B50" s="14">
        <f t="shared" si="1"/>
        <v>0</v>
      </c>
      <c r="C50" s="52">
        <v>0</v>
      </c>
      <c r="D50" s="52"/>
      <c r="E50" s="52">
        <f t="shared" si="5"/>
        <v>0</v>
      </c>
      <c r="F50" s="52">
        <f t="shared" si="5"/>
        <v>0</v>
      </c>
      <c r="G50" s="52">
        <f t="shared" si="6"/>
        <v>0</v>
      </c>
      <c r="H50" s="52">
        <f t="shared" si="6"/>
        <v>0</v>
      </c>
      <c r="I50" s="52">
        <f t="shared" si="6"/>
        <v>0</v>
      </c>
      <c r="J50" s="52">
        <f t="shared" si="6"/>
        <v>0</v>
      </c>
      <c r="K50" s="54"/>
    </row>
    <row r="51" spans="1:11" ht="25.5">
      <c r="A51" s="27" t="s">
        <v>55</v>
      </c>
      <c r="B51" s="12">
        <f t="shared" si="1"/>
        <v>0</v>
      </c>
      <c r="C51" s="28">
        <v>0</v>
      </c>
      <c r="D51" s="28"/>
      <c r="E51" s="28">
        <f t="shared" si="5"/>
        <v>0</v>
      </c>
      <c r="F51" s="28">
        <f t="shared" si="5"/>
        <v>0</v>
      </c>
      <c r="G51" s="28">
        <f t="shared" si="6"/>
        <v>0</v>
      </c>
      <c r="H51" s="28">
        <f t="shared" si="6"/>
        <v>0</v>
      </c>
      <c r="I51" s="28">
        <f t="shared" si="6"/>
        <v>0</v>
      </c>
      <c r="J51" s="28">
        <f t="shared" si="6"/>
        <v>0</v>
      </c>
      <c r="K51" s="50"/>
    </row>
    <row r="52" spans="1:11" ht="25.5">
      <c r="A52" s="27" t="s">
        <v>56</v>
      </c>
      <c r="B52" s="12">
        <f t="shared" si="1"/>
        <v>0</v>
      </c>
      <c r="C52" s="28">
        <v>0</v>
      </c>
      <c r="D52" s="28"/>
      <c r="E52" s="28">
        <f t="shared" si="5"/>
        <v>0</v>
      </c>
      <c r="F52" s="28">
        <f t="shared" si="5"/>
        <v>0</v>
      </c>
      <c r="G52" s="28">
        <f t="shared" si="6"/>
        <v>0</v>
      </c>
      <c r="H52" s="28">
        <f t="shared" si="6"/>
        <v>0</v>
      </c>
      <c r="I52" s="28">
        <f t="shared" si="6"/>
        <v>0</v>
      </c>
      <c r="J52" s="28">
        <f t="shared" si="6"/>
        <v>0</v>
      </c>
      <c r="K52" s="50"/>
    </row>
    <row r="53" spans="1:11" ht="25.5">
      <c r="A53" s="27" t="s">
        <v>57</v>
      </c>
      <c r="B53" s="12">
        <f t="shared" si="1"/>
        <v>0</v>
      </c>
      <c r="C53" s="28">
        <v>0</v>
      </c>
      <c r="D53" s="28"/>
      <c r="E53" s="28">
        <f t="shared" si="5"/>
        <v>0</v>
      </c>
      <c r="F53" s="28">
        <f t="shared" si="5"/>
        <v>0</v>
      </c>
      <c r="G53" s="28">
        <f t="shared" si="6"/>
        <v>0</v>
      </c>
      <c r="H53" s="28">
        <f t="shared" si="6"/>
        <v>0</v>
      </c>
      <c r="I53" s="28">
        <f t="shared" si="6"/>
        <v>0</v>
      </c>
      <c r="J53" s="28">
        <f t="shared" si="6"/>
        <v>0</v>
      </c>
      <c r="K53" s="50"/>
    </row>
    <row r="54" spans="1:11" ht="25.5">
      <c r="A54" s="27" t="s">
        <v>58</v>
      </c>
      <c r="B54" s="12">
        <f t="shared" si="1"/>
        <v>0</v>
      </c>
      <c r="C54" s="28">
        <v>0</v>
      </c>
      <c r="D54" s="28"/>
      <c r="E54" s="28">
        <f t="shared" si="5"/>
        <v>0</v>
      </c>
      <c r="F54" s="28">
        <f t="shared" si="5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50"/>
    </row>
    <row r="55" spans="1:11" ht="25.5">
      <c r="A55" s="27" t="s">
        <v>59</v>
      </c>
      <c r="B55" s="12">
        <f t="shared" si="1"/>
        <v>0</v>
      </c>
      <c r="C55" s="28">
        <v>0</v>
      </c>
      <c r="D55" s="28"/>
      <c r="E55" s="28">
        <f t="shared" si="5"/>
        <v>0</v>
      </c>
      <c r="F55" s="28">
        <f t="shared" si="5"/>
        <v>0</v>
      </c>
      <c r="G55" s="28">
        <f t="shared" si="6"/>
        <v>0</v>
      </c>
      <c r="H55" s="28">
        <f t="shared" si="6"/>
        <v>0</v>
      </c>
      <c r="I55" s="28">
        <f t="shared" si="6"/>
        <v>0</v>
      </c>
      <c r="J55" s="28">
        <f t="shared" si="6"/>
        <v>0</v>
      </c>
      <c r="K55" s="50"/>
    </row>
    <row r="56" spans="1:11" ht="25.5">
      <c r="A56" s="27" t="s">
        <v>60</v>
      </c>
      <c r="B56" s="12">
        <f t="shared" si="1"/>
        <v>0</v>
      </c>
      <c r="C56" s="28">
        <v>0</v>
      </c>
      <c r="D56" s="28"/>
      <c r="E56" s="28">
        <f t="shared" si="5"/>
        <v>0</v>
      </c>
      <c r="F56" s="28">
        <f t="shared" si="5"/>
        <v>0</v>
      </c>
      <c r="G56" s="28">
        <f t="shared" si="6"/>
        <v>0</v>
      </c>
      <c r="H56" s="28">
        <f t="shared" si="6"/>
        <v>0</v>
      </c>
      <c r="I56" s="28">
        <f t="shared" si="6"/>
        <v>0</v>
      </c>
      <c r="J56" s="28">
        <f t="shared" si="6"/>
        <v>0</v>
      </c>
      <c r="K56" s="50"/>
    </row>
    <row r="57" spans="1:11" ht="25.5">
      <c r="A57" s="27" t="s">
        <v>61</v>
      </c>
      <c r="B57" s="12">
        <f t="shared" si="1"/>
        <v>0</v>
      </c>
      <c r="C57" s="28">
        <v>0</v>
      </c>
      <c r="D57" s="28"/>
      <c r="E57" s="28">
        <f t="shared" si="5"/>
        <v>0</v>
      </c>
      <c r="F57" s="28">
        <f t="shared" si="5"/>
        <v>0</v>
      </c>
      <c r="G57" s="28">
        <f t="shared" si="6"/>
        <v>0</v>
      </c>
      <c r="H57" s="28">
        <f t="shared" si="6"/>
        <v>0</v>
      </c>
      <c r="I57" s="28">
        <f t="shared" si="6"/>
        <v>0</v>
      </c>
      <c r="J57" s="28">
        <f t="shared" si="6"/>
        <v>0</v>
      </c>
      <c r="K57" s="50"/>
    </row>
    <row r="58" spans="1:11" ht="28.5">
      <c r="A58" s="13" t="s">
        <v>32</v>
      </c>
      <c r="B58" s="14">
        <f t="shared" si="1"/>
        <v>4327977.72</v>
      </c>
      <c r="C58" s="14">
        <v>146967617</v>
      </c>
      <c r="D58" s="14"/>
      <c r="E58" s="14">
        <v>0</v>
      </c>
      <c r="F58" s="14">
        <v>0</v>
      </c>
      <c r="G58" s="14">
        <f>G59+G60+G61+G62+G63+G64+G65</f>
        <v>3453123.6</v>
      </c>
      <c r="H58" s="14">
        <f>H59+H60+H61+H62+H63+H64+H65</f>
        <v>874854.12</v>
      </c>
      <c r="I58" s="14">
        <f>I59+I60+I61+I62+I63+I64+I65</f>
        <v>0</v>
      </c>
      <c r="J58" s="14">
        <f>J59+J60+J61+J62+J63+J64+J65</f>
        <v>0</v>
      </c>
      <c r="K58" s="54"/>
    </row>
    <row r="59" spans="1:11" ht="14.25">
      <c r="A59" s="23" t="s">
        <v>33</v>
      </c>
      <c r="B59" s="12">
        <f t="shared" si="1"/>
        <v>1467850.3399999999</v>
      </c>
      <c r="C59" s="24">
        <v>56169765</v>
      </c>
      <c r="D59" s="24"/>
      <c r="E59" s="24">
        <v>0</v>
      </c>
      <c r="F59" s="24">
        <v>0</v>
      </c>
      <c r="G59" s="24">
        <v>686611.52</v>
      </c>
      <c r="H59" s="24">
        <v>781238.82</v>
      </c>
      <c r="I59" s="24">
        <v>0</v>
      </c>
      <c r="J59" s="24">
        <v>0</v>
      </c>
      <c r="K59" s="50"/>
    </row>
    <row r="60" spans="1:11" ht="25.5">
      <c r="A60" s="23" t="s">
        <v>34</v>
      </c>
      <c r="B60" s="12">
        <f t="shared" si="1"/>
        <v>0</v>
      </c>
      <c r="C60" s="24">
        <v>100000</v>
      </c>
      <c r="D60" s="24"/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50"/>
    </row>
    <row r="61" spans="1:11" ht="25.5">
      <c r="A61" s="23" t="s">
        <v>35</v>
      </c>
      <c r="B61" s="12">
        <f t="shared" si="1"/>
        <v>0</v>
      </c>
      <c r="C61" s="24">
        <v>77200</v>
      </c>
      <c r="D61" s="24"/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50"/>
    </row>
    <row r="62" spans="1:11" ht="25.5">
      <c r="A62" s="23" t="s">
        <v>36</v>
      </c>
      <c r="B62" s="12">
        <f t="shared" si="1"/>
        <v>690000</v>
      </c>
      <c r="C62" s="24">
        <v>21135544</v>
      </c>
      <c r="D62" s="24"/>
      <c r="E62" s="24">
        <v>0</v>
      </c>
      <c r="F62" s="24">
        <v>0</v>
      </c>
      <c r="G62" s="24">
        <v>690000</v>
      </c>
      <c r="H62" s="24">
        <v>0</v>
      </c>
      <c r="I62" s="24">
        <v>0</v>
      </c>
      <c r="J62" s="24">
        <v>0</v>
      </c>
      <c r="K62" s="50"/>
    </row>
    <row r="63" spans="1:11" ht="25.5">
      <c r="A63" s="23" t="s">
        <v>37</v>
      </c>
      <c r="B63" s="12">
        <f t="shared" si="1"/>
        <v>93615.3</v>
      </c>
      <c r="C63" s="24">
        <v>13199053</v>
      </c>
      <c r="D63" s="24"/>
      <c r="E63" s="24">
        <v>0</v>
      </c>
      <c r="F63" s="24">
        <v>0</v>
      </c>
      <c r="G63" s="24">
        <v>0</v>
      </c>
      <c r="H63" s="24">
        <v>93615.3</v>
      </c>
      <c r="I63" s="24">
        <v>0</v>
      </c>
      <c r="J63" s="24">
        <v>0</v>
      </c>
      <c r="K63" s="50"/>
    </row>
    <row r="64" spans="1:11" ht="14.25">
      <c r="A64" s="23" t="s">
        <v>38</v>
      </c>
      <c r="B64" s="12">
        <f t="shared" si="1"/>
        <v>0</v>
      </c>
      <c r="C64" s="24">
        <v>180055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50"/>
    </row>
    <row r="65" spans="1:11" ht="14.25">
      <c r="A65" s="23" t="s">
        <v>39</v>
      </c>
      <c r="B65" s="12">
        <f t="shared" si="1"/>
        <v>2076512.08</v>
      </c>
      <c r="C65" s="24">
        <v>56106000</v>
      </c>
      <c r="D65" s="24"/>
      <c r="E65" s="24">
        <v>0</v>
      </c>
      <c r="F65" s="24">
        <v>0</v>
      </c>
      <c r="G65" s="24">
        <v>2076512.08</v>
      </c>
      <c r="H65" s="24">
        <v>0</v>
      </c>
      <c r="I65" s="24">
        <v>0</v>
      </c>
      <c r="J65" s="24">
        <v>0</v>
      </c>
      <c r="K65" s="50"/>
    </row>
    <row r="66" spans="1:11" ht="14.25">
      <c r="A66" s="21" t="s">
        <v>40</v>
      </c>
      <c r="B66" s="14">
        <f t="shared" si="1"/>
        <v>5649769.82</v>
      </c>
      <c r="C66" s="22">
        <v>49140000</v>
      </c>
      <c r="D66" s="22"/>
      <c r="E66" s="22">
        <v>0</v>
      </c>
      <c r="F66" s="22">
        <v>0</v>
      </c>
      <c r="G66" s="22">
        <f>G67</f>
        <v>2234777.19</v>
      </c>
      <c r="H66" s="22">
        <f>H67</f>
        <v>485637.45</v>
      </c>
      <c r="I66" s="22">
        <f>I67</f>
        <v>1043203.9</v>
      </c>
      <c r="J66" s="22">
        <f>J67</f>
        <v>1886151.28</v>
      </c>
      <c r="K66" s="22">
        <f>K67</f>
        <v>0</v>
      </c>
    </row>
    <row r="67" spans="1:11" ht="14.25">
      <c r="A67" s="23" t="s">
        <v>41</v>
      </c>
      <c r="B67" s="12">
        <f t="shared" si="1"/>
        <v>5649769.82</v>
      </c>
      <c r="C67" s="24">
        <v>49140000</v>
      </c>
      <c r="D67" s="24"/>
      <c r="E67" s="24">
        <v>0</v>
      </c>
      <c r="F67" s="24">
        <v>0</v>
      </c>
      <c r="G67" s="24">
        <v>2234777.19</v>
      </c>
      <c r="H67" s="24">
        <v>485637.45</v>
      </c>
      <c r="I67" s="24">
        <v>1043203.9</v>
      </c>
      <c r="J67" s="24">
        <v>1886151.28</v>
      </c>
      <c r="K67" s="50"/>
    </row>
    <row r="68" spans="1:11" ht="42.75">
      <c r="A68" s="53" t="s">
        <v>62</v>
      </c>
      <c r="B68" s="14">
        <f t="shared" si="1"/>
        <v>0</v>
      </c>
      <c r="C68" s="52">
        <v>0</v>
      </c>
      <c r="D68" s="52"/>
      <c r="E68" s="52">
        <f aca="true" t="shared" si="7" ref="E68:F74">SUM(F68:P68)</f>
        <v>0</v>
      </c>
      <c r="F68" s="52">
        <f t="shared" si="7"/>
        <v>0</v>
      </c>
      <c r="G68" s="52">
        <f aca="true" t="shared" si="8" ref="G68:J74">SUM(I68:R68)</f>
        <v>0</v>
      </c>
      <c r="H68" s="52">
        <f t="shared" si="8"/>
        <v>0</v>
      </c>
      <c r="I68" s="52">
        <f t="shared" si="8"/>
        <v>0</v>
      </c>
      <c r="J68" s="52">
        <f t="shared" si="8"/>
        <v>0</v>
      </c>
      <c r="K68" s="54"/>
    </row>
    <row r="69" spans="1:11" ht="14.25">
      <c r="A69" s="29" t="s">
        <v>63</v>
      </c>
      <c r="B69" s="12">
        <f t="shared" si="1"/>
        <v>0</v>
      </c>
      <c r="C69" s="28">
        <v>0</v>
      </c>
      <c r="D69" s="28"/>
      <c r="E69" s="28">
        <f t="shared" si="7"/>
        <v>0</v>
      </c>
      <c r="F69" s="28">
        <f t="shared" si="7"/>
        <v>0</v>
      </c>
      <c r="G69" s="28">
        <f t="shared" si="8"/>
        <v>0</v>
      </c>
      <c r="H69" s="28">
        <f t="shared" si="8"/>
        <v>0</v>
      </c>
      <c r="I69" s="28">
        <f t="shared" si="8"/>
        <v>0</v>
      </c>
      <c r="J69" s="28">
        <f t="shared" si="8"/>
        <v>0</v>
      </c>
      <c r="K69" s="50"/>
    </row>
    <row r="70" spans="1:11" ht="25.5">
      <c r="A70" s="29" t="s">
        <v>64</v>
      </c>
      <c r="B70" s="12">
        <f t="shared" si="1"/>
        <v>0</v>
      </c>
      <c r="C70" s="28">
        <v>0</v>
      </c>
      <c r="D70" s="28"/>
      <c r="E70" s="28">
        <f t="shared" si="7"/>
        <v>0</v>
      </c>
      <c r="F70" s="28">
        <f t="shared" si="7"/>
        <v>0</v>
      </c>
      <c r="G70" s="28">
        <f t="shared" si="8"/>
        <v>0</v>
      </c>
      <c r="H70" s="28">
        <f t="shared" si="8"/>
        <v>0</v>
      </c>
      <c r="I70" s="28">
        <f t="shared" si="8"/>
        <v>0</v>
      </c>
      <c r="J70" s="28">
        <f t="shared" si="8"/>
        <v>0</v>
      </c>
      <c r="K70" s="50"/>
    </row>
    <row r="71" spans="1:11" ht="14.25">
      <c r="A71" s="53" t="s">
        <v>65</v>
      </c>
      <c r="B71" s="14">
        <f t="shared" si="1"/>
        <v>0</v>
      </c>
      <c r="C71" s="52">
        <v>0</v>
      </c>
      <c r="D71" s="52"/>
      <c r="E71" s="52">
        <f t="shared" si="7"/>
        <v>0</v>
      </c>
      <c r="F71" s="52">
        <f t="shared" si="7"/>
        <v>0</v>
      </c>
      <c r="G71" s="52">
        <f t="shared" si="8"/>
        <v>0</v>
      </c>
      <c r="H71" s="52">
        <f t="shared" si="8"/>
        <v>0</v>
      </c>
      <c r="I71" s="52">
        <f t="shared" si="8"/>
        <v>0</v>
      </c>
      <c r="J71" s="52">
        <f t="shared" si="8"/>
        <v>0</v>
      </c>
      <c r="K71" s="54"/>
    </row>
    <row r="72" spans="1:11" ht="25.5">
      <c r="A72" s="29" t="s">
        <v>66</v>
      </c>
      <c r="B72" s="12">
        <f t="shared" si="1"/>
        <v>0</v>
      </c>
      <c r="C72" s="28">
        <v>0</v>
      </c>
      <c r="D72" s="28"/>
      <c r="E72" s="28">
        <f t="shared" si="7"/>
        <v>0</v>
      </c>
      <c r="F72" s="28">
        <f t="shared" si="7"/>
        <v>0</v>
      </c>
      <c r="G72" s="28">
        <f t="shared" si="8"/>
        <v>0</v>
      </c>
      <c r="H72" s="28">
        <f t="shared" si="8"/>
        <v>0</v>
      </c>
      <c r="I72" s="28">
        <f t="shared" si="8"/>
        <v>0</v>
      </c>
      <c r="J72" s="28">
        <f t="shared" si="8"/>
        <v>0</v>
      </c>
      <c r="K72" s="50"/>
    </row>
    <row r="73" spans="1:11" ht="25.5">
      <c r="A73" s="29" t="s">
        <v>67</v>
      </c>
      <c r="B73" s="12">
        <f t="shared" si="1"/>
        <v>0</v>
      </c>
      <c r="C73" s="28">
        <v>0</v>
      </c>
      <c r="D73" s="28"/>
      <c r="E73" s="28">
        <f t="shared" si="7"/>
        <v>0</v>
      </c>
      <c r="F73" s="28">
        <f t="shared" si="7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50"/>
    </row>
    <row r="74" spans="1:11" ht="25.5">
      <c r="A74" s="29" t="s">
        <v>68</v>
      </c>
      <c r="B74" s="12">
        <f t="shared" si="1"/>
        <v>0</v>
      </c>
      <c r="C74" s="28">
        <v>0</v>
      </c>
      <c r="D74" s="28"/>
      <c r="E74" s="28">
        <f t="shared" si="7"/>
        <v>0</v>
      </c>
      <c r="F74" s="28">
        <f t="shared" si="7"/>
        <v>0</v>
      </c>
      <c r="G74" s="28">
        <f t="shared" si="8"/>
        <v>0</v>
      </c>
      <c r="H74" s="28">
        <f t="shared" si="8"/>
        <v>0</v>
      </c>
      <c r="I74" s="28">
        <f t="shared" si="8"/>
        <v>0</v>
      </c>
      <c r="J74" s="28">
        <f t="shared" si="8"/>
        <v>0</v>
      </c>
      <c r="K74" s="50"/>
    </row>
    <row r="75" spans="1:11" ht="14.25">
      <c r="A75" s="53" t="s">
        <v>69</v>
      </c>
      <c r="B75" s="14">
        <f t="shared" si="1"/>
        <v>2487570840.45</v>
      </c>
      <c r="C75" s="52">
        <f>SUM(C71,C68,C50,C58,C66,C42,C32,C22,C17)</f>
        <v>4156294851</v>
      </c>
      <c r="D75" s="52"/>
      <c r="E75" s="52">
        <f aca="true" t="shared" si="9" ref="E75:K75">SUM(E71,E68,E50,E58,E66,E42,E32,E22,E17)</f>
        <v>186595893.66</v>
      </c>
      <c r="F75" s="52">
        <f t="shared" si="9"/>
        <v>385315694.68</v>
      </c>
      <c r="G75" s="52">
        <f t="shared" si="9"/>
        <v>451970076.79999995</v>
      </c>
      <c r="H75" s="52">
        <f t="shared" si="9"/>
        <v>654246020.36</v>
      </c>
      <c r="I75" s="52">
        <f t="shared" si="9"/>
        <v>378811593.14</v>
      </c>
      <c r="J75" s="52">
        <f t="shared" si="9"/>
        <v>430631561.80999994</v>
      </c>
      <c r="K75" s="52">
        <f t="shared" si="9"/>
        <v>596588753.75</v>
      </c>
    </row>
    <row r="76" spans="1:11" ht="14.25">
      <c r="A76" s="30" t="s">
        <v>70</v>
      </c>
      <c r="B76" s="12">
        <f t="shared" si="1"/>
        <v>0</v>
      </c>
      <c r="C76" s="31">
        <v>0</v>
      </c>
      <c r="D76" s="31"/>
      <c r="E76" s="31">
        <f aca="true" t="shared" si="10" ref="E76:F84">SUM(F76:P76)</f>
        <v>0</v>
      </c>
      <c r="F76" s="31">
        <f t="shared" si="10"/>
        <v>0</v>
      </c>
      <c r="G76" s="31">
        <f aca="true" t="shared" si="11" ref="G76:J84">SUM(I76:R76)</f>
        <v>0</v>
      </c>
      <c r="H76" s="31">
        <f t="shared" si="11"/>
        <v>0</v>
      </c>
      <c r="I76" s="31">
        <f t="shared" si="11"/>
        <v>0</v>
      </c>
      <c r="J76" s="31">
        <f t="shared" si="11"/>
        <v>0</v>
      </c>
      <c r="K76" s="50"/>
    </row>
    <row r="77" spans="1:11" ht="14.25">
      <c r="A77" s="32" t="s">
        <v>71</v>
      </c>
      <c r="B77" s="12">
        <f aca="true" t="shared" si="12" ref="B77:B87">SUM(E77:J77)</f>
        <v>0</v>
      </c>
      <c r="C77" s="33">
        <v>0</v>
      </c>
      <c r="D77" s="33"/>
      <c r="E77" s="33">
        <f t="shared" si="10"/>
        <v>0</v>
      </c>
      <c r="F77" s="33">
        <f t="shared" si="10"/>
        <v>0</v>
      </c>
      <c r="G77" s="33">
        <f t="shared" si="11"/>
        <v>0</v>
      </c>
      <c r="H77" s="33">
        <f t="shared" si="11"/>
        <v>0</v>
      </c>
      <c r="I77" s="33">
        <f t="shared" si="11"/>
        <v>0</v>
      </c>
      <c r="J77" s="33">
        <f t="shared" si="11"/>
        <v>0</v>
      </c>
      <c r="K77" s="50"/>
    </row>
    <row r="78" spans="1:11" ht="25.5">
      <c r="A78" s="29" t="s">
        <v>72</v>
      </c>
      <c r="B78" s="12">
        <f t="shared" si="12"/>
        <v>0</v>
      </c>
      <c r="C78" s="28">
        <v>0</v>
      </c>
      <c r="D78" s="28"/>
      <c r="E78" s="28">
        <f t="shared" si="10"/>
        <v>0</v>
      </c>
      <c r="F78" s="28">
        <f t="shared" si="10"/>
        <v>0</v>
      </c>
      <c r="G78" s="28">
        <f t="shared" si="11"/>
        <v>0</v>
      </c>
      <c r="H78" s="28">
        <f t="shared" si="11"/>
        <v>0</v>
      </c>
      <c r="I78" s="28">
        <f t="shared" si="11"/>
        <v>0</v>
      </c>
      <c r="J78" s="28">
        <f t="shared" si="11"/>
        <v>0</v>
      </c>
      <c r="K78" s="50"/>
    </row>
    <row r="79" spans="1:11" ht="25.5">
      <c r="A79" s="29" t="s">
        <v>73</v>
      </c>
      <c r="B79" s="12">
        <f t="shared" si="12"/>
        <v>0</v>
      </c>
      <c r="C79" s="28">
        <v>0</v>
      </c>
      <c r="D79" s="28"/>
      <c r="E79" s="28">
        <f t="shared" si="10"/>
        <v>0</v>
      </c>
      <c r="F79" s="28">
        <f t="shared" si="10"/>
        <v>0</v>
      </c>
      <c r="G79" s="28">
        <f t="shared" si="11"/>
        <v>0</v>
      </c>
      <c r="H79" s="28">
        <f t="shared" si="11"/>
        <v>0</v>
      </c>
      <c r="I79" s="28">
        <f t="shared" si="11"/>
        <v>0</v>
      </c>
      <c r="J79" s="28">
        <f t="shared" si="11"/>
        <v>0</v>
      </c>
      <c r="K79" s="50"/>
    </row>
    <row r="80" spans="1:11" ht="14.25">
      <c r="A80" s="32" t="s">
        <v>74</v>
      </c>
      <c r="B80" s="12">
        <f t="shared" si="12"/>
        <v>0</v>
      </c>
      <c r="C80" s="33">
        <v>0</v>
      </c>
      <c r="D80" s="33"/>
      <c r="E80" s="33">
        <f t="shared" si="10"/>
        <v>0</v>
      </c>
      <c r="F80" s="33">
        <f t="shared" si="10"/>
        <v>0</v>
      </c>
      <c r="G80" s="33">
        <f t="shared" si="11"/>
        <v>0</v>
      </c>
      <c r="H80" s="33">
        <f t="shared" si="11"/>
        <v>0</v>
      </c>
      <c r="I80" s="33">
        <f t="shared" si="11"/>
        <v>0</v>
      </c>
      <c r="J80" s="33">
        <f t="shared" si="11"/>
        <v>0</v>
      </c>
      <c r="K80" s="50"/>
    </row>
    <row r="81" spans="1:11" ht="14.25">
      <c r="A81" s="29" t="s">
        <v>75</v>
      </c>
      <c r="B81" s="12">
        <f t="shared" si="12"/>
        <v>0</v>
      </c>
      <c r="C81" s="28">
        <v>0</v>
      </c>
      <c r="D81" s="28"/>
      <c r="E81" s="28">
        <f t="shared" si="10"/>
        <v>0</v>
      </c>
      <c r="F81" s="28">
        <f t="shared" si="10"/>
        <v>0</v>
      </c>
      <c r="G81" s="28">
        <f t="shared" si="11"/>
        <v>0</v>
      </c>
      <c r="H81" s="28">
        <f t="shared" si="11"/>
        <v>0</v>
      </c>
      <c r="I81" s="28">
        <f t="shared" si="11"/>
        <v>0</v>
      </c>
      <c r="J81" s="28">
        <f t="shared" si="11"/>
        <v>0</v>
      </c>
      <c r="K81" s="50"/>
    </row>
    <row r="82" spans="1:11" ht="25.5">
      <c r="A82" s="29" t="s">
        <v>76</v>
      </c>
      <c r="B82" s="12">
        <f t="shared" si="12"/>
        <v>0</v>
      </c>
      <c r="C82" s="28">
        <v>0</v>
      </c>
      <c r="D82" s="28"/>
      <c r="E82" s="28">
        <f t="shared" si="10"/>
        <v>0</v>
      </c>
      <c r="F82" s="28">
        <f t="shared" si="10"/>
        <v>0</v>
      </c>
      <c r="G82" s="28">
        <f t="shared" si="11"/>
        <v>0</v>
      </c>
      <c r="H82" s="28">
        <f t="shared" si="11"/>
        <v>0</v>
      </c>
      <c r="I82" s="28">
        <f t="shared" si="11"/>
        <v>0</v>
      </c>
      <c r="J82" s="28">
        <f t="shared" si="11"/>
        <v>0</v>
      </c>
      <c r="K82" s="50"/>
    </row>
    <row r="83" spans="1:11" ht="14.25">
      <c r="A83" s="32" t="s">
        <v>77</v>
      </c>
      <c r="B83" s="12">
        <f t="shared" si="12"/>
        <v>0</v>
      </c>
      <c r="C83" s="33">
        <v>0</v>
      </c>
      <c r="D83" s="33"/>
      <c r="E83" s="33">
        <f t="shared" si="10"/>
        <v>0</v>
      </c>
      <c r="F83" s="33">
        <f t="shared" si="10"/>
        <v>0</v>
      </c>
      <c r="G83" s="33">
        <f t="shared" si="11"/>
        <v>0</v>
      </c>
      <c r="H83" s="33">
        <f t="shared" si="11"/>
        <v>0</v>
      </c>
      <c r="I83" s="33">
        <f t="shared" si="11"/>
        <v>0</v>
      </c>
      <c r="J83" s="33">
        <f t="shared" si="11"/>
        <v>0</v>
      </c>
      <c r="K83" s="50"/>
    </row>
    <row r="84" spans="1:11" ht="25.5">
      <c r="A84" s="29" t="s">
        <v>78</v>
      </c>
      <c r="B84" s="12">
        <f t="shared" si="12"/>
        <v>0</v>
      </c>
      <c r="C84" s="28">
        <v>0</v>
      </c>
      <c r="D84" s="28"/>
      <c r="E84" s="28">
        <f t="shared" si="10"/>
        <v>0</v>
      </c>
      <c r="F84" s="28">
        <f t="shared" si="10"/>
        <v>0</v>
      </c>
      <c r="G84" s="28">
        <f t="shared" si="11"/>
        <v>0</v>
      </c>
      <c r="H84" s="28">
        <f t="shared" si="11"/>
        <v>0</v>
      </c>
      <c r="I84" s="28">
        <f t="shared" si="11"/>
        <v>0</v>
      </c>
      <c r="J84" s="28">
        <f t="shared" si="11"/>
        <v>0</v>
      </c>
      <c r="K84" s="50"/>
    </row>
    <row r="85" spans="1:11" ht="14.25">
      <c r="A85" s="55" t="s">
        <v>79</v>
      </c>
      <c r="B85" s="14">
        <f t="shared" si="12"/>
        <v>0</v>
      </c>
      <c r="C85" s="56">
        <f>SUM(C76:C84)</f>
        <v>0</v>
      </c>
      <c r="D85" s="56"/>
      <c r="E85" s="56">
        <f aca="true" t="shared" si="13" ref="E85:J85">SUM(E76:E84)</f>
        <v>0</v>
      </c>
      <c r="F85" s="56">
        <f t="shared" si="13"/>
        <v>0</v>
      </c>
      <c r="G85" s="56">
        <f t="shared" si="13"/>
        <v>0</v>
      </c>
      <c r="H85" s="56">
        <f t="shared" si="13"/>
        <v>0</v>
      </c>
      <c r="I85" s="56">
        <f t="shared" si="13"/>
        <v>0</v>
      </c>
      <c r="J85" s="56">
        <f t="shared" si="13"/>
        <v>0</v>
      </c>
      <c r="K85" s="54"/>
    </row>
    <row r="86" spans="1:11" ht="14.25">
      <c r="A86" s="19"/>
      <c r="B86" s="12">
        <f t="shared" si="12"/>
        <v>0</v>
      </c>
      <c r="C86" s="34"/>
      <c r="D86" s="34"/>
      <c r="E86" s="34"/>
      <c r="F86" s="34"/>
      <c r="G86" s="34"/>
      <c r="H86" s="34"/>
      <c r="I86" s="34"/>
      <c r="J86" s="34"/>
      <c r="K86" s="50"/>
    </row>
    <row r="87" spans="1:11" ht="28.5">
      <c r="A87" s="53" t="s">
        <v>80</v>
      </c>
      <c r="B87" s="14">
        <f t="shared" si="12"/>
        <v>2487570840.45</v>
      </c>
      <c r="C87" s="52">
        <f>SUM(C75,C85)</f>
        <v>4156294851</v>
      </c>
      <c r="D87" s="52"/>
      <c r="E87" s="52">
        <v>186595893.66</v>
      </c>
      <c r="F87" s="52">
        <f aca="true" t="shared" si="14" ref="F87:K87">SUM(F75,F85)</f>
        <v>385315694.68</v>
      </c>
      <c r="G87" s="52">
        <f t="shared" si="14"/>
        <v>451970076.79999995</v>
      </c>
      <c r="H87" s="52">
        <f t="shared" si="14"/>
        <v>654246020.36</v>
      </c>
      <c r="I87" s="52">
        <f t="shared" si="14"/>
        <v>378811593.14</v>
      </c>
      <c r="J87" s="52">
        <f t="shared" si="14"/>
        <v>430631561.80999994</v>
      </c>
      <c r="K87" s="52">
        <f t="shared" si="14"/>
        <v>596588753.75</v>
      </c>
    </row>
    <row r="88" spans="1:5" ht="12.75">
      <c r="A88" s="19" t="s">
        <v>81</v>
      </c>
      <c r="B88" s="19"/>
      <c r="C88" s="19"/>
      <c r="D88" s="19"/>
      <c r="E88" s="19"/>
    </row>
    <row r="89" spans="1:5" ht="12.75">
      <c r="A89" s="19" t="s">
        <v>107</v>
      </c>
      <c r="B89" s="19"/>
      <c r="C89" s="19"/>
      <c r="D89" s="19"/>
      <c r="E89" s="19"/>
    </row>
    <row r="90" spans="1:5" ht="12.75">
      <c r="A90" s="19" t="s">
        <v>108</v>
      </c>
      <c r="B90" s="19"/>
      <c r="C90" s="19"/>
      <c r="D90" s="19"/>
      <c r="E90" s="19"/>
    </row>
  </sheetData>
  <sheetProtection/>
  <mergeCells count="5">
    <mergeCell ref="A3:I3"/>
    <mergeCell ref="A4:I4"/>
    <mergeCell ref="A5:I5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7" r:id="rId2"/>
  <headerFooter>
    <oddFooter>&amp;CPágina &amp;P de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Jesuscita Feliz de Martinez</dc:creator>
  <cp:keywords/>
  <dc:description/>
  <cp:lastModifiedBy>Jesuscita Feliz de Martinez</cp:lastModifiedBy>
  <cp:lastPrinted>2021-12-10T14:30:52Z</cp:lastPrinted>
  <dcterms:created xsi:type="dcterms:W3CDTF">2021-02-05T19:22:07Z</dcterms:created>
  <dcterms:modified xsi:type="dcterms:W3CDTF">2021-12-10T14:30:57Z</dcterms:modified>
  <cp:category/>
  <cp:version/>
  <cp:contentType/>
  <cp:contentStatus/>
</cp:coreProperties>
</file>