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9015" windowHeight="4560"/>
  </bookViews>
  <sheets>
    <sheet name="RefCCPCuenta" sheetId="1" r:id="rId1"/>
    <sheet name="Definicion" sheetId="2" r:id="rId2"/>
  </sheets>
  <definedNames>
    <definedName name="_xlnm.Print_Area" localSheetId="0">RefCCPCuenta!$A$1:$H$83</definedName>
    <definedName name="_xlnm.Print_Titles" localSheetId="0">RefCCPCuenta!$1:$10</definedName>
  </definedNames>
  <calcPr calcId="144525"/>
</workbook>
</file>

<file path=xl/calcChain.xml><?xml version="1.0" encoding="utf-8"?>
<calcChain xmlns="http://schemas.openxmlformats.org/spreadsheetml/2006/main">
  <c r="C38" i="1" l="1"/>
  <c r="C63" i="1"/>
  <c r="C57" i="1"/>
  <c r="C58" i="1"/>
  <c r="C59" i="1"/>
  <c r="C60" i="1"/>
  <c r="C61" i="1"/>
  <c r="C56" i="1"/>
  <c r="C32" i="1"/>
  <c r="C33" i="1"/>
  <c r="C34" i="1"/>
  <c r="C35" i="1"/>
  <c r="C36" i="1"/>
  <c r="C37" i="1"/>
  <c r="C31" i="1"/>
  <c r="C22" i="1"/>
  <c r="C23" i="1"/>
  <c r="C24" i="1"/>
  <c r="C25" i="1"/>
  <c r="C26" i="1"/>
  <c r="C27" i="1"/>
  <c r="C28" i="1"/>
  <c r="C29" i="1"/>
  <c r="C21" i="1"/>
  <c r="C18" i="1"/>
  <c r="C19" i="1"/>
  <c r="C17" i="1"/>
  <c r="H62" i="1"/>
  <c r="H55" i="1"/>
  <c r="H30" i="1"/>
  <c r="H20" i="1"/>
  <c r="H16" i="1"/>
  <c r="H64" i="1" l="1"/>
  <c r="H76" i="1" s="1"/>
  <c r="H15" i="1"/>
  <c r="H14" i="1" s="1"/>
  <c r="H13" i="1" s="1"/>
  <c r="H12" i="1" s="1"/>
  <c r="H11" i="1" s="1"/>
  <c r="G55" i="1" l="1"/>
  <c r="C55" i="1" s="1"/>
  <c r="G62" i="1"/>
  <c r="G30" i="1"/>
  <c r="G20" i="1"/>
  <c r="G16" i="1"/>
  <c r="G15" i="1" l="1"/>
  <c r="G14" i="1" s="1"/>
  <c r="G13" i="1" s="1"/>
  <c r="G12" i="1" s="1"/>
  <c r="G11" i="1" s="1"/>
  <c r="G64" i="1"/>
  <c r="G76" i="1" s="1"/>
  <c r="E39" i="1"/>
  <c r="F62" i="1"/>
  <c r="C62" i="1" s="1"/>
  <c r="F30" i="1"/>
  <c r="E30" i="1"/>
  <c r="C30" i="1" s="1"/>
  <c r="F20" i="1"/>
  <c r="E20" i="1"/>
  <c r="C20" i="1" s="1"/>
  <c r="F16" i="1"/>
  <c r="E16" i="1"/>
  <c r="C16" i="1" l="1"/>
  <c r="E15" i="1"/>
  <c r="F15" i="1"/>
  <c r="F14" i="1" s="1"/>
  <c r="F13" i="1" s="1"/>
  <c r="F12" i="1" s="1"/>
  <c r="F11" i="1" s="1"/>
  <c r="E14" i="1"/>
  <c r="F64" i="1"/>
  <c r="F76" i="1" s="1"/>
  <c r="C74" i="1"/>
  <c r="D64" i="1"/>
  <c r="E64" i="1"/>
  <c r="E76" i="1" s="1"/>
  <c r="C64" i="1"/>
  <c r="D74" i="1"/>
  <c r="C14" i="1" l="1"/>
  <c r="C13" i="1" s="1"/>
  <c r="C12" i="1" s="1"/>
  <c r="C11" i="1" s="1"/>
  <c r="C15" i="1"/>
  <c r="E13" i="1"/>
  <c r="E12" i="1" s="1"/>
  <c r="E11" i="1" s="1"/>
  <c r="D76" i="1"/>
  <c r="C76" i="1"/>
</calcChain>
</file>

<file path=xl/sharedStrings.xml><?xml version="1.0" encoding="utf-8"?>
<sst xmlns="http://schemas.openxmlformats.org/spreadsheetml/2006/main" count="133" uniqueCount="119">
  <si>
    <t>Agrupaciones</t>
  </si>
  <si>
    <t>Devengado Aprobado</t>
  </si>
  <si>
    <t>Pres. Inicial</t>
  </si>
  <si>
    <t>2022/01-Enero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</si>
  <si>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</si>
  <si>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</si>
  <si>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</si>
  <si>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</si>
  <si>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</si>
  <si>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</si>
  <si>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</si>
  <si>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</si>
  <si>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</si>
  <si>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</si>
  <si>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</si>
  <si>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</si>
  <si>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</si>
  <si>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</si>
  <si>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</si>
  <si>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</si>
  <si>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</si>
  <si>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</si>
  <si>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</si>
  <si>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</si>
  <si>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</si>
  <si>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</si>
  <si>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</si>
  <si>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</si>
  <si>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</si>
  <si>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</si>
  <si>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</si>
  <si>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</si>
  <si>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</si>
  <si>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</si>
  <si>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</si>
  <si>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</si>
  <si>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</si>
  <si>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</si>
  <si>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</si>
  <si>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</si>
  <si>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</si>
  <si>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Estructura definida</t>
  </si>
  <si>
    <t>Usuario</t>
  </si>
  <si>
    <t>00109746750-Jesucita Feliz</t>
  </si>
  <si>
    <t>Reporte</t>
  </si>
  <si>
    <t>Reporte Dinámico Ejecución de Gastos X Presupuesto</t>
  </si>
  <si>
    <t>Titulo</t>
  </si>
  <si>
    <t>Reporte IGP02</t>
  </si>
  <si>
    <t>Eliminar Ceros</t>
  </si>
  <si>
    <t>S</t>
  </si>
  <si>
    <t>Agrupado</t>
  </si>
  <si>
    <t>[Capí­tulo, SubCapitulo, Unidad Ejecutora, Ref CCP Tipo, Ref CCP Concepto, Ref CCP Cuenta, Mes.Hist.Imputación]</t>
  </si>
  <si>
    <t>Columnas</t>
  </si>
  <si>
    <t>[Devengado Aprobado, Pres. Inicial]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</si>
  <si>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</si>
  <si>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</si>
  <si>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</si>
  <si>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</si>
  <si>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</si>
  <si>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>Tipo(s) Gasto</t>
  </si>
  <si>
    <t xml:space="preserve"> [Presupuestado] </t>
  </si>
  <si>
    <t>Fecha Gasto Histórico Registro</t>
  </si>
  <si>
    <t xml:space="preserve"> &gt;= 01/01/2022 00:00</t>
  </si>
  <si>
    <t xml:space="preserve"> &lt;= 31/01/2022 23:59</t>
  </si>
  <si>
    <t>-----------------&gt;F i l t r o   U s u a r i o  R e s t r i c c i o n e s  P o s i t i v a s&lt;-----------------</t>
  </si>
  <si>
    <t>Actividad / Obra</t>
  </si>
  <si>
    <t>0001-Adquisición de medicamentos para la red de farmacias del pueblo</t>
  </si>
  <si>
    <t>0001-Dirección y coordinación</t>
  </si>
  <si>
    <t>0002-Fortalecimiento de la red de farmacias del pueblo</t>
  </si>
  <si>
    <t>0003-Adquisición de medicamentos de alto costo</t>
  </si>
  <si>
    <t>0003-Sistema público Nacional de salud, abastecido de medicamentos, insumos médicos sanitarios y reactivos de laboratorios</t>
  </si>
  <si>
    <t>-----------------&gt;F i l t r o   U s u a r i o  R e s t r i c c i o n e s  N e g a t i v a s&lt;-----------------</t>
  </si>
  <si>
    <t>-----------------&gt;F i l t r o   S e g u r i d a d&lt;-----------------</t>
  </si>
  <si>
    <t>Entidad Contable</t>
  </si>
  <si>
    <t>3-Poder Ejecutivo</t>
  </si>
  <si>
    <t>[Ministerio de Salud Publica]</t>
  </si>
  <si>
    <t>Programa de Medicamentos Esenciales  Central de Apoyo Logistico  (PROMESECAL)</t>
  </si>
  <si>
    <t xml:space="preserve">Ejecución de Gastos y Aplicaciones Financieras </t>
  </si>
  <si>
    <t>En RD$</t>
  </si>
  <si>
    <t>Fuente: [SIGEF]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</si>
  <si>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</si>
  <si>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</si>
  <si>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</si>
  <si>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</si>
  <si>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</si>
  <si>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</si>
  <si>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</si>
  <si>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</si>
  <si>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</si>
  <si>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</si>
  <si>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</si>
  <si>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</si>
  <si>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</si>
  <si>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</si>
  <si>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</si>
  <si>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</si>
  <si>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</si>
  <si>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</si>
  <si>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</si>
  <si>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</si>
  <si>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</si>
  <si>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</si>
  <si>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</si>
  <si>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</si>
  <si>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</si>
  <si>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</si>
  <si>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</si>
  <si>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</si>
  <si>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</si>
  <si>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</si>
  <si>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</si>
  <si>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 xml:space="preserve">2022/01 Febrero </t>
  </si>
  <si>
    <t>Año [2022]</t>
  </si>
  <si>
    <t>AÑO 2022</t>
  </si>
  <si>
    <t>2022/01 Marzo</t>
  </si>
  <si>
    <t>Fecha de registro: hasta el [01] de Abril [ del [2022]</t>
  </si>
  <si>
    <t>Fecha de imputación: hasta el [31] de [Marzo] del [2022]</t>
  </si>
  <si>
    <t>Fecha de Carga 04/05/2022 14:35:19</t>
  </si>
  <si>
    <t>2022/04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</si>
</sst>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sz val="14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18"/>
      <color theme="1"/>
      <name val="Arial"/>
      <family val="2"/>
    </font>
    <font>
      <sz val="14"/>
      <name val="Times New Roman"/>
      <family val="1"/>
    </font>
    <font>
      <sz val="14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3" fontId="4" fillId="0" borderId="0" xfId="1" applyFont="1"/>
    <xf numFmtId="43" fontId="5" fillId="0" borderId="0" xfId="1" applyFont="1" applyAlignment="1">
      <alignment horizontal="right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2" fillId="3" borderId="2" xfId="0" applyFont="1" applyFill="1" applyBorder="1" applyAlignment="1">
      <alignment horizontal="left" vertical="center" wrapText="1"/>
    </xf>
    <xf numFmtId="43" fontId="12" fillId="3" borderId="2" xfId="1" applyFont="1" applyFill="1" applyBorder="1" applyAlignment="1">
      <alignment horizontal="left" vertical="center" wrapText="1"/>
    </xf>
    <xf numFmtId="43" fontId="10" fillId="0" borderId="0" xfId="1" applyFont="1"/>
    <xf numFmtId="0" fontId="13" fillId="0" borderId="0" xfId="0" applyFont="1" applyAlignment="1">
      <alignment wrapText="1"/>
    </xf>
    <xf numFmtId="0" fontId="13" fillId="0" borderId="0" xfId="0" applyFont="1"/>
    <xf numFmtId="0" fontId="4" fillId="0" borderId="0" xfId="0" applyFont="1" applyAlignment="1"/>
    <xf numFmtId="0" fontId="13" fillId="0" borderId="0" xfId="0" applyFont="1" applyAlignment="1"/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 indent="2"/>
    </xf>
    <xf numFmtId="43" fontId="17" fillId="0" borderId="0" xfId="1" applyFont="1" applyAlignment="1">
      <alignment horizontal="left" vertical="center" wrapText="1" indent="2"/>
    </xf>
    <xf numFmtId="0" fontId="15" fillId="3" borderId="2" xfId="0" applyFont="1" applyFill="1" applyBorder="1" applyAlignment="1">
      <alignment horizontal="left" vertical="center" wrapText="1"/>
    </xf>
    <xf numFmtId="43" fontId="15" fillId="3" borderId="2" xfId="1" applyFont="1" applyFill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0" fontId="16" fillId="4" borderId="2" xfId="0" applyFont="1" applyFill="1" applyBorder="1" applyAlignment="1">
      <alignment horizontal="left" vertical="center" wrapText="1"/>
    </xf>
    <xf numFmtId="43" fontId="16" fillId="3" borderId="2" xfId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43" fontId="11" fillId="0" borderId="0" xfId="1" applyFont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49" fontId="5" fillId="5" borderId="0" xfId="0" applyNumberFormat="1" applyFont="1" applyFill="1" applyAlignment="1">
      <alignment horizontal="left" wrapText="1"/>
    </xf>
    <xf numFmtId="43" fontId="5" fillId="5" borderId="0" xfId="1" applyFont="1" applyFill="1" applyAlignment="1">
      <alignment horizontal="right"/>
    </xf>
    <xf numFmtId="43" fontId="16" fillId="6" borderId="2" xfId="1" applyFont="1" applyFill="1" applyBorder="1" applyAlignment="1">
      <alignment horizontal="left" vertical="center" wrapText="1"/>
    </xf>
    <xf numFmtId="43" fontId="23" fillId="6" borderId="2" xfId="1" applyFont="1" applyFill="1" applyBorder="1" applyAlignment="1">
      <alignment horizontal="left" vertical="center" wrapText="1"/>
    </xf>
    <xf numFmtId="49" fontId="21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200025</xdr:rowOff>
    </xdr:from>
    <xdr:to>
      <xdr:col>1</xdr:col>
      <xdr:colOff>2333625</xdr:colOff>
      <xdr:row>3</xdr:row>
      <xdr:rowOff>228600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00050"/>
          <a:ext cx="2181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419100</xdr:colOff>
      <xdr:row>0</xdr:row>
      <xdr:rowOff>133348</xdr:rowOff>
    </xdr:from>
    <xdr:to>
      <xdr:col>7</xdr:col>
      <xdr:colOff>1323975</xdr:colOff>
      <xdr:row>3</xdr:row>
      <xdr:rowOff>161924</xdr:rowOff>
    </xdr:to>
    <xdr:pic>
      <xdr:nvPicPr>
        <xdr:cNvPr id="3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333373"/>
          <a:ext cx="2286000" cy="80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2"/>
  <sheetViews>
    <sheetView tabSelected="1" workbookViewId="0">
      <selection sqref="A1:XFD1"/>
    </sheetView>
  </sheetViews>
  <sheetFormatPr baseColWidth="10" defaultColWidth="9.140625" defaultRowHeight="15.75" x14ac:dyDescent="0.25"/>
  <cols>
    <col min="1" max="1" width="3.85546875" customWidth="1"/>
    <col min="2" max="2" width="64.140625" style="5" customWidth="1"/>
    <col min="3" max="3" width="24.140625" style="3" bestFit="1" customWidth="1"/>
    <col min="4" max="4" width="23" style="3" bestFit="1" customWidth="1"/>
    <col min="5" max="5" width="24.140625" style="3" bestFit="1" customWidth="1"/>
    <col min="6" max="8" width="20.7109375" bestFit="1" customWidth="1"/>
  </cols>
  <sheetData>
    <row r="1" spans="2:8" s="7" customFormat="1" ht="18" x14ac:dyDescent="0.25">
      <c r="C1" s="8"/>
    </row>
    <row r="2" spans="2:8" s="9" customFormat="1" ht="27" x14ac:dyDescent="0.35">
      <c r="B2" s="45" t="s">
        <v>75</v>
      </c>
      <c r="C2" s="45"/>
      <c r="D2" s="45"/>
      <c r="E2" s="45"/>
      <c r="F2" s="45"/>
      <c r="G2" s="45"/>
      <c r="H2" s="45"/>
    </row>
    <row r="3" spans="2:8" s="9" customFormat="1" ht="15.75" customHeight="1" x14ac:dyDescent="0.35">
      <c r="B3" s="42" t="s">
        <v>76</v>
      </c>
      <c r="C3" s="42"/>
      <c r="D3" s="42"/>
      <c r="E3" s="42"/>
      <c r="F3" s="42"/>
      <c r="G3" s="42"/>
      <c r="H3" s="42"/>
    </row>
    <row r="4" spans="2:8" s="9" customFormat="1" ht="27" x14ac:dyDescent="0.35">
      <c r="B4" s="41" t="s">
        <v>112</v>
      </c>
      <c r="C4" s="41"/>
      <c r="D4" s="41"/>
      <c r="E4" s="41"/>
      <c r="F4" s="41"/>
      <c r="G4" s="41"/>
      <c r="H4" s="41"/>
    </row>
    <row r="5" spans="2:8" s="9" customFormat="1" ht="18" customHeight="1" x14ac:dyDescent="0.35">
      <c r="B5" s="42" t="s">
        <v>77</v>
      </c>
      <c r="C5" s="42"/>
      <c r="D5" s="42"/>
      <c r="E5" s="42"/>
      <c r="F5" s="42"/>
      <c r="G5" s="42"/>
      <c r="H5" s="42"/>
    </row>
    <row r="6" spans="2:8" s="9" customFormat="1" ht="27" x14ac:dyDescent="0.35">
      <c r="B6" s="43" t="s">
        <v>78</v>
      </c>
      <c r="C6" s="43"/>
      <c r="D6" s="43"/>
      <c r="E6" s="43"/>
      <c r="F6" s="43"/>
      <c r="G6" s="43"/>
      <c r="H6" s="43"/>
    </row>
    <row r="7" spans="2:8" s="10" customFormat="1" ht="20.25" x14ac:dyDescent="0.3">
      <c r="B7" s="39" t="s">
        <v>113</v>
      </c>
      <c r="C7" s="39"/>
      <c r="D7" s="39"/>
      <c r="E7" s="39"/>
    </row>
    <row r="8" spans="2:8" s="10" customFormat="1" ht="20.25" x14ac:dyDescent="0.3">
      <c r="B8" s="33" t="s">
        <v>117</v>
      </c>
      <c r="C8" s="25"/>
      <c r="D8" s="34"/>
      <c r="E8" s="34"/>
    </row>
    <row r="9" spans="2:8" ht="37.5" x14ac:dyDescent="0.3">
      <c r="B9" s="31"/>
      <c r="C9" s="32"/>
      <c r="D9" s="32"/>
      <c r="E9" s="13" t="s">
        <v>3</v>
      </c>
      <c r="F9" s="13" t="s">
        <v>111</v>
      </c>
      <c r="G9" s="13" t="s">
        <v>114</v>
      </c>
      <c r="H9" s="13" t="s">
        <v>118</v>
      </c>
    </row>
    <row r="10" spans="2:8" ht="37.5" x14ac:dyDescent="0.25">
      <c r="B10" s="12" t="s">
        <v>0</v>
      </c>
      <c r="C10" s="13" t="s">
        <v>1</v>
      </c>
      <c r="D10" s="13" t="s">
        <v>2</v>
      </c>
      <c r="E10" s="13" t="s">
        <v>1</v>
      </c>
      <c r="F10" s="13" t="s">
        <v>1</v>
      </c>
      <c r="G10" s="13" t="s">
        <v>1</v>
      </c>
      <c r="H10" s="13" t="s">
        <v>1</v>
      </c>
    </row>
    <row r="11" spans="2:8" ht="15" x14ac:dyDescent="0.25">
      <c r="B11" s="27" t="s">
        <v>4</v>
      </c>
      <c r="C11" s="28">
        <f>C12</f>
        <v>2691492548.71</v>
      </c>
      <c r="D11" s="28">
        <v>8386189440</v>
      </c>
      <c r="E11" s="28">
        <f t="shared" ref="E11:H14" si="0">E12</f>
        <v>228409881.50999999</v>
      </c>
      <c r="F11" s="28">
        <f t="shared" si="0"/>
        <v>875020936.49000001</v>
      </c>
      <c r="G11" s="28">
        <f t="shared" si="0"/>
        <v>881585118.74000001</v>
      </c>
      <c r="H11" s="28">
        <f t="shared" si="0"/>
        <v>706476611.97000003</v>
      </c>
    </row>
    <row r="12" spans="2:8" x14ac:dyDescent="0.25">
      <c r="B12" s="6" t="s">
        <v>5</v>
      </c>
      <c r="C12" s="4">
        <f>C13</f>
        <v>2691492548.71</v>
      </c>
      <c r="D12" s="4">
        <v>8386189440</v>
      </c>
      <c r="E12" s="4">
        <f t="shared" si="0"/>
        <v>228409881.50999999</v>
      </c>
      <c r="F12" s="4">
        <f t="shared" si="0"/>
        <v>875020936.49000001</v>
      </c>
      <c r="G12" s="4">
        <f t="shared" si="0"/>
        <v>881585118.74000001</v>
      </c>
      <c r="H12" s="4">
        <f t="shared" si="0"/>
        <v>706476611.97000003</v>
      </c>
    </row>
    <row r="13" spans="2:8" x14ac:dyDescent="0.25">
      <c r="B13" s="6" t="s">
        <v>6</v>
      </c>
      <c r="C13" s="4">
        <f>C14</f>
        <v>2691492548.71</v>
      </c>
      <c r="D13" s="4">
        <v>8386189440</v>
      </c>
      <c r="E13" s="4">
        <f t="shared" si="0"/>
        <v>228409881.50999999</v>
      </c>
      <c r="F13" s="4">
        <f t="shared" si="0"/>
        <v>875020936.49000001</v>
      </c>
      <c r="G13" s="4">
        <f t="shared" si="0"/>
        <v>881585118.74000001</v>
      </c>
      <c r="H13" s="4">
        <f t="shared" si="0"/>
        <v>706476611.97000003</v>
      </c>
    </row>
    <row r="14" spans="2:8" x14ac:dyDescent="0.25">
      <c r="B14" s="6" t="s">
        <v>7</v>
      </c>
      <c r="C14" s="4">
        <f>E14+F14+G14+H14</f>
        <v>2691492548.71</v>
      </c>
      <c r="D14" s="4">
        <v>8386189440</v>
      </c>
      <c r="E14" s="4">
        <f t="shared" si="0"/>
        <v>228409881.50999999</v>
      </c>
      <c r="F14" s="4">
        <f t="shared" si="0"/>
        <v>875020936.49000001</v>
      </c>
      <c r="G14" s="4">
        <f t="shared" si="0"/>
        <v>881585118.74000001</v>
      </c>
      <c r="H14" s="4">
        <f t="shared" si="0"/>
        <v>706476611.97000003</v>
      </c>
    </row>
    <row r="15" spans="2:8" ht="15" x14ac:dyDescent="0.25">
      <c r="B15" s="27" t="s">
        <v>8</v>
      </c>
      <c r="C15" s="28">
        <f>E15+F15+G15</f>
        <v>1985015936.74</v>
      </c>
      <c r="D15" s="28">
        <v>8386189440</v>
      </c>
      <c r="E15" s="28">
        <f>E16+E20+E30+E39+E47+E55+E62</f>
        <v>228409881.50999999</v>
      </c>
      <c r="F15" s="28">
        <f>F16+F20+F30+F39+F47+F55+F62</f>
        <v>875020936.49000001</v>
      </c>
      <c r="G15" s="28">
        <f>G16+G20+G30+G39+G47+G55+G62</f>
        <v>881585118.74000001</v>
      </c>
      <c r="H15" s="28">
        <f>H16+H20+H30+H39+H47+H55+H62</f>
        <v>706476611.97000003</v>
      </c>
    </row>
    <row r="16" spans="2:8" ht="15" x14ac:dyDescent="0.25">
      <c r="B16" s="27" t="s">
        <v>9</v>
      </c>
      <c r="C16" s="28">
        <f>E16+F16+G16+H16</f>
        <v>325786319.54999995</v>
      </c>
      <c r="D16" s="28">
        <v>1125270500</v>
      </c>
      <c r="E16" s="28">
        <f>E17+E18+E19</f>
        <v>75526557.200000003</v>
      </c>
      <c r="F16" s="28">
        <f>F17+F18+F19</f>
        <v>76109881.390000001</v>
      </c>
      <c r="G16" s="28">
        <f>G17+G18+G19</f>
        <v>79856201.239999995</v>
      </c>
      <c r="H16" s="28">
        <f>H17+H18+H19</f>
        <v>94293679.719999999</v>
      </c>
    </row>
    <row r="17" spans="2:8" x14ac:dyDescent="0.25">
      <c r="B17" s="6" t="s">
        <v>10</v>
      </c>
      <c r="C17" s="37">
        <f>E17+F17+G17+H17</f>
        <v>278016198.75999999</v>
      </c>
      <c r="D17" s="4">
        <v>913104525</v>
      </c>
      <c r="E17" s="4">
        <v>63784112.539999999</v>
      </c>
      <c r="F17" s="4">
        <v>64069375.479999997</v>
      </c>
      <c r="G17" s="4">
        <v>67728630.950000003</v>
      </c>
      <c r="H17" s="4">
        <v>82434079.790000007</v>
      </c>
    </row>
    <row r="18" spans="2:8" x14ac:dyDescent="0.25">
      <c r="B18" s="6" t="s">
        <v>11</v>
      </c>
      <c r="C18" s="37">
        <f t="shared" ref="C18:C19" si="1">E18+F18+G18+H18</f>
        <v>8790458.7599999998</v>
      </c>
      <c r="D18" s="4">
        <v>93346698</v>
      </c>
      <c r="E18" s="4">
        <v>1982820</v>
      </c>
      <c r="F18" s="4">
        <v>2368361.67</v>
      </c>
      <c r="G18" s="4">
        <v>2446942.71</v>
      </c>
      <c r="H18" s="4">
        <v>1992334.38</v>
      </c>
    </row>
    <row r="19" spans="2:8" x14ac:dyDescent="0.25">
      <c r="B19" s="6" t="s">
        <v>12</v>
      </c>
      <c r="C19" s="37">
        <f t="shared" si="1"/>
        <v>38979662.030000001</v>
      </c>
      <c r="D19" s="4">
        <v>118819277</v>
      </c>
      <c r="E19" s="4">
        <v>9759624.6600000001</v>
      </c>
      <c r="F19" s="4">
        <v>9672144.2400000002</v>
      </c>
      <c r="G19" s="4">
        <v>9680627.5800000001</v>
      </c>
      <c r="H19" s="4">
        <v>9867265.5500000007</v>
      </c>
    </row>
    <row r="20" spans="2:8" ht="15" x14ac:dyDescent="0.25">
      <c r="B20" s="27" t="s">
        <v>13</v>
      </c>
      <c r="C20" s="28">
        <f>E20+F20+G20+H20</f>
        <v>111719471.36</v>
      </c>
      <c r="D20" s="28">
        <v>340396250</v>
      </c>
      <c r="E20" s="28">
        <f>E21+E22+E23+E24+E25+E26+E27+E28+E29</f>
        <v>12706666.969999999</v>
      </c>
      <c r="F20" s="28">
        <f>F21+F22+F23+F24+F25+F26+F27+F28+F29</f>
        <v>25507806.909999996</v>
      </c>
      <c r="G20" s="28">
        <f>G21+G22+G23+G24+G25+G26+G27+G28+G29</f>
        <v>45782928.119999997</v>
      </c>
      <c r="H20" s="28">
        <f>H21+H22+H23+H24+H25+H26+H27+H28+H29</f>
        <v>27722069.359999999</v>
      </c>
    </row>
    <row r="21" spans="2:8" x14ac:dyDescent="0.25">
      <c r="B21" s="6" t="s">
        <v>14</v>
      </c>
      <c r="C21" s="4">
        <f>E21+F21+G21+H21</f>
        <v>21133599.579999998</v>
      </c>
      <c r="D21" s="4">
        <v>66080000</v>
      </c>
      <c r="E21" s="4">
        <v>4700368.91</v>
      </c>
      <c r="F21" s="4">
        <v>5371574.1500000004</v>
      </c>
      <c r="G21" s="4">
        <v>6087367.1200000001</v>
      </c>
      <c r="H21" s="4">
        <v>4974289.4000000004</v>
      </c>
    </row>
    <row r="22" spans="2:8" x14ac:dyDescent="0.25">
      <c r="B22" s="6" t="s">
        <v>15</v>
      </c>
      <c r="C22" s="4">
        <f t="shared" ref="C22:C29" si="2">E22+F22+G22+H22</f>
        <v>1635711.8699999999</v>
      </c>
      <c r="D22" s="4">
        <v>8371865</v>
      </c>
      <c r="E22" s="4">
        <v>0</v>
      </c>
      <c r="F22" s="4">
        <v>166026</v>
      </c>
      <c r="G22" s="4">
        <v>1175412.1599999999</v>
      </c>
      <c r="H22" s="4">
        <v>294273.71000000002</v>
      </c>
    </row>
    <row r="23" spans="2:8" x14ac:dyDescent="0.25">
      <c r="B23" s="6" t="s">
        <v>16</v>
      </c>
      <c r="C23" s="4">
        <f t="shared" si="2"/>
        <v>0</v>
      </c>
      <c r="D23" s="4">
        <v>5197600</v>
      </c>
      <c r="E23" s="4">
        <v>0</v>
      </c>
      <c r="F23" s="4">
        <v>0</v>
      </c>
      <c r="G23" s="4">
        <v>0</v>
      </c>
      <c r="H23" s="4">
        <v>0</v>
      </c>
    </row>
    <row r="24" spans="2:8" x14ac:dyDescent="0.25">
      <c r="B24" s="6" t="s">
        <v>17</v>
      </c>
      <c r="C24" s="4">
        <f t="shared" si="2"/>
        <v>0</v>
      </c>
      <c r="D24" s="4">
        <v>1495000</v>
      </c>
      <c r="E24" s="4">
        <v>0</v>
      </c>
      <c r="F24" s="4">
        <v>0</v>
      </c>
      <c r="G24" s="4">
        <v>0</v>
      </c>
      <c r="H24" s="4">
        <v>0</v>
      </c>
    </row>
    <row r="25" spans="2:8" x14ac:dyDescent="0.25">
      <c r="B25" s="6" t="s">
        <v>18</v>
      </c>
      <c r="C25" s="4">
        <f t="shared" si="2"/>
        <v>54589315.75</v>
      </c>
      <c r="D25" s="4">
        <v>101374543</v>
      </c>
      <c r="E25" s="4">
        <v>4530607.93</v>
      </c>
      <c r="F25" s="4">
        <v>14824416.859999999</v>
      </c>
      <c r="G25" s="4">
        <v>20772434.859999999</v>
      </c>
      <c r="H25" s="4">
        <v>14461856.1</v>
      </c>
    </row>
    <row r="26" spans="2:8" x14ac:dyDescent="0.25">
      <c r="B26" s="6" t="s">
        <v>19</v>
      </c>
      <c r="C26" s="4">
        <f t="shared" si="2"/>
        <v>6600137.4299999997</v>
      </c>
      <c r="D26" s="4">
        <v>23826081</v>
      </c>
      <c r="E26" s="4">
        <v>354316.53</v>
      </c>
      <c r="F26" s="4">
        <v>482290.53</v>
      </c>
      <c r="G26" s="4">
        <v>546231.19999999995</v>
      </c>
      <c r="H26" s="4">
        <v>5217299.17</v>
      </c>
    </row>
    <row r="27" spans="2:8" ht="31.5" x14ac:dyDescent="0.25">
      <c r="B27" s="6" t="s">
        <v>20</v>
      </c>
      <c r="C27" s="4">
        <f t="shared" si="2"/>
        <v>908480.62999999989</v>
      </c>
      <c r="D27" s="4">
        <v>41569816</v>
      </c>
      <c r="E27" s="4">
        <v>0</v>
      </c>
      <c r="F27" s="4">
        <v>199263.97</v>
      </c>
      <c r="G27" s="4">
        <v>673902.1</v>
      </c>
      <c r="H27" s="4">
        <v>35314.559999999998</v>
      </c>
    </row>
    <row r="28" spans="2:8" ht="31.5" x14ac:dyDescent="0.25">
      <c r="B28" s="6" t="s">
        <v>21</v>
      </c>
      <c r="C28" s="4">
        <f t="shared" si="2"/>
        <v>17227438.100000001</v>
      </c>
      <c r="D28" s="4">
        <v>51229017</v>
      </c>
      <c r="E28" s="4">
        <v>17360</v>
      </c>
      <c r="F28" s="4">
        <v>4277972.4000000004</v>
      </c>
      <c r="G28" s="4">
        <v>10830269.279999999</v>
      </c>
      <c r="H28" s="4">
        <v>2101836.42</v>
      </c>
    </row>
    <row r="29" spans="2:8" x14ac:dyDescent="0.25">
      <c r="B29" s="6" t="s">
        <v>22</v>
      </c>
      <c r="C29" s="4">
        <f t="shared" si="2"/>
        <v>9624788</v>
      </c>
      <c r="D29" s="4">
        <v>41252328</v>
      </c>
      <c r="E29" s="4">
        <v>3104013.6</v>
      </c>
      <c r="F29" s="4">
        <v>186263</v>
      </c>
      <c r="G29" s="4">
        <v>5697311.4000000004</v>
      </c>
      <c r="H29" s="4">
        <v>637200</v>
      </c>
    </row>
    <row r="30" spans="2:8" ht="15" x14ac:dyDescent="0.25">
      <c r="B30" s="27" t="s">
        <v>23</v>
      </c>
      <c r="C30" s="28">
        <f>E30+F30+G30+H30</f>
        <v>2242040361.0199995</v>
      </c>
      <c r="D30" s="28">
        <v>6775192727</v>
      </c>
      <c r="E30" s="28">
        <f>E31+E32+E33+E34+E35+E36+E37+E38</f>
        <v>140176657.33999997</v>
      </c>
      <c r="F30" s="28">
        <f>F31+F32+F33+F34+F35+F36+F37+F38</f>
        <v>769404173.75</v>
      </c>
      <c r="G30" s="28">
        <f>G31+G32+G33+G34+G35+G36+G37+G38</f>
        <v>753441602.13</v>
      </c>
      <c r="H30" s="28">
        <f>H31+H32+H33+H34+H35+H36+H37+H38</f>
        <v>579017927.79999995</v>
      </c>
    </row>
    <row r="31" spans="2:8" x14ac:dyDescent="0.25">
      <c r="B31" s="6" t="s">
        <v>24</v>
      </c>
      <c r="C31" s="38">
        <f>E31+F31+G31+H31</f>
        <v>2795158.92</v>
      </c>
      <c r="D31" s="4">
        <v>4678203</v>
      </c>
      <c r="E31" s="4">
        <v>0</v>
      </c>
      <c r="F31" s="4">
        <v>234010</v>
      </c>
      <c r="G31" s="4">
        <v>1400310.92</v>
      </c>
      <c r="H31" s="4">
        <v>1160838</v>
      </c>
    </row>
    <row r="32" spans="2:8" x14ac:dyDescent="0.25">
      <c r="B32" s="6" t="s">
        <v>25</v>
      </c>
      <c r="C32" s="38">
        <f t="shared" ref="C32:C38" si="3">E32+F32+G32+H32</f>
        <v>62658</v>
      </c>
      <c r="D32" s="4">
        <v>11543277</v>
      </c>
      <c r="E32" s="4">
        <v>0</v>
      </c>
      <c r="F32" s="4">
        <v>0</v>
      </c>
      <c r="G32" s="4">
        <v>62658</v>
      </c>
      <c r="H32" s="4">
        <v>0</v>
      </c>
    </row>
    <row r="33" spans="2:8" x14ac:dyDescent="0.25">
      <c r="B33" s="6" t="s">
        <v>26</v>
      </c>
      <c r="C33" s="38">
        <f t="shared" si="3"/>
        <v>1764244.67</v>
      </c>
      <c r="D33" s="4">
        <v>10523074</v>
      </c>
      <c r="E33" s="4">
        <v>0</v>
      </c>
      <c r="F33" s="4">
        <v>0</v>
      </c>
      <c r="G33" s="4">
        <v>1764244.67</v>
      </c>
      <c r="H33" s="4">
        <v>0</v>
      </c>
    </row>
    <row r="34" spans="2:8" x14ac:dyDescent="0.25">
      <c r="B34" s="6" t="s">
        <v>27</v>
      </c>
      <c r="C34" s="38">
        <f t="shared" si="3"/>
        <v>1679491232.05</v>
      </c>
      <c r="D34" s="4">
        <v>5511729739</v>
      </c>
      <c r="E34" s="4">
        <v>103800034.02</v>
      </c>
      <c r="F34" s="4">
        <v>602237114.5</v>
      </c>
      <c r="G34" s="4">
        <v>492453485.49000001</v>
      </c>
      <c r="H34" s="4">
        <v>481000598.04000002</v>
      </c>
    </row>
    <row r="35" spans="2:8" x14ac:dyDescent="0.25">
      <c r="B35" s="6" t="s">
        <v>28</v>
      </c>
      <c r="C35" s="38">
        <f t="shared" si="3"/>
        <v>5689292.9399999995</v>
      </c>
      <c r="D35" s="4">
        <v>15265616</v>
      </c>
      <c r="E35" s="4">
        <v>0</v>
      </c>
      <c r="F35" s="4">
        <v>649543.98</v>
      </c>
      <c r="G35" s="4">
        <v>81124.490000000005</v>
      </c>
      <c r="H35" s="4">
        <v>4958624.47</v>
      </c>
    </row>
    <row r="36" spans="2:8" x14ac:dyDescent="0.25">
      <c r="B36" s="6" t="s">
        <v>29</v>
      </c>
      <c r="C36" s="38">
        <f t="shared" si="3"/>
        <v>870643.57</v>
      </c>
      <c r="D36" s="4">
        <v>10731642</v>
      </c>
      <c r="E36" s="4">
        <v>0</v>
      </c>
      <c r="F36" s="4">
        <v>0</v>
      </c>
      <c r="G36" s="4">
        <v>14703.74</v>
      </c>
      <c r="H36" s="4">
        <v>855939.83</v>
      </c>
    </row>
    <row r="37" spans="2:8" ht="31.5" x14ac:dyDescent="0.25">
      <c r="B37" s="6" t="s">
        <v>30</v>
      </c>
      <c r="C37" s="38">
        <f t="shared" si="3"/>
        <v>14031256.220000001</v>
      </c>
      <c r="D37" s="4">
        <v>52179632</v>
      </c>
      <c r="E37" s="4">
        <v>2052830.1</v>
      </c>
      <c r="F37" s="4">
        <v>1059967.3799999999</v>
      </c>
      <c r="G37" s="4">
        <v>9714291.7200000007</v>
      </c>
      <c r="H37" s="4">
        <v>1204167.02</v>
      </c>
    </row>
    <row r="38" spans="2:8" x14ac:dyDescent="0.25">
      <c r="B38" s="6" t="s">
        <v>31</v>
      </c>
      <c r="C38" s="38">
        <f t="shared" si="3"/>
        <v>537335874.64999998</v>
      </c>
      <c r="D38" s="4">
        <v>1158541544</v>
      </c>
      <c r="E38" s="4">
        <v>34323793.219999999</v>
      </c>
      <c r="F38" s="4">
        <v>165223537.88999999</v>
      </c>
      <c r="G38" s="4">
        <v>247950783.09999999</v>
      </c>
      <c r="H38" s="4">
        <v>89837760.439999998</v>
      </c>
    </row>
    <row r="39" spans="2:8" s="26" customFormat="1" ht="14.25" x14ac:dyDescent="0.2">
      <c r="B39" s="27" t="s">
        <v>95</v>
      </c>
      <c r="C39" s="28"/>
      <c r="D39" s="28">
        <v>0</v>
      </c>
      <c r="E39" s="28">
        <f>E40+E41+E42+E43+E44+E45+E46</f>
        <v>0</v>
      </c>
      <c r="F39" s="28"/>
      <c r="G39" s="28"/>
      <c r="H39" s="28"/>
    </row>
    <row r="40" spans="2:8" s="26" customFormat="1" ht="15" x14ac:dyDescent="0.2">
      <c r="B40" s="29" t="s">
        <v>96</v>
      </c>
      <c r="C40" s="22">
        <v>0</v>
      </c>
      <c r="D40" s="22">
        <v>0</v>
      </c>
      <c r="E40" s="22">
        <v>0</v>
      </c>
      <c r="F40" s="22"/>
      <c r="G40" s="22"/>
      <c r="H40" s="22"/>
    </row>
    <row r="41" spans="2:8" s="26" customFormat="1" ht="30" x14ac:dyDescent="0.2">
      <c r="B41" s="29" t="s">
        <v>97</v>
      </c>
      <c r="C41" s="22">
        <v>0</v>
      </c>
      <c r="D41" s="22">
        <v>0</v>
      </c>
      <c r="E41" s="22">
        <v>0</v>
      </c>
      <c r="F41" s="22"/>
      <c r="G41" s="22"/>
      <c r="H41" s="22"/>
    </row>
    <row r="42" spans="2:8" s="26" customFormat="1" ht="30" x14ac:dyDescent="0.2">
      <c r="B42" s="29" t="s">
        <v>98</v>
      </c>
      <c r="C42" s="22">
        <v>0</v>
      </c>
      <c r="D42" s="22">
        <v>0</v>
      </c>
      <c r="E42" s="22">
        <v>0</v>
      </c>
      <c r="F42" s="22"/>
      <c r="G42" s="22"/>
      <c r="H42" s="22"/>
    </row>
    <row r="43" spans="2:8" s="26" customFormat="1" ht="30" x14ac:dyDescent="0.2">
      <c r="B43" s="29" t="s">
        <v>99</v>
      </c>
      <c r="C43" s="22">
        <v>0</v>
      </c>
      <c r="D43" s="22">
        <v>0</v>
      </c>
      <c r="E43" s="22">
        <v>0</v>
      </c>
      <c r="F43" s="22"/>
      <c r="G43" s="22"/>
      <c r="H43" s="22"/>
    </row>
    <row r="44" spans="2:8" s="26" customFormat="1" ht="30" x14ac:dyDescent="0.2">
      <c r="B44" s="29" t="s">
        <v>100</v>
      </c>
      <c r="C44" s="22">
        <v>0</v>
      </c>
      <c r="D44" s="22">
        <v>0</v>
      </c>
      <c r="E44" s="22">
        <v>0</v>
      </c>
      <c r="F44" s="22"/>
      <c r="G44" s="22"/>
      <c r="H44" s="22"/>
    </row>
    <row r="45" spans="2:8" s="26" customFormat="1" ht="15" x14ac:dyDescent="0.2">
      <c r="B45" s="29" t="s">
        <v>101</v>
      </c>
      <c r="C45" s="22">
        <v>0</v>
      </c>
      <c r="D45" s="22">
        <v>0</v>
      </c>
      <c r="E45" s="22">
        <v>0</v>
      </c>
      <c r="F45" s="22"/>
      <c r="G45" s="22"/>
      <c r="H45" s="22"/>
    </row>
    <row r="46" spans="2:8" s="26" customFormat="1" ht="30" x14ac:dyDescent="0.2">
      <c r="B46" s="29" t="s">
        <v>102</v>
      </c>
      <c r="C46" s="22">
        <v>0</v>
      </c>
      <c r="D46" s="22">
        <v>0</v>
      </c>
      <c r="E46" s="22">
        <v>0</v>
      </c>
      <c r="F46" s="22"/>
      <c r="G46" s="22"/>
      <c r="H46" s="22"/>
    </row>
    <row r="47" spans="2:8" s="26" customFormat="1" ht="14.25" x14ac:dyDescent="0.2">
      <c r="B47" s="30" t="s">
        <v>103</v>
      </c>
      <c r="C47" s="28">
        <v>0</v>
      </c>
      <c r="D47" s="28">
        <v>0</v>
      </c>
      <c r="E47" s="28"/>
      <c r="F47" s="28"/>
      <c r="G47" s="28"/>
      <c r="H47" s="28"/>
    </row>
    <row r="48" spans="2:8" s="26" customFormat="1" ht="15" x14ac:dyDescent="0.2">
      <c r="B48" s="29" t="s">
        <v>104</v>
      </c>
      <c r="C48" s="22">
        <v>0</v>
      </c>
      <c r="D48" s="22">
        <v>0</v>
      </c>
      <c r="E48" s="22"/>
      <c r="F48" s="22"/>
      <c r="G48" s="22"/>
      <c r="H48" s="22"/>
    </row>
    <row r="49" spans="2:8" s="26" customFormat="1" ht="30" x14ac:dyDescent="0.2">
      <c r="B49" s="29" t="s">
        <v>105</v>
      </c>
      <c r="C49" s="22">
        <v>0</v>
      </c>
      <c r="D49" s="22">
        <v>0</v>
      </c>
      <c r="E49" s="22"/>
      <c r="F49" s="22"/>
      <c r="G49" s="22"/>
      <c r="H49" s="22"/>
    </row>
    <row r="50" spans="2:8" s="26" customFormat="1" ht="30" x14ac:dyDescent="0.2">
      <c r="B50" s="29" t="s">
        <v>106</v>
      </c>
      <c r="C50" s="22">
        <v>0</v>
      </c>
      <c r="D50" s="22">
        <v>0</v>
      </c>
      <c r="E50" s="22"/>
      <c r="F50" s="22"/>
      <c r="G50" s="22"/>
      <c r="H50" s="22"/>
    </row>
    <row r="51" spans="2:8" s="26" customFormat="1" ht="30" x14ac:dyDescent="0.2">
      <c r="B51" s="29" t="s">
        <v>107</v>
      </c>
      <c r="C51" s="22">
        <v>0</v>
      </c>
      <c r="D51" s="22">
        <v>0</v>
      </c>
      <c r="E51" s="22"/>
      <c r="F51" s="22"/>
      <c r="G51" s="22"/>
      <c r="H51" s="22"/>
    </row>
    <row r="52" spans="2:8" s="26" customFormat="1" ht="30" x14ac:dyDescent="0.2">
      <c r="B52" s="29" t="s">
        <v>108</v>
      </c>
      <c r="C52" s="22">
        <v>0</v>
      </c>
      <c r="D52" s="22">
        <v>0</v>
      </c>
      <c r="E52" s="22"/>
      <c r="F52" s="22"/>
      <c r="G52" s="22"/>
      <c r="H52" s="22"/>
    </row>
    <row r="53" spans="2:8" s="26" customFormat="1" ht="15" x14ac:dyDescent="0.2">
      <c r="B53" s="29" t="s">
        <v>109</v>
      </c>
      <c r="C53" s="22">
        <v>0</v>
      </c>
      <c r="D53" s="22">
        <v>0</v>
      </c>
      <c r="E53" s="22"/>
      <c r="F53" s="22"/>
      <c r="G53" s="22"/>
      <c r="H53" s="22"/>
    </row>
    <row r="54" spans="2:8" s="26" customFormat="1" ht="30" x14ac:dyDescent="0.2">
      <c r="B54" s="29" t="s">
        <v>110</v>
      </c>
      <c r="C54" s="22">
        <v>0</v>
      </c>
      <c r="D54" s="22">
        <v>0</v>
      </c>
      <c r="E54" s="22"/>
      <c r="F54" s="22"/>
      <c r="G54" s="22"/>
      <c r="H54" s="22"/>
    </row>
    <row r="55" spans="2:8" ht="15" x14ac:dyDescent="0.25">
      <c r="B55" s="30" t="s">
        <v>32</v>
      </c>
      <c r="C55" s="28">
        <f>E55+F55+G55+H55</f>
        <v>5551695.6899999995</v>
      </c>
      <c r="D55" s="28">
        <v>96189963</v>
      </c>
      <c r="E55" s="28">
        <v>0</v>
      </c>
      <c r="F55" s="28">
        <v>0</v>
      </c>
      <c r="G55" s="28">
        <f>G56+G57+G58+G59+G60+G61</f>
        <v>108760.6</v>
      </c>
      <c r="H55" s="28">
        <f>H56+H57+H58+H59+H60+H61</f>
        <v>5442935.0899999999</v>
      </c>
    </row>
    <row r="56" spans="2:8" x14ac:dyDescent="0.25">
      <c r="B56" s="6" t="s">
        <v>33</v>
      </c>
      <c r="C56" s="4">
        <f>E56+F56+G56+H56</f>
        <v>244076.93</v>
      </c>
      <c r="D56" s="4">
        <v>59417155</v>
      </c>
      <c r="E56" s="4">
        <v>0</v>
      </c>
      <c r="F56" s="4">
        <v>0</v>
      </c>
      <c r="G56" s="4">
        <v>0</v>
      </c>
      <c r="H56" s="4">
        <v>244076.93</v>
      </c>
    </row>
    <row r="57" spans="2:8" ht="31.5" x14ac:dyDescent="0.25">
      <c r="B57" s="6" t="s">
        <v>34</v>
      </c>
      <c r="C57" s="4">
        <f t="shared" ref="C57:C61" si="4">E57+F57+G57+H57</f>
        <v>0</v>
      </c>
      <c r="D57" s="4">
        <v>410000</v>
      </c>
      <c r="E57" s="4">
        <v>0</v>
      </c>
      <c r="F57" s="4">
        <v>0</v>
      </c>
      <c r="G57" s="4">
        <v>0</v>
      </c>
      <c r="H57" s="4">
        <v>0</v>
      </c>
    </row>
    <row r="58" spans="2:8" x14ac:dyDescent="0.25">
      <c r="B58" s="6" t="s">
        <v>35</v>
      </c>
      <c r="C58" s="4">
        <f t="shared" si="4"/>
        <v>0</v>
      </c>
      <c r="D58" s="4">
        <v>77200</v>
      </c>
      <c r="E58" s="4">
        <v>0</v>
      </c>
      <c r="F58" s="4">
        <v>0</v>
      </c>
      <c r="G58" s="4">
        <v>0</v>
      </c>
      <c r="H58" s="4">
        <v>0</v>
      </c>
    </row>
    <row r="59" spans="2:8" x14ac:dyDescent="0.25">
      <c r="B59" s="6" t="s">
        <v>36</v>
      </c>
      <c r="C59" s="4">
        <f t="shared" si="4"/>
        <v>5198858.16</v>
      </c>
      <c r="D59" s="4">
        <v>12830553</v>
      </c>
      <c r="E59" s="4">
        <v>0</v>
      </c>
      <c r="F59" s="4">
        <v>0</v>
      </c>
      <c r="G59" s="4">
        <v>0</v>
      </c>
      <c r="H59" s="4">
        <v>5198858.16</v>
      </c>
    </row>
    <row r="60" spans="2:8" x14ac:dyDescent="0.25">
      <c r="B60" s="6" t="s">
        <v>37</v>
      </c>
      <c r="C60" s="4">
        <f t="shared" si="4"/>
        <v>108760.6</v>
      </c>
      <c r="D60" s="4">
        <v>180055</v>
      </c>
      <c r="E60" s="4">
        <v>0</v>
      </c>
      <c r="F60" s="4">
        <v>0</v>
      </c>
      <c r="G60" s="4">
        <v>108760.6</v>
      </c>
      <c r="H60" s="4">
        <v>0</v>
      </c>
    </row>
    <row r="61" spans="2:8" x14ac:dyDescent="0.25">
      <c r="B61" s="6" t="s">
        <v>38</v>
      </c>
      <c r="C61" s="4">
        <f t="shared" si="4"/>
        <v>0</v>
      </c>
      <c r="D61" s="4">
        <v>23275000</v>
      </c>
      <c r="E61" s="4">
        <v>0</v>
      </c>
      <c r="F61" s="4">
        <v>0</v>
      </c>
      <c r="G61" s="4">
        <v>0</v>
      </c>
      <c r="H61" s="4">
        <v>0</v>
      </c>
    </row>
    <row r="62" spans="2:8" x14ac:dyDescent="0.25">
      <c r="B62" s="35" t="s">
        <v>39</v>
      </c>
      <c r="C62" s="36">
        <f>E62+F62+G62</f>
        <v>6394701.0899999999</v>
      </c>
      <c r="D62" s="36">
        <v>49140000</v>
      </c>
      <c r="E62" s="36">
        <v>0</v>
      </c>
      <c r="F62" s="36">
        <f>F63</f>
        <v>3999074.44</v>
      </c>
      <c r="G62" s="36">
        <f>G63</f>
        <v>2395626.65</v>
      </c>
      <c r="H62" s="36">
        <f>H63</f>
        <v>0</v>
      </c>
    </row>
    <row r="63" spans="2:8" x14ac:dyDescent="0.25">
      <c r="B63" s="6" t="s">
        <v>40</v>
      </c>
      <c r="C63" s="4">
        <f>E63+F63+G63+H63</f>
        <v>6394701.0899999999</v>
      </c>
      <c r="D63" s="4">
        <v>49140000</v>
      </c>
      <c r="E63" s="4">
        <v>0</v>
      </c>
      <c r="F63" s="4">
        <v>3999074.44</v>
      </c>
      <c r="G63" s="4">
        <v>2395626.65</v>
      </c>
      <c r="H63" s="4">
        <v>0</v>
      </c>
    </row>
    <row r="64" spans="2:8" s="7" customFormat="1" ht="18.75" x14ac:dyDescent="0.25">
      <c r="B64" s="12" t="s">
        <v>80</v>
      </c>
      <c r="C64" s="13">
        <f>SUM(C62+C55+C30+C20+C16)</f>
        <v>2691492548.71</v>
      </c>
      <c r="D64" s="13">
        <f t="shared" ref="D64:E64" si="5">SUM(D62+D55+D30+D20+D16)</f>
        <v>8386189440</v>
      </c>
      <c r="E64" s="13">
        <f t="shared" si="5"/>
        <v>228409881.50999999</v>
      </c>
      <c r="F64" s="13">
        <f t="shared" ref="F64:G64" si="6">SUM(F62+F55+F30+F20+F16)</f>
        <v>875020936.49000001</v>
      </c>
      <c r="G64" s="13">
        <f t="shared" si="6"/>
        <v>881585118.74000001</v>
      </c>
      <c r="H64" s="13">
        <f t="shared" ref="H64" si="7">SUM(H62+H55+H30+H20+H16)</f>
        <v>706476611.97000003</v>
      </c>
    </row>
    <row r="65" spans="2:8" s="7" customFormat="1" ht="18" x14ac:dyDescent="0.25">
      <c r="B65" s="19" t="s">
        <v>81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</row>
    <row r="66" spans="2:8" s="7" customFormat="1" ht="18" x14ac:dyDescent="0.25">
      <c r="B66" s="20" t="s">
        <v>82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2:8" s="7" customFormat="1" ht="30" x14ac:dyDescent="0.25">
      <c r="B67" s="21" t="s">
        <v>83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</row>
    <row r="68" spans="2:8" s="7" customFormat="1" ht="30" x14ac:dyDescent="0.25">
      <c r="B68" s="21" t="s">
        <v>84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2:8" s="7" customFormat="1" ht="18" x14ac:dyDescent="0.25">
      <c r="B69" s="20" t="s">
        <v>85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2:8" s="7" customFormat="1" ht="18" x14ac:dyDescent="0.25">
      <c r="B70" s="21" t="s">
        <v>86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2:8" s="7" customFormat="1" ht="18" x14ac:dyDescent="0.25">
      <c r="B71" s="21" t="s">
        <v>87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2:8" s="7" customFormat="1" ht="18" x14ac:dyDescent="0.25">
      <c r="B72" s="20" t="s">
        <v>88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2:8" s="7" customFormat="1" ht="18" x14ac:dyDescent="0.25">
      <c r="B73" s="21" t="s">
        <v>89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2:8" s="7" customFormat="1" ht="18" x14ac:dyDescent="0.25">
      <c r="B74" s="23" t="s">
        <v>90</v>
      </c>
      <c r="C74" s="24">
        <f>SUM(C65:C73)</f>
        <v>0</v>
      </c>
      <c r="D74" s="24">
        <f>SUM(D65:D73)</f>
        <v>0</v>
      </c>
      <c r="E74" s="24"/>
      <c r="F74" s="24"/>
      <c r="G74" s="24"/>
      <c r="H74" s="24"/>
    </row>
    <row r="75" spans="2:8" s="7" customFormat="1" ht="18.75" x14ac:dyDescent="0.3">
      <c r="B75" s="11"/>
      <c r="C75" s="14"/>
      <c r="D75" s="14"/>
      <c r="E75" s="14"/>
      <c r="F75" s="14"/>
      <c r="G75" s="14"/>
      <c r="H75" s="14"/>
    </row>
    <row r="76" spans="2:8" s="7" customFormat="1" ht="18" x14ac:dyDescent="0.25">
      <c r="B76" s="23" t="s">
        <v>91</v>
      </c>
      <c r="C76" s="24">
        <f>SUM(C74+C64)</f>
        <v>2691492548.71</v>
      </c>
      <c r="D76" s="24">
        <f t="shared" ref="D76:E76" si="8">SUM(D74+D64)</f>
        <v>8386189440</v>
      </c>
      <c r="E76" s="24">
        <f t="shared" si="8"/>
        <v>228409881.50999999</v>
      </c>
      <c r="F76" s="24">
        <f t="shared" ref="F76:G76" si="9">SUM(F74+F64)</f>
        <v>875020936.49000001</v>
      </c>
      <c r="G76" s="24">
        <f t="shared" si="9"/>
        <v>881585118.74000001</v>
      </c>
      <c r="H76" s="24">
        <f t="shared" ref="H76" si="10">SUM(H74+H64)</f>
        <v>706476611.97000003</v>
      </c>
    </row>
    <row r="77" spans="2:8" s="7" customFormat="1" ht="18" x14ac:dyDescent="0.25">
      <c r="B77" s="15" t="s">
        <v>79</v>
      </c>
      <c r="C77" s="16"/>
      <c r="D77" s="16"/>
      <c r="E77" s="16"/>
    </row>
    <row r="78" spans="2:8" s="7" customFormat="1" ht="18" x14ac:dyDescent="0.25">
      <c r="B78" s="40" t="s">
        <v>115</v>
      </c>
      <c r="C78" s="40"/>
      <c r="D78" s="40"/>
      <c r="E78" s="40"/>
    </row>
    <row r="79" spans="2:8" s="7" customFormat="1" ht="16.5" customHeight="1" x14ac:dyDescent="0.25">
      <c r="B79" s="40" t="s">
        <v>116</v>
      </c>
      <c r="C79" s="40"/>
      <c r="D79" s="40"/>
      <c r="E79" s="40"/>
    </row>
    <row r="80" spans="2:8" s="7" customFormat="1" ht="18" x14ac:dyDescent="0.25">
      <c r="B80" s="17" t="s">
        <v>92</v>
      </c>
      <c r="C80" s="17"/>
      <c r="D80" s="17"/>
      <c r="E80" s="17"/>
    </row>
    <row r="81" spans="2:5" s="7" customFormat="1" ht="18" x14ac:dyDescent="0.25">
      <c r="B81" s="18" t="s">
        <v>93</v>
      </c>
      <c r="C81" s="18"/>
      <c r="D81" s="18"/>
      <c r="E81" s="18"/>
    </row>
    <row r="82" spans="2:5" s="7" customFormat="1" ht="16.5" customHeight="1" x14ac:dyDescent="0.25">
      <c r="B82" s="40" t="s">
        <v>94</v>
      </c>
      <c r="C82" s="40"/>
      <c r="D82" s="40"/>
      <c r="E82" s="40"/>
    </row>
  </sheetData>
  <mergeCells count="9">
    <mergeCell ref="B7:E7"/>
    <mergeCell ref="B78:E78"/>
    <mergeCell ref="B79:E79"/>
    <mergeCell ref="B82:E82"/>
    <mergeCell ref="B3:H3"/>
    <mergeCell ref="B2:H2"/>
    <mergeCell ref="B4:H4"/>
    <mergeCell ref="B5:H5"/>
    <mergeCell ref="B6:H6"/>
  </mergeCells>
  <pageMargins left="0.23622047244094491" right="0.23622047244094491" top="0.74803149606299213" bottom="0.94488188976377963" header="0.31496062992125984" footer="0.62992125984251968"/>
  <pageSetup scale="50" fitToHeight="0" orientation="portrait" horizontalDpi="4294967295" verticalDpi="4294967295" r:id="rId1"/>
  <headerFooter>
    <oddHeader>&amp;C
Reporte IGP02&amp;LSistema de Información de la Gestión Financiera
Periodo:2022&amp;REG-004-DEFRD_1535998935899S
02/02/2022 18:18:16
00109746750-SIGEF</oddHeader>
    <oddFooter>&amp;C&amp;"Arial Black,Normal"&amp;12Página &amp;P de 2 &amp;R&amp;"Arial Black,Normal"&amp;12&amp;F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baseColWidth="10" defaultColWidth="9.140625"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44" t="s">
        <v>41</v>
      </c>
      <c r="B1" s="44"/>
    </row>
    <row r="2" spans="1:2" ht="15.75" x14ac:dyDescent="0.25">
      <c r="A2" s="1" t="s">
        <v>42</v>
      </c>
      <c r="B2" s="2" t="s">
        <v>43</v>
      </c>
    </row>
    <row r="3" spans="1:2" ht="15.75" x14ac:dyDescent="0.25">
      <c r="A3" s="1" t="s">
        <v>44</v>
      </c>
      <c r="B3" s="2" t="s">
        <v>45</v>
      </c>
    </row>
    <row r="4" spans="1:2" ht="15.75" x14ac:dyDescent="0.25">
      <c r="A4" s="1" t="s">
        <v>46</v>
      </c>
      <c r="B4" s="2" t="s">
        <v>47</v>
      </c>
    </row>
    <row r="5" spans="1:2" ht="15.75" x14ac:dyDescent="0.25">
      <c r="A5" s="1" t="s">
        <v>48</v>
      </c>
      <c r="B5" s="2" t="s">
        <v>49</v>
      </c>
    </row>
    <row r="6" spans="1:2" ht="15.75" x14ac:dyDescent="0.25">
      <c r="A6" s="1" t="s">
        <v>50</v>
      </c>
      <c r="B6" s="2" t="s">
        <v>49</v>
      </c>
    </row>
    <row r="7" spans="1:2" ht="15.75" x14ac:dyDescent="0.25">
      <c r="A7" s="1" t="s">
        <v>0</v>
      </c>
      <c r="B7" s="2" t="s">
        <v>51</v>
      </c>
    </row>
    <row r="8" spans="1:2" ht="15.75" x14ac:dyDescent="0.25">
      <c r="A8" s="1" t="s">
        <v>52</v>
      </c>
      <c r="B8" s="2" t="s">
        <v>53</v>
      </c>
    </row>
    <row r="10" spans="1:2" ht="15.75" x14ac:dyDescent="0.25">
      <c r="A10" s="44" t="s">
        <v>54</v>
      </c>
      <c r="B10" s="44"/>
    </row>
    <row r="11" spans="1:2" ht="15.75" x14ac:dyDescent="0.25">
      <c r="A11" s="1" t="s">
        <v>55</v>
      </c>
      <c r="B11" s="2" t="s">
        <v>56</v>
      </c>
    </row>
    <row r="12" spans="1:2" ht="15.75" x14ac:dyDescent="0.25">
      <c r="A12" s="1" t="s">
        <v>57</v>
      </c>
      <c r="B12" s="2" t="s">
        <v>58</v>
      </c>
    </row>
    <row r="13" spans="1:2" ht="15.75" x14ac:dyDescent="0.25">
      <c r="A13" s="1" t="s">
        <v>59</v>
      </c>
      <c r="B13" s="2" t="s">
        <v>60</v>
      </c>
    </row>
    <row r="14" spans="1:2" ht="15.75" x14ac:dyDescent="0.25">
      <c r="A14" s="1" t="s">
        <v>61</v>
      </c>
      <c r="B14" s="2" t="s">
        <v>62</v>
      </c>
    </row>
    <row r="15" spans="1:2" ht="15.75" x14ac:dyDescent="0.25">
      <c r="A15" s="1" t="s">
        <v>61</v>
      </c>
      <c r="B15" s="2" t="s">
        <v>63</v>
      </c>
    </row>
    <row r="16" spans="1:2" ht="15.75" x14ac:dyDescent="0.25">
      <c r="A16" s="1" t="s">
        <v>55</v>
      </c>
      <c r="B16" s="2" t="s">
        <v>64</v>
      </c>
    </row>
    <row r="17" spans="1:2" ht="15.75" x14ac:dyDescent="0.25">
      <c r="A17" s="1" t="s">
        <v>65</v>
      </c>
      <c r="B17" s="2" t="s">
        <v>66</v>
      </c>
    </row>
    <row r="18" spans="1:2" ht="15.75" x14ac:dyDescent="0.25">
      <c r="A18" s="1" t="s">
        <v>65</v>
      </c>
      <c r="B18" s="2" t="s">
        <v>67</v>
      </c>
    </row>
    <row r="19" spans="1:2" ht="15.75" x14ac:dyDescent="0.25">
      <c r="A19" s="1" t="s">
        <v>65</v>
      </c>
      <c r="B19" s="2" t="s">
        <v>68</v>
      </c>
    </row>
    <row r="20" spans="1:2" ht="15.75" x14ac:dyDescent="0.25">
      <c r="A20" s="1" t="s">
        <v>65</v>
      </c>
      <c r="B20" s="2" t="s">
        <v>69</v>
      </c>
    </row>
    <row r="21" spans="1:2" ht="15.75" x14ac:dyDescent="0.25">
      <c r="A21" s="1" t="s">
        <v>65</v>
      </c>
      <c r="B21" s="2" t="s">
        <v>70</v>
      </c>
    </row>
    <row r="22" spans="1:2" ht="15.75" x14ac:dyDescent="0.25">
      <c r="A22" s="1" t="s">
        <v>55</v>
      </c>
      <c r="B22" s="2" t="s">
        <v>71</v>
      </c>
    </row>
    <row r="23" spans="1:2" ht="15.75" x14ac:dyDescent="0.25">
      <c r="A23" s="1" t="s">
        <v>55</v>
      </c>
      <c r="B23" s="2" t="s">
        <v>72</v>
      </c>
    </row>
    <row r="24" spans="1:2" ht="15.75" x14ac:dyDescent="0.25">
      <c r="A24" s="1" t="s">
        <v>73</v>
      </c>
      <c r="B24" s="2" t="s">
        <v>74</v>
      </c>
    </row>
    <row r="25" spans="1:2" ht="15.75" x14ac:dyDescent="0.25">
      <c r="A25" s="1"/>
      <c r="B25" s="2"/>
    </row>
    <row r="26" spans="1:2" ht="15.75" x14ac:dyDescent="0.25">
      <c r="A26" s="1"/>
      <c r="B26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Reporte IGP02&amp;LSistema de Información de la Gestión Financiera
Periodo:2022&amp;REG-004-DEFRD_1535998935899S
02/02/2022 18:18:16
00109746750-SIGEF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RefCCPCuenta</vt:lpstr>
      <vt:lpstr>Definicion</vt:lpstr>
      <vt:lpstr>RefCCPCuenta!Área_de_impresión</vt:lpstr>
      <vt:lpstr>RefCCPCuenta!Títulos_a_imprimir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Jesuscita Feliz de Martinez</cp:lastModifiedBy>
  <cp:lastPrinted>2022-05-09T18:26:46Z</cp:lastPrinted>
  <dcterms:created xsi:type="dcterms:W3CDTF">2022-02-02T22:18:16Z</dcterms:created>
  <dcterms:modified xsi:type="dcterms:W3CDTF">2022-05-09T19:30:27Z</dcterms:modified>
</cp:coreProperties>
</file>