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eras.yuneyri\Desktop\"/>
    </mc:Choice>
  </mc:AlternateContent>
  <bookViews>
    <workbookView xWindow="0" yWindow="0" windowWidth="24000" windowHeight="9735"/>
  </bookViews>
  <sheets>
    <sheet name="Hoja1" sheetId="1" r:id="rId1"/>
    <sheet name="Hoja2" sheetId="2" r:id="rId2"/>
    <sheet name="Hoja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0" i="1" l="1"/>
  <c r="F40" i="1"/>
  <c r="J40" i="1" s="1"/>
  <c r="G40" i="1"/>
  <c r="E40" i="1"/>
  <c r="I40" i="1" s="1"/>
  <c r="H39" i="1"/>
  <c r="G39" i="1"/>
  <c r="F39" i="1"/>
  <c r="E39" i="1"/>
  <c r="J32" i="1"/>
  <c r="I32" i="1"/>
  <c r="I31" i="1"/>
  <c r="J31" i="1"/>
  <c r="I25" i="1"/>
  <c r="I39" i="1" l="1"/>
  <c r="J39" i="1"/>
</calcChain>
</file>

<file path=xl/sharedStrings.xml><?xml version="1.0" encoding="utf-8"?>
<sst xmlns="http://schemas.openxmlformats.org/spreadsheetml/2006/main" count="124" uniqueCount="89">
  <si>
    <t>Código</t>
  </si>
  <si>
    <t>Documento Relacionado</t>
  </si>
  <si>
    <t>Fecha Versión</t>
  </si>
  <si>
    <t>Versión</t>
  </si>
  <si>
    <t>DEC-FOR013</t>
  </si>
  <si>
    <t>Lineamientos para la Ejecución Presupuestaria 2019 del Gobierno General Nacional</t>
  </si>
  <si>
    <t>I -Información Instituciónal</t>
  </si>
  <si>
    <t>I.I - Completar los datos requeridos sobre la institución</t>
  </si>
  <si>
    <t>Capítulo</t>
  </si>
  <si>
    <t>0207- Ministerio de Salud Pública y Asistencia Social</t>
  </si>
  <si>
    <t>Subcapítulo</t>
  </si>
  <si>
    <t>01- Ministerio de Salud Pública y Asistencia Social</t>
  </si>
  <si>
    <t>Unidad Ejecutora</t>
  </si>
  <si>
    <t>0017- Programa de Medicamentos Esenciales</t>
  </si>
  <si>
    <t>Misión</t>
  </si>
  <si>
    <t>Garantizar el acceso equitativo a servicios integrales de salud con calidad, promoviendo la producción social de salud, a través del ejercicio de la rectoría y funciones esenciales de la salud pública, para satisfacer las necesidades de la población, con énfasis en los grupos prioritarios.</t>
  </si>
  <si>
    <t>Visión</t>
  </si>
  <si>
    <t>Ser reconocida como la máxima autoridad sanitaria nacional por nuestro desempeño efectivo en las funciones de rectoría y el cumplimiento de las funciones esenciales de la salud pública, con recursos humanos competentes y comprometidos con los principios de la ética y la solidaridad humana.</t>
  </si>
  <si>
    <t>II. Contribución a la Estrategia Nacional de Desarrollo</t>
  </si>
  <si>
    <t>Eje estratégico:</t>
  </si>
  <si>
    <t>DESARROLLO SOCIAL</t>
  </si>
  <si>
    <t>Objetivo general:</t>
  </si>
  <si>
    <t>Salud y seguridad social integral</t>
  </si>
  <si>
    <t>Objetivo(s) específico(s):</t>
  </si>
  <si>
    <t>2.2.1</t>
  </si>
  <si>
    <t>Garantizar el derecho de la población al acceso a un modelo de atención integral, con calidad y calidez, que privilegie la promoción de la salud y la prevención de la enfermedad, mediante la consolidación del Sistema Nacional de Salud</t>
  </si>
  <si>
    <t>III. Información del Programa</t>
  </si>
  <si>
    <t>Nombre:</t>
  </si>
  <si>
    <t>18- Provisión de medicamentos, insumos sanitarios y reactivos de laboratorio</t>
  </si>
  <si>
    <t>Descripción:</t>
  </si>
  <si>
    <t>Garantizar el funcionamiento y la consolidación de un sistema de suministro de medicamentos, productos, e insumos sanitarios y reactivos de laboratorio, de manera oportuna, segura y suficiente.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</si>
  <si>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</si>
  <si>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Prestadores de servicios de Salud (hospitales SRS, FFAA, FAD, Policía Nacional, IDSS y Hospitales Públicos, subcentros y Unidades de Atención Primaria (UNAP) pertenecientes al Servicio Nacional de Salud, Usuarios de la Red de Farmacias del Pueblo, Beneficiarios de los Programas Sociales de Promese/Cal, Afiliados al Seguro Nacional de Salud (SeNaSa) bajo el Régimen Subsidiado, en la modalidad de atención ambulatoria, Consejo Nacional para el VIH y SIDA (CONAVIHSIDA), Entidades gubernamentales, no gubernamentales, eclesiásticas sin fines de lucro.</t>
  </si>
  <si>
    <t>Resultado Asociado:</t>
  </si>
  <si>
    <t>Aumentar el acceso oportuno a medicamentos esenciales de la población en los diferentes niveles de la red de servicios públicos a un 100%.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</si>
  <si>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</si>
  <si>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</si>
  <si>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</si>
  <si>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</si>
  <si>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</si>
  <si>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 xml:space="preserve"> Presupuesto Anual </t>
  </si>
  <si>
    <t>Avance</t>
  </si>
  <si>
    <t>Producto</t>
  </si>
  <si>
    <t>Indicador</t>
  </si>
  <si>
    <t>Física</t>
  </si>
  <si>
    <t>(A)</t>
  </si>
  <si>
    <t>Financiera</t>
  </si>
  <si>
    <t>(B)</t>
  </si>
  <si>
    <t>(C)</t>
  </si>
  <si>
    <t>(D)</t>
  </si>
  <si>
    <t>(E)</t>
  </si>
  <si>
    <t xml:space="preserve"> (F)</t>
  </si>
  <si>
    <t>(%)</t>
  </si>
  <si>
    <t xml:space="preserve"> G=E/C</t>
  </si>
  <si>
    <t>Financiero</t>
  </si>
  <si>
    <t>H=F/D</t>
  </si>
  <si>
    <t>6187- Población vulnerable dispensada con medicamentos oportuno y bajo costo a través de las Farmacias del Pueblo</t>
  </si>
  <si>
    <t>Total de medicamentos dispensados a través de las Farmacias del Pueblo</t>
  </si>
  <si>
    <t>6188- Red pública de prestación de servicios de salud abastecido de medicamentos, insumos sanitarios y reactivos de laboratorio</t>
  </si>
  <si>
    <t>Número de establecimientos abastecidos de medicamentos</t>
  </si>
  <si>
    <t>V. Análisis de los Logros y Desviaciones</t>
  </si>
  <si>
    <t>V.I - Información de Logros y Desviaciones por Producto</t>
  </si>
  <si>
    <t xml:space="preserve">Producto: </t>
  </si>
  <si>
    <t>6187 - Población vulnerable dispensada con medicamentos oportunos y bajo costo a través de las Farmacias del Pueblo.</t>
  </si>
  <si>
    <t xml:space="preserve">Descripción del producto: </t>
  </si>
  <si>
    <t>Dispensación de medicamentos de calidad a bajo costo a través de la Red de Farmacias del Pueblo en todo el territorio nacional, garantizando un ahorro en el gasto del bolsillo a la población más necesitada.</t>
  </si>
  <si>
    <t>Logros alcanzados:</t>
  </si>
  <si>
    <t>Causas y justificación del desvío:</t>
  </si>
  <si>
    <t>6188 - Red pública de prestación de servicios de salud abastecido de medicamentos, insumos sanitarios y reactivos de laboratorio.</t>
  </si>
  <si>
    <t>Descripción del producto:</t>
  </si>
  <si>
    <t>Número de establecimientos del sistema público nacional de salud que reciben abastecimiento a través de PROMESE/CAL.</t>
  </si>
  <si>
    <r>
      <t xml:space="preserve">VI. </t>
    </r>
    <r>
      <rPr>
        <b/>
        <sz val="11"/>
        <color rgb="FFFFFFFF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</si>
  <si>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</si>
  <si>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Para el año 2022 como oportunidad de mejora se detectó:                                                                                                                                                                                                            1- Alcanzar el 85% de los despachos solicitados por la Red Pública Nacional de Salud.                                                                                                                                                             2- Identificar estrategias que mejoren el sistema de distribución.                                                                                                                                                                                                 3- Habilitar 36  Farmacias del Pueblo cercanas a las UNAPs, de acuerdo a la meta presidencial.</t>
  </si>
  <si>
    <t xml:space="preserve"> </t>
  </si>
  <si>
    <t>Sergio Mauricio Sánchez</t>
  </si>
  <si>
    <t>Director de Planificación y Desarrollo</t>
  </si>
  <si>
    <t>Informe de Evaluación 3er. Trimestre de las Metas Físicas-Financieras</t>
  </si>
  <si>
    <t xml:space="preserve"> Programación Trimestral</t>
  </si>
  <si>
    <t>Ejecución Trimestral</t>
  </si>
  <si>
    <t xml:space="preserve">IV. Formulación y Ejecución Física-Financiera </t>
  </si>
  <si>
    <t>IV.III - Formulación y Ejecución Acumulativo de las Metas por Producto</t>
  </si>
  <si>
    <t>IV.II - Formulación y Ejecución Trimestral de las Metas por Producto 3er. Trimestre</t>
  </si>
  <si>
    <t xml:space="preserve"> Programación Acumulada 3er trimestre</t>
  </si>
  <si>
    <t>Ejecución Acumulada 3er trimestre</t>
  </si>
  <si>
    <t>En el tercer trimestre estamos superando el 100% de lo progradao en cuanto a la meta fisica.</t>
  </si>
  <si>
    <t>En el 3er. Trimestre se puede observar que se ha superado en un 168% la ejecucion finaciera, esto se debe a que se ha retornado las partidas presupuestarias para poder realizar los pagos de dichos compromisos</t>
  </si>
  <si>
    <t>Se ha logrado cumplir metas fisicas y en cuanto a las metas finacieras se han superado debido a los recursos extraordinarios otorgados</t>
  </si>
  <si>
    <t>Con la aprobacion del prespuesto complementario 2022, PROMESE/CAL ha empezado a recibir mercancia y realizar la ejecucion finaciera de estos procesos inlcuyendo alto costo.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</si>
</sst>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9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FFFF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002060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D9D9D9"/>
        <bgColor rgb="FFF5F5F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 style="thin">
        <color indexed="64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3" fillId="0" borderId="0" xfId="0" applyFont="1"/>
    <xf numFmtId="0" fontId="1" fillId="2" borderId="4" xfId="0" applyFont="1" applyFill="1" applyBorder="1" applyAlignment="1">
      <alignment vertical="top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top" wrapText="1"/>
    </xf>
    <xf numFmtId="14" fontId="5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/>
    </xf>
    <xf numFmtId="0" fontId="7" fillId="0" borderId="13" xfId="0" applyFont="1" applyBorder="1"/>
    <xf numFmtId="0" fontId="9" fillId="0" borderId="0" xfId="0" applyFont="1" applyAlignment="1">
      <alignment horizontal="left" vertical="center" wrapText="1"/>
    </xf>
    <xf numFmtId="0" fontId="10" fillId="0" borderId="0" xfId="0" applyFont="1"/>
    <xf numFmtId="0" fontId="11" fillId="7" borderId="14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3" fillId="0" borderId="13" xfId="0" applyFont="1" applyBorder="1"/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22" xfId="0" applyFont="1" applyBorder="1" applyAlignment="1">
      <alignment horizontal="left" vertical="center" wrapText="1"/>
    </xf>
    <xf numFmtId="0" fontId="10" fillId="0" borderId="0" xfId="0" applyFont="1"/>
    <xf numFmtId="0" fontId="3" fillId="0" borderId="0" xfId="0" applyFont="1"/>
    <xf numFmtId="0" fontId="16" fillId="0" borderId="0" xfId="0" applyFont="1" applyBorder="1" applyAlignment="1">
      <alignment vertical="top" wrapText="1"/>
    </xf>
    <xf numFmtId="3" fontId="16" fillId="9" borderId="0" xfId="0" applyNumberFormat="1" applyFont="1" applyFill="1" applyBorder="1" applyAlignment="1">
      <alignment horizontal="center" vertical="center" wrapText="1" readingOrder="1"/>
    </xf>
    <xf numFmtId="4" fontId="16" fillId="9" borderId="0" xfId="0" applyNumberFormat="1" applyFont="1" applyFill="1" applyBorder="1" applyAlignment="1">
      <alignment horizontal="center" vertical="center" wrapText="1" readingOrder="1"/>
    </xf>
    <xf numFmtId="10" fontId="16" fillId="10" borderId="0" xfId="0" applyNumberFormat="1" applyFont="1" applyFill="1" applyBorder="1" applyAlignment="1">
      <alignment horizontal="center" vertical="center" wrapText="1" readingOrder="1"/>
    </xf>
    <xf numFmtId="0" fontId="15" fillId="8" borderId="32" xfId="0" applyFont="1" applyFill="1" applyBorder="1" applyAlignment="1">
      <alignment horizontal="center" vertical="center" wrapText="1" readingOrder="1"/>
    </xf>
    <xf numFmtId="0" fontId="16" fillId="0" borderId="32" xfId="0" applyFont="1" applyBorder="1" applyAlignment="1">
      <alignment vertical="top" wrapText="1"/>
    </xf>
    <xf numFmtId="3" fontId="16" fillId="9" borderId="32" xfId="0" applyNumberFormat="1" applyFont="1" applyFill="1" applyBorder="1" applyAlignment="1">
      <alignment horizontal="center" vertical="center" wrapText="1" readingOrder="1"/>
    </xf>
    <xf numFmtId="4" fontId="16" fillId="9" borderId="32" xfId="0" applyNumberFormat="1" applyFont="1" applyFill="1" applyBorder="1" applyAlignment="1">
      <alignment horizontal="center" vertical="center" wrapText="1" readingOrder="1"/>
    </xf>
    <xf numFmtId="10" fontId="16" fillId="10" borderId="32" xfId="0" applyNumberFormat="1" applyFont="1" applyFill="1" applyBorder="1" applyAlignment="1">
      <alignment horizontal="center" vertical="center" wrapText="1" readingOrder="1"/>
    </xf>
    <xf numFmtId="0" fontId="7" fillId="8" borderId="33" xfId="0" applyFont="1" applyFill="1" applyBorder="1" applyAlignment="1">
      <alignment horizontal="center" vertical="center" wrapText="1" readingOrder="1"/>
    </xf>
    <xf numFmtId="0" fontId="7" fillId="8" borderId="21" xfId="0" applyFont="1" applyFill="1" applyBorder="1" applyAlignment="1">
      <alignment horizontal="center" vertical="center" wrapText="1" readingOrder="1"/>
    </xf>
    <xf numFmtId="0" fontId="15" fillId="8" borderId="32" xfId="0" applyFont="1" applyFill="1" applyBorder="1" applyAlignment="1">
      <alignment horizontal="center" vertical="center" wrapText="1" readingOrder="1"/>
    </xf>
    <xf numFmtId="0" fontId="10" fillId="0" borderId="0" xfId="0" applyFont="1" applyAlignment="1">
      <alignment horizontal="center"/>
    </xf>
    <xf numFmtId="0" fontId="9" fillId="0" borderId="0" xfId="0" applyFont="1" applyFill="1" applyAlignment="1">
      <alignment horizontal="left" vertical="center" wrapText="1"/>
    </xf>
    <xf numFmtId="0" fontId="6" fillId="5" borderId="13" xfId="0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left" vertical="center"/>
    </xf>
    <xf numFmtId="0" fontId="2" fillId="6" borderId="13" xfId="0" applyFont="1" applyFill="1" applyBorder="1" applyAlignment="1">
      <alignment horizontal="left" vertical="center" wrapText="1"/>
    </xf>
    <xf numFmtId="0" fontId="2" fillId="6" borderId="0" xfId="0" applyFont="1" applyFill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/>
    <xf numFmtId="0" fontId="3" fillId="0" borderId="0" xfId="0" applyFont="1"/>
    <xf numFmtId="0" fontId="2" fillId="6" borderId="13" xfId="0" applyFont="1" applyFill="1" applyBorder="1" applyAlignment="1">
      <alignment horizontal="left" vertical="center"/>
    </xf>
    <xf numFmtId="0" fontId="2" fillId="6" borderId="0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2" fillId="6" borderId="30" xfId="0" applyFont="1" applyFill="1" applyBorder="1" applyAlignment="1">
      <alignment horizontal="left" vertical="center"/>
    </xf>
    <xf numFmtId="0" fontId="2" fillId="6" borderId="31" xfId="0" applyFont="1" applyFill="1" applyBorder="1" applyAlignment="1">
      <alignment horizontal="left" vertical="center"/>
    </xf>
    <xf numFmtId="4" fontId="10" fillId="0" borderId="17" xfId="0" applyNumberFormat="1" applyFont="1" applyBorder="1" applyAlignment="1">
      <alignment horizontal="center" vertical="center" wrapText="1" readingOrder="1"/>
    </xf>
    <xf numFmtId="4" fontId="10" fillId="0" borderId="20" xfId="0" applyNumberFormat="1" applyFont="1" applyBorder="1" applyAlignment="1">
      <alignment horizontal="center" vertical="center" wrapText="1" readingOrder="1"/>
    </xf>
    <xf numFmtId="4" fontId="10" fillId="9" borderId="19" xfId="0" applyNumberFormat="1" applyFont="1" applyFill="1" applyBorder="1" applyAlignment="1">
      <alignment horizontal="center" vertical="center" wrapText="1" readingOrder="1"/>
    </xf>
    <xf numFmtId="4" fontId="10" fillId="9" borderId="18" xfId="0" applyNumberFormat="1" applyFont="1" applyFill="1" applyBorder="1" applyAlignment="1">
      <alignment horizontal="center" vertical="center" wrapText="1" readingOrder="1"/>
    </xf>
    <xf numFmtId="4" fontId="10" fillId="9" borderId="20" xfId="0" applyNumberFormat="1" applyFont="1" applyFill="1" applyBorder="1" applyAlignment="1">
      <alignment horizontal="center" vertical="center" wrapText="1" readingOrder="1"/>
    </xf>
    <xf numFmtId="10" fontId="10" fillId="9" borderId="19" xfId="0" applyNumberFormat="1" applyFont="1" applyFill="1" applyBorder="1" applyAlignment="1">
      <alignment horizontal="center" vertical="center" wrapText="1" readingOrder="1"/>
    </xf>
    <xf numFmtId="10" fontId="10" fillId="9" borderId="20" xfId="0" applyNumberFormat="1" applyFont="1" applyFill="1" applyBorder="1" applyAlignment="1">
      <alignment horizontal="center" vertical="center" wrapText="1" readingOrder="1"/>
    </xf>
    <xf numFmtId="0" fontId="2" fillId="6" borderId="28" xfId="0" applyFont="1" applyFill="1" applyBorder="1" applyAlignment="1">
      <alignment horizontal="left" vertical="center"/>
    </xf>
    <xf numFmtId="0" fontId="2" fillId="6" borderId="29" xfId="0" applyFont="1" applyFill="1" applyBorder="1" applyAlignment="1">
      <alignment horizontal="left" vertical="center"/>
    </xf>
    <xf numFmtId="0" fontId="14" fillId="7" borderId="17" xfId="0" applyFont="1" applyFill="1" applyBorder="1" applyAlignment="1">
      <alignment horizontal="center" vertical="center" wrapText="1" readingOrder="1"/>
    </xf>
    <xf numFmtId="0" fontId="14" fillId="7" borderId="20" xfId="0" applyFont="1" applyFill="1" applyBorder="1" applyAlignment="1">
      <alignment horizontal="center" vertical="center" wrapText="1" readingOrder="1"/>
    </xf>
    <xf numFmtId="0" fontId="14" fillId="7" borderId="19" xfId="0" applyFont="1" applyFill="1" applyBorder="1" applyAlignment="1">
      <alignment horizontal="center" vertical="center" wrapText="1" readingOrder="1"/>
    </xf>
    <xf numFmtId="0" fontId="14" fillId="7" borderId="18" xfId="0" applyFont="1" applyFill="1" applyBorder="1" applyAlignment="1">
      <alignment horizontal="center" vertical="center" wrapText="1" readingOrder="1"/>
    </xf>
    <xf numFmtId="0" fontId="12" fillId="7" borderId="14" xfId="0" applyFont="1" applyFill="1" applyBorder="1" applyAlignment="1">
      <alignment horizontal="center" vertical="center" wrapText="1"/>
    </xf>
    <xf numFmtId="0" fontId="12" fillId="7" borderId="15" xfId="0" applyFont="1" applyFill="1" applyBorder="1" applyAlignment="1">
      <alignment horizontal="center" vertical="center" wrapText="1"/>
    </xf>
    <xf numFmtId="0" fontId="12" fillId="7" borderId="16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11" fillId="7" borderId="14" xfId="0" applyFont="1" applyFill="1" applyBorder="1" applyAlignment="1">
      <alignment horizontal="center" vertical="center" wrapText="1"/>
    </xf>
    <xf numFmtId="0" fontId="11" fillId="7" borderId="15" xfId="0" applyFont="1" applyFill="1" applyBorder="1" applyAlignment="1">
      <alignment horizontal="center" vertical="center" wrapText="1"/>
    </xf>
    <xf numFmtId="0" fontId="11" fillId="7" borderId="1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abSelected="1" topLeftCell="A25" workbookViewId="0">
      <selection activeCell="P11" sqref="P11"/>
    </sheetView>
  </sheetViews>
  <sheetFormatPr baseColWidth="10" defaultRowHeight="15" x14ac:dyDescent="0.25"/>
  <cols>
    <col min="1" max="1" width="21.7109375" customWidth="1"/>
    <col min="2" max="2" width="14.7109375" customWidth="1"/>
    <col min="4" max="4" width="13.140625" customWidth="1"/>
    <col min="5" max="5" width="11.5703125" customWidth="1"/>
    <col min="6" max="6" width="12.85546875" customWidth="1"/>
    <col min="8" max="8" width="13.28515625" customWidth="1"/>
    <col min="9" max="9" width="10" customWidth="1"/>
    <col min="10" max="10" width="9.85546875" customWidth="1"/>
  </cols>
  <sheetData>
    <row r="1" spans="1:13" ht="21.75" thickBot="1" x14ac:dyDescent="0.3">
      <c r="A1" s="1"/>
      <c r="B1" s="78" t="s">
        <v>77</v>
      </c>
      <c r="C1" s="79"/>
      <c r="D1" s="79"/>
      <c r="E1" s="79"/>
      <c r="F1" s="79"/>
      <c r="G1" s="79"/>
      <c r="H1" s="79"/>
      <c r="I1" s="79"/>
      <c r="J1" s="79"/>
      <c r="K1" s="2"/>
      <c r="L1" s="2"/>
      <c r="M1" s="2"/>
    </row>
    <row r="2" spans="1:13" ht="21.75" thickBot="1" x14ac:dyDescent="0.3">
      <c r="A2" s="3"/>
      <c r="B2" s="80" t="s">
        <v>0</v>
      </c>
      <c r="C2" s="81"/>
      <c r="D2" s="80" t="s">
        <v>1</v>
      </c>
      <c r="E2" s="82"/>
      <c r="F2" s="82"/>
      <c r="G2" s="82"/>
      <c r="H2" s="82"/>
      <c r="I2" s="4" t="s">
        <v>2</v>
      </c>
      <c r="J2" s="5" t="s">
        <v>3</v>
      </c>
      <c r="K2" s="2"/>
      <c r="L2" s="2"/>
      <c r="M2" s="2"/>
    </row>
    <row r="3" spans="1:13" ht="24" customHeight="1" thickBot="1" x14ac:dyDescent="0.3">
      <c r="A3" s="6"/>
      <c r="B3" s="83" t="s">
        <v>4</v>
      </c>
      <c r="C3" s="84"/>
      <c r="D3" s="83" t="s">
        <v>5</v>
      </c>
      <c r="E3" s="85"/>
      <c r="F3" s="85"/>
      <c r="G3" s="85"/>
      <c r="H3" s="85"/>
      <c r="I3" s="7">
        <v>43552</v>
      </c>
      <c r="J3" s="8">
        <v>0</v>
      </c>
      <c r="K3" s="2"/>
      <c r="L3" s="2"/>
      <c r="M3" s="2"/>
    </row>
    <row r="4" spans="1:13" x14ac:dyDescent="0.25">
      <c r="A4" s="76"/>
      <c r="B4" s="77"/>
      <c r="C4" s="77"/>
      <c r="D4" s="77"/>
      <c r="E4" s="77"/>
      <c r="F4" s="77"/>
      <c r="G4" s="77"/>
      <c r="H4" s="77"/>
      <c r="I4" s="77"/>
      <c r="J4" s="77"/>
      <c r="K4" s="2"/>
      <c r="L4" s="2"/>
      <c r="M4" s="2"/>
    </row>
    <row r="5" spans="1:13" x14ac:dyDescent="0.25">
      <c r="A5" s="68"/>
      <c r="B5" s="69"/>
      <c r="C5" s="69"/>
      <c r="D5" s="69"/>
      <c r="E5" s="69"/>
      <c r="F5" s="69"/>
      <c r="G5" s="69"/>
      <c r="H5" s="69"/>
      <c r="I5" s="69"/>
      <c r="J5" s="69"/>
      <c r="K5" s="2"/>
      <c r="L5" s="2"/>
      <c r="M5" s="2"/>
    </row>
    <row r="6" spans="1:13" ht="15.75" x14ac:dyDescent="0.25">
      <c r="A6" s="37" t="s">
        <v>6</v>
      </c>
      <c r="B6" s="38"/>
      <c r="C6" s="38"/>
      <c r="D6" s="38"/>
      <c r="E6" s="38"/>
      <c r="F6" s="38"/>
      <c r="G6" s="38"/>
      <c r="H6" s="38"/>
      <c r="I6" s="38"/>
      <c r="J6" s="38"/>
      <c r="K6" s="2"/>
      <c r="L6" s="2"/>
      <c r="M6" s="2"/>
    </row>
    <row r="7" spans="1:13" ht="15.75" x14ac:dyDescent="0.25">
      <c r="A7" s="46" t="s">
        <v>7</v>
      </c>
      <c r="B7" s="47"/>
      <c r="C7" s="47"/>
      <c r="D7" s="47"/>
      <c r="E7" s="47"/>
      <c r="F7" s="47"/>
      <c r="G7" s="47"/>
      <c r="H7" s="47"/>
      <c r="I7" s="47"/>
      <c r="J7" s="47"/>
      <c r="K7" s="2"/>
      <c r="L7" s="2"/>
      <c r="M7" s="2"/>
    </row>
    <row r="8" spans="1:13" x14ac:dyDescent="0.25">
      <c r="A8" s="9" t="s">
        <v>8</v>
      </c>
      <c r="B8" s="70" t="s">
        <v>9</v>
      </c>
      <c r="C8" s="71"/>
      <c r="D8" s="71"/>
      <c r="E8" s="71"/>
      <c r="F8" s="71"/>
      <c r="G8" s="71"/>
      <c r="H8" s="71"/>
      <c r="I8" s="71"/>
      <c r="J8" s="71"/>
      <c r="K8" s="2"/>
      <c r="L8" s="2"/>
      <c r="M8" s="2"/>
    </row>
    <row r="9" spans="1:13" x14ac:dyDescent="0.25">
      <c r="A9" s="10" t="s">
        <v>10</v>
      </c>
      <c r="B9" s="70" t="s">
        <v>11</v>
      </c>
      <c r="C9" s="71"/>
      <c r="D9" s="71"/>
      <c r="E9" s="71"/>
      <c r="F9" s="71"/>
      <c r="G9" s="71"/>
      <c r="H9" s="71"/>
      <c r="I9" s="71"/>
      <c r="J9" s="71"/>
      <c r="K9" s="2"/>
      <c r="L9" s="2"/>
      <c r="M9" s="2"/>
    </row>
    <row r="10" spans="1:13" x14ac:dyDescent="0.25">
      <c r="A10" s="10" t="s">
        <v>12</v>
      </c>
      <c r="B10" s="70" t="s">
        <v>13</v>
      </c>
      <c r="C10" s="71"/>
      <c r="D10" s="71"/>
      <c r="E10" s="71"/>
      <c r="F10" s="71"/>
      <c r="G10" s="71"/>
      <c r="H10" s="71"/>
      <c r="I10" s="71"/>
      <c r="J10" s="71"/>
      <c r="K10" s="2"/>
      <c r="L10" s="2"/>
      <c r="M10" s="2"/>
    </row>
    <row r="11" spans="1:13" ht="45" customHeight="1" x14ac:dyDescent="0.25">
      <c r="A11" s="9" t="s">
        <v>14</v>
      </c>
      <c r="B11" s="72" t="s">
        <v>15</v>
      </c>
      <c r="C11" s="72"/>
      <c r="D11" s="72"/>
      <c r="E11" s="72"/>
      <c r="F11" s="72"/>
      <c r="G11" s="72"/>
      <c r="H11" s="72"/>
      <c r="I11" s="72"/>
      <c r="J11" s="72"/>
      <c r="K11" s="12"/>
      <c r="L11" s="2"/>
      <c r="M11" s="2"/>
    </row>
    <row r="12" spans="1:13" ht="45" customHeight="1" x14ac:dyDescent="0.25">
      <c r="A12" s="9" t="s">
        <v>16</v>
      </c>
      <c r="B12" s="43" t="s">
        <v>17</v>
      </c>
      <c r="C12" s="43"/>
      <c r="D12" s="43"/>
      <c r="E12" s="43"/>
      <c r="F12" s="43"/>
      <c r="G12" s="43"/>
      <c r="H12" s="43"/>
      <c r="I12" s="43"/>
      <c r="J12" s="43"/>
      <c r="K12" s="12"/>
      <c r="L12" s="2"/>
      <c r="M12" s="2"/>
    </row>
    <row r="13" spans="1:13" ht="15.75" x14ac:dyDescent="0.25">
      <c r="A13" s="37" t="s">
        <v>18</v>
      </c>
      <c r="B13" s="38"/>
      <c r="C13" s="38"/>
      <c r="D13" s="38"/>
      <c r="E13" s="38"/>
      <c r="F13" s="38"/>
      <c r="G13" s="38"/>
      <c r="H13" s="38"/>
      <c r="I13" s="38"/>
      <c r="J13" s="38"/>
      <c r="K13" s="12"/>
      <c r="L13" s="2"/>
      <c r="M13" s="2"/>
    </row>
    <row r="14" spans="1:13" x14ac:dyDescent="0.25">
      <c r="A14" s="9" t="s">
        <v>19</v>
      </c>
      <c r="B14" s="13">
        <v>2</v>
      </c>
      <c r="C14" s="73" t="s">
        <v>20</v>
      </c>
      <c r="D14" s="74"/>
      <c r="E14" s="74"/>
      <c r="F14" s="74"/>
      <c r="G14" s="74"/>
      <c r="H14" s="74"/>
      <c r="I14" s="74"/>
      <c r="J14" s="75"/>
      <c r="K14" s="12"/>
      <c r="L14" s="2"/>
      <c r="M14" s="2"/>
    </row>
    <row r="15" spans="1:13" x14ac:dyDescent="0.25">
      <c r="A15" s="9" t="s">
        <v>21</v>
      </c>
      <c r="B15" s="14">
        <v>2.2000000000000002</v>
      </c>
      <c r="C15" s="73" t="s">
        <v>22</v>
      </c>
      <c r="D15" s="74"/>
      <c r="E15" s="74"/>
      <c r="F15" s="74"/>
      <c r="G15" s="74"/>
      <c r="H15" s="74"/>
      <c r="I15" s="74"/>
      <c r="J15" s="75"/>
      <c r="K15" s="12"/>
      <c r="L15" s="2"/>
      <c r="M15" s="2"/>
    </row>
    <row r="16" spans="1:13" ht="22.5" customHeight="1" x14ac:dyDescent="0.25">
      <c r="A16" s="9" t="s">
        <v>23</v>
      </c>
      <c r="B16" s="15" t="s">
        <v>24</v>
      </c>
      <c r="C16" s="65" t="s">
        <v>25</v>
      </c>
      <c r="D16" s="66"/>
      <c r="E16" s="66"/>
      <c r="F16" s="66"/>
      <c r="G16" s="66"/>
      <c r="H16" s="66"/>
      <c r="I16" s="66"/>
      <c r="J16" s="67"/>
      <c r="K16" s="12"/>
      <c r="L16" s="2"/>
      <c r="M16" s="2"/>
    </row>
    <row r="17" spans="1:13" ht="15.75" x14ac:dyDescent="0.25">
      <c r="A17" s="37" t="s">
        <v>26</v>
      </c>
      <c r="B17" s="38"/>
      <c r="C17" s="38"/>
      <c r="D17" s="38"/>
      <c r="E17" s="38"/>
      <c r="F17" s="38"/>
      <c r="G17" s="38"/>
      <c r="H17" s="38"/>
      <c r="I17" s="38"/>
      <c r="J17" s="38"/>
      <c r="K17" s="12"/>
      <c r="L17" s="2"/>
      <c r="M17" s="2"/>
    </row>
    <row r="18" spans="1:13" ht="15" customHeight="1" x14ac:dyDescent="0.25">
      <c r="A18" s="9" t="s">
        <v>27</v>
      </c>
      <c r="B18" s="43" t="s">
        <v>28</v>
      </c>
      <c r="C18" s="43"/>
      <c r="D18" s="43"/>
      <c r="E18" s="43"/>
      <c r="F18" s="43"/>
      <c r="G18" s="43"/>
      <c r="H18" s="43"/>
      <c r="I18" s="43"/>
      <c r="J18" s="43"/>
      <c r="K18" s="12"/>
      <c r="L18" s="2"/>
      <c r="M18" s="2"/>
    </row>
    <row r="19" spans="1:13" ht="30" customHeight="1" x14ac:dyDescent="0.25">
      <c r="A19" s="16" t="s">
        <v>29</v>
      </c>
      <c r="B19" s="43" t="s">
        <v>30</v>
      </c>
      <c r="C19" s="43"/>
      <c r="D19" s="43"/>
      <c r="E19" s="43"/>
      <c r="F19" s="43"/>
      <c r="G19" s="43"/>
      <c r="H19" s="43"/>
      <c r="I19" s="43"/>
      <c r="J19" s="43"/>
      <c r="K19" s="12"/>
      <c r="L19" s="2"/>
      <c r="M19" s="2"/>
    </row>
    <row r="20" spans="1:13" ht="75" customHeight="1" x14ac:dyDescent="0.25">
      <c r="A20" s="16" t="s">
        <v>31</v>
      </c>
      <c r="B20" s="43" t="s">
        <v>32</v>
      </c>
      <c r="C20" s="43"/>
      <c r="D20" s="43"/>
      <c r="E20" s="43"/>
      <c r="F20" s="43"/>
      <c r="G20" s="43"/>
      <c r="H20" s="43"/>
      <c r="I20" s="43"/>
      <c r="J20" s="43"/>
      <c r="K20" s="12"/>
      <c r="L20" s="2"/>
      <c r="M20" s="2"/>
    </row>
    <row r="21" spans="1:13" ht="30" customHeight="1" x14ac:dyDescent="0.25">
      <c r="A21" s="16" t="s">
        <v>33</v>
      </c>
      <c r="B21" s="43" t="s">
        <v>34</v>
      </c>
      <c r="C21" s="43"/>
      <c r="D21" s="43"/>
      <c r="E21" s="43"/>
      <c r="F21" s="43"/>
      <c r="G21" s="43"/>
      <c r="H21" s="43"/>
      <c r="I21" s="43"/>
      <c r="J21" s="43"/>
      <c r="K21" s="2"/>
      <c r="L21" s="2"/>
      <c r="M21" s="2"/>
    </row>
    <row r="22" spans="1:13" ht="15.75" x14ac:dyDescent="0.25">
      <c r="A22" s="37" t="s">
        <v>80</v>
      </c>
      <c r="B22" s="38"/>
      <c r="C22" s="38"/>
      <c r="D22" s="38"/>
      <c r="E22" s="38"/>
      <c r="F22" s="38"/>
      <c r="G22" s="38"/>
      <c r="H22" s="38"/>
      <c r="I22" s="38"/>
      <c r="J22" s="38"/>
      <c r="K22" s="12"/>
      <c r="L22" s="2"/>
      <c r="M22" s="2"/>
    </row>
    <row r="23" spans="1:13" ht="15.75" x14ac:dyDescent="0.25">
      <c r="A23" s="59" t="s">
        <v>35</v>
      </c>
      <c r="B23" s="60"/>
      <c r="C23" s="60"/>
      <c r="D23" s="60"/>
      <c r="E23" s="60"/>
      <c r="F23" s="60"/>
      <c r="G23" s="60"/>
      <c r="H23" s="60"/>
      <c r="I23" s="60"/>
      <c r="J23" s="60"/>
      <c r="K23" s="2"/>
      <c r="L23" s="2"/>
      <c r="M23" s="2"/>
    </row>
    <row r="24" spans="1:13" ht="30" customHeight="1" x14ac:dyDescent="0.25">
      <c r="A24" s="61" t="s">
        <v>36</v>
      </c>
      <c r="B24" s="62"/>
      <c r="C24" s="63" t="s">
        <v>37</v>
      </c>
      <c r="D24" s="64"/>
      <c r="E24" s="64"/>
      <c r="F24" s="64" t="s">
        <v>38</v>
      </c>
      <c r="G24" s="64"/>
      <c r="H24" s="62"/>
      <c r="I24" s="63" t="s">
        <v>39</v>
      </c>
      <c r="J24" s="64"/>
      <c r="K24" s="12"/>
      <c r="L24" s="2"/>
      <c r="M24" s="2"/>
    </row>
    <row r="25" spans="1:13" ht="15" customHeight="1" x14ac:dyDescent="0.25">
      <c r="A25" s="52">
        <v>8386189440</v>
      </c>
      <c r="B25" s="53"/>
      <c r="C25" s="54">
        <v>15135571530.41</v>
      </c>
      <c r="D25" s="55"/>
      <c r="E25" s="56"/>
      <c r="F25" s="54">
        <v>10334098900.690001</v>
      </c>
      <c r="G25" s="55"/>
      <c r="H25" s="56"/>
      <c r="I25" s="57">
        <f>F25/C25</f>
        <v>0.68276899091170729</v>
      </c>
      <c r="J25" s="58"/>
      <c r="K25" s="12"/>
      <c r="L25" s="2"/>
      <c r="M25" s="2"/>
    </row>
    <row r="26" spans="1:13" ht="15.75" x14ac:dyDescent="0.25">
      <c r="A26" s="50" t="s">
        <v>82</v>
      </c>
      <c r="B26" s="51"/>
      <c r="C26" s="51"/>
      <c r="D26" s="51"/>
      <c r="E26" s="51"/>
      <c r="F26" s="51"/>
      <c r="G26" s="51"/>
      <c r="H26" s="51"/>
      <c r="I26" s="51"/>
      <c r="J26" s="51"/>
      <c r="K26" s="2"/>
      <c r="L26" s="2"/>
      <c r="M26" s="2"/>
    </row>
    <row r="27" spans="1:13" ht="15" customHeight="1" x14ac:dyDescent="0.25">
      <c r="A27" s="17"/>
      <c r="B27" s="2"/>
      <c r="C27" s="32" t="s">
        <v>40</v>
      </c>
      <c r="D27" s="33"/>
      <c r="E27" s="32" t="s">
        <v>78</v>
      </c>
      <c r="F27" s="33"/>
      <c r="G27" s="32" t="s">
        <v>79</v>
      </c>
      <c r="H27" s="33"/>
      <c r="I27" s="32" t="s">
        <v>41</v>
      </c>
      <c r="J27" s="33"/>
      <c r="K27" s="12"/>
      <c r="L27" s="2"/>
      <c r="M27" s="2"/>
    </row>
    <row r="28" spans="1:13" x14ac:dyDescent="0.25">
      <c r="A28" s="34" t="s">
        <v>42</v>
      </c>
      <c r="B28" s="34" t="s">
        <v>43</v>
      </c>
      <c r="C28" s="27" t="s">
        <v>44</v>
      </c>
      <c r="D28" s="27" t="s">
        <v>46</v>
      </c>
      <c r="E28" s="27" t="s">
        <v>44</v>
      </c>
      <c r="F28" s="27" t="s">
        <v>46</v>
      </c>
      <c r="G28" s="27" t="s">
        <v>44</v>
      </c>
      <c r="H28" s="27" t="s">
        <v>46</v>
      </c>
      <c r="I28" s="27" t="s">
        <v>44</v>
      </c>
      <c r="J28" s="27" t="s">
        <v>54</v>
      </c>
      <c r="K28" s="44"/>
      <c r="L28" s="45"/>
      <c r="M28" s="45"/>
    </row>
    <row r="29" spans="1:13" x14ac:dyDescent="0.25">
      <c r="A29" s="34"/>
      <c r="B29" s="34"/>
      <c r="C29" s="27" t="s">
        <v>45</v>
      </c>
      <c r="D29" s="27" t="s">
        <v>47</v>
      </c>
      <c r="E29" s="27" t="s">
        <v>48</v>
      </c>
      <c r="F29" s="27" t="s">
        <v>49</v>
      </c>
      <c r="G29" s="27" t="s">
        <v>50</v>
      </c>
      <c r="H29" s="27" t="s">
        <v>51</v>
      </c>
      <c r="I29" s="27" t="s">
        <v>52</v>
      </c>
      <c r="J29" s="27" t="s">
        <v>52</v>
      </c>
      <c r="K29" s="44"/>
      <c r="L29" s="45"/>
      <c r="M29" s="45"/>
    </row>
    <row r="30" spans="1:13" x14ac:dyDescent="0.25">
      <c r="A30" s="34"/>
      <c r="B30" s="34"/>
      <c r="C30" s="27"/>
      <c r="D30" s="27"/>
      <c r="E30" s="27"/>
      <c r="F30" s="27"/>
      <c r="G30" s="27"/>
      <c r="H30" s="27"/>
      <c r="I30" s="27" t="s">
        <v>53</v>
      </c>
      <c r="J30" s="27" t="s">
        <v>55</v>
      </c>
      <c r="K30" s="44"/>
      <c r="L30" s="45"/>
      <c r="M30" s="45"/>
    </row>
    <row r="31" spans="1:13" ht="75.75" customHeight="1" x14ac:dyDescent="0.25">
      <c r="A31" s="28" t="s">
        <v>56</v>
      </c>
      <c r="B31" s="28" t="s">
        <v>57</v>
      </c>
      <c r="C31" s="29">
        <v>611343661</v>
      </c>
      <c r="D31" s="30">
        <v>601239578</v>
      </c>
      <c r="E31" s="29">
        <v>149445853</v>
      </c>
      <c r="F31" s="30">
        <v>174359478</v>
      </c>
      <c r="G31" s="29">
        <v>162592447</v>
      </c>
      <c r="H31" s="30">
        <v>287358339.07999998</v>
      </c>
      <c r="I31" s="31">
        <f>G31/E31</f>
        <v>1.0879689448458634</v>
      </c>
      <c r="J31" s="31">
        <f>H31/F31</f>
        <v>1.6480798312552873</v>
      </c>
      <c r="K31" s="12"/>
      <c r="L31" s="2"/>
      <c r="M31" s="2"/>
    </row>
    <row r="32" spans="1:13" ht="81" customHeight="1" x14ac:dyDescent="0.25">
      <c r="A32" s="28" t="s">
        <v>58</v>
      </c>
      <c r="B32" s="28" t="s">
        <v>59</v>
      </c>
      <c r="C32" s="29">
        <v>2640</v>
      </c>
      <c r="D32" s="30">
        <v>1938189782</v>
      </c>
      <c r="E32" s="29">
        <v>660</v>
      </c>
      <c r="F32" s="30">
        <v>562075037</v>
      </c>
      <c r="G32" s="29">
        <v>655</v>
      </c>
      <c r="H32" s="30">
        <v>1357841326.3499999</v>
      </c>
      <c r="I32" s="31">
        <f>G32/E32</f>
        <v>0.99242424242424243</v>
      </c>
      <c r="J32" s="31">
        <f>H32/F32</f>
        <v>2.4157652216638112</v>
      </c>
      <c r="K32" s="12"/>
      <c r="L32" s="2"/>
      <c r="M32" s="2"/>
    </row>
    <row r="33" spans="1:13" ht="11.25" customHeight="1" x14ac:dyDescent="0.25">
      <c r="A33" s="23"/>
      <c r="B33" s="23"/>
      <c r="C33" s="24"/>
      <c r="D33" s="25"/>
      <c r="E33" s="24"/>
      <c r="F33" s="25"/>
      <c r="G33" s="24"/>
      <c r="H33" s="25"/>
      <c r="I33" s="26"/>
      <c r="J33" s="26"/>
      <c r="K33" s="21"/>
      <c r="L33" s="22"/>
      <c r="M33" s="22"/>
    </row>
    <row r="34" spans="1:13" ht="15.75" x14ac:dyDescent="0.25">
      <c r="A34" s="50" t="s">
        <v>81</v>
      </c>
      <c r="B34" s="51"/>
      <c r="C34" s="51"/>
      <c r="D34" s="51"/>
      <c r="E34" s="51"/>
      <c r="F34" s="51"/>
      <c r="G34" s="51"/>
      <c r="H34" s="51"/>
      <c r="I34" s="51"/>
      <c r="J34" s="51"/>
      <c r="K34" s="21"/>
      <c r="L34" s="22"/>
      <c r="M34" s="22"/>
    </row>
    <row r="35" spans="1:13" ht="30.75" customHeight="1" x14ac:dyDescent="0.25">
      <c r="A35" s="17"/>
      <c r="B35" s="22"/>
      <c r="C35" s="32" t="s">
        <v>40</v>
      </c>
      <c r="D35" s="33"/>
      <c r="E35" s="32" t="s">
        <v>83</v>
      </c>
      <c r="F35" s="33"/>
      <c r="G35" s="32" t="s">
        <v>84</v>
      </c>
      <c r="H35" s="33"/>
      <c r="I35" s="32" t="s">
        <v>41</v>
      </c>
      <c r="J35" s="33"/>
      <c r="K35" s="21"/>
      <c r="L35" s="22"/>
      <c r="M35" s="22"/>
    </row>
    <row r="36" spans="1:13" x14ac:dyDescent="0.25">
      <c r="A36" s="34" t="s">
        <v>42</v>
      </c>
      <c r="B36" s="34" t="s">
        <v>43</v>
      </c>
      <c r="C36" s="27" t="s">
        <v>44</v>
      </c>
      <c r="D36" s="27" t="s">
        <v>46</v>
      </c>
      <c r="E36" s="27" t="s">
        <v>44</v>
      </c>
      <c r="F36" s="27" t="s">
        <v>46</v>
      </c>
      <c r="G36" s="27" t="s">
        <v>44</v>
      </c>
      <c r="H36" s="27" t="s">
        <v>46</v>
      </c>
      <c r="I36" s="27" t="s">
        <v>44</v>
      </c>
      <c r="J36" s="27" t="s">
        <v>54</v>
      </c>
      <c r="K36" s="21"/>
      <c r="L36" s="22"/>
      <c r="M36" s="22"/>
    </row>
    <row r="37" spans="1:13" x14ac:dyDescent="0.25">
      <c r="A37" s="34"/>
      <c r="B37" s="34"/>
      <c r="C37" s="27" t="s">
        <v>45</v>
      </c>
      <c r="D37" s="27" t="s">
        <v>47</v>
      </c>
      <c r="E37" s="27" t="s">
        <v>48</v>
      </c>
      <c r="F37" s="27" t="s">
        <v>49</v>
      </c>
      <c r="G37" s="27" t="s">
        <v>50</v>
      </c>
      <c r="H37" s="27" t="s">
        <v>51</v>
      </c>
      <c r="I37" s="27" t="s">
        <v>52</v>
      </c>
      <c r="J37" s="27" t="s">
        <v>52</v>
      </c>
      <c r="K37" s="21"/>
      <c r="L37" s="22"/>
      <c r="M37" s="22"/>
    </row>
    <row r="38" spans="1:13" x14ac:dyDescent="0.25">
      <c r="A38" s="34"/>
      <c r="B38" s="34"/>
      <c r="C38" s="27"/>
      <c r="D38" s="27"/>
      <c r="E38" s="27"/>
      <c r="F38" s="27"/>
      <c r="G38" s="27"/>
      <c r="H38" s="27"/>
      <c r="I38" s="27" t="s">
        <v>53</v>
      </c>
      <c r="J38" s="27" t="s">
        <v>55</v>
      </c>
      <c r="K38" s="21"/>
      <c r="L38" s="22"/>
      <c r="M38" s="22"/>
    </row>
    <row r="39" spans="1:13" ht="78.75" customHeight="1" x14ac:dyDescent="0.25">
      <c r="A39" s="28" t="s">
        <v>56</v>
      </c>
      <c r="B39" s="28" t="s">
        <v>57</v>
      </c>
      <c r="C39" s="29">
        <v>611343661</v>
      </c>
      <c r="D39" s="30">
        <v>601239578</v>
      </c>
      <c r="E39" s="30">
        <f>125730528+171776842+149445853</f>
        <v>446953223</v>
      </c>
      <c r="F39" s="30">
        <f>168347082+156322290+174359478</f>
        <v>499028850</v>
      </c>
      <c r="G39" s="30">
        <f>178762774+109983351+162592447</f>
        <v>451338572</v>
      </c>
      <c r="H39" s="30">
        <f>68637001.87+65103136.01+153618201.2</f>
        <v>287358339.07999998</v>
      </c>
      <c r="I39" s="31">
        <f>G39/E39</f>
        <v>1.0098116509163197</v>
      </c>
      <c r="J39" s="31">
        <f>H39/F39</f>
        <v>0.57583512271885684</v>
      </c>
      <c r="K39" s="21"/>
      <c r="L39" s="22"/>
      <c r="M39" s="22"/>
    </row>
    <row r="40" spans="1:13" ht="79.5" customHeight="1" x14ac:dyDescent="0.25">
      <c r="A40" s="28" t="s">
        <v>58</v>
      </c>
      <c r="B40" s="28" t="s">
        <v>59</v>
      </c>
      <c r="C40" s="29">
        <v>2640</v>
      </c>
      <c r="D40" s="30">
        <v>1938189782</v>
      </c>
      <c r="E40" s="29">
        <f>660+660+660</f>
        <v>1980</v>
      </c>
      <c r="F40" s="30">
        <f>542693139+503929343+562075037</f>
        <v>1608697519</v>
      </c>
      <c r="G40" s="29">
        <f>652+654+655</f>
        <v>1961</v>
      </c>
      <c r="H40" s="30">
        <f>743481464.22+553319763.8+1357841326.35</f>
        <v>2654642554.3699999</v>
      </c>
      <c r="I40" s="31">
        <f>G40/E40</f>
        <v>0.9904040404040404</v>
      </c>
      <c r="J40" s="31">
        <f>H40/F40</f>
        <v>1.65018129450475</v>
      </c>
      <c r="K40" s="21"/>
      <c r="L40" s="22"/>
      <c r="M40" s="22"/>
    </row>
    <row r="41" spans="1:13" ht="11.25" customHeight="1" x14ac:dyDescent="0.25">
      <c r="A41" s="23"/>
      <c r="B41" s="23"/>
      <c r="C41" s="24"/>
      <c r="D41" s="25"/>
      <c r="E41" s="24"/>
      <c r="F41" s="25"/>
      <c r="G41" s="24"/>
      <c r="H41" s="25"/>
      <c r="I41" s="26"/>
      <c r="J41" s="26"/>
      <c r="K41" s="21"/>
      <c r="L41" s="22"/>
      <c r="M41" s="22"/>
    </row>
    <row r="42" spans="1:13" ht="15.75" x14ac:dyDescent="0.25">
      <c r="A42" s="37" t="s">
        <v>60</v>
      </c>
      <c r="B42" s="38"/>
      <c r="C42" s="38"/>
      <c r="D42" s="38"/>
      <c r="E42" s="38"/>
      <c r="F42" s="38"/>
      <c r="G42" s="38"/>
      <c r="H42" s="38"/>
      <c r="I42" s="38"/>
      <c r="J42" s="38"/>
      <c r="K42" s="12"/>
      <c r="L42" s="2"/>
      <c r="M42" s="2"/>
    </row>
    <row r="43" spans="1:13" ht="15.75" x14ac:dyDescent="0.25">
      <c r="A43" s="46" t="s">
        <v>61</v>
      </c>
      <c r="B43" s="47"/>
      <c r="C43" s="47"/>
      <c r="D43" s="47"/>
      <c r="E43" s="47"/>
      <c r="F43" s="47"/>
      <c r="G43" s="47"/>
      <c r="H43" s="47"/>
      <c r="I43" s="47"/>
      <c r="J43" s="47"/>
      <c r="K43" s="2"/>
      <c r="L43" s="2"/>
      <c r="M43" s="2"/>
    </row>
    <row r="44" spans="1:13" ht="30" customHeight="1" x14ac:dyDescent="0.25">
      <c r="A44" s="16" t="s">
        <v>62</v>
      </c>
      <c r="B44" s="43" t="s">
        <v>63</v>
      </c>
      <c r="C44" s="43"/>
      <c r="D44" s="43"/>
      <c r="E44" s="43"/>
      <c r="F44" s="43"/>
      <c r="G44" s="43"/>
      <c r="H44" s="43"/>
      <c r="I44" s="43"/>
      <c r="J44" s="43"/>
      <c r="K44" s="12"/>
      <c r="L44" s="2"/>
      <c r="M44" s="2"/>
    </row>
    <row r="45" spans="1:13" ht="37.5" customHeight="1" x14ac:dyDescent="0.25">
      <c r="A45" s="16" t="s">
        <v>64</v>
      </c>
      <c r="B45" s="43" t="s">
        <v>65</v>
      </c>
      <c r="C45" s="43"/>
      <c r="D45" s="43"/>
      <c r="E45" s="43"/>
      <c r="F45" s="43"/>
      <c r="G45" s="43"/>
      <c r="H45" s="43"/>
      <c r="I45" s="43"/>
      <c r="J45" s="43"/>
      <c r="K45" s="18"/>
      <c r="L45" s="19"/>
      <c r="M45" s="2"/>
    </row>
    <row r="46" spans="1:13" ht="19.5" customHeight="1" x14ac:dyDescent="0.25">
      <c r="A46" s="16" t="s">
        <v>66</v>
      </c>
      <c r="B46" s="48" t="s">
        <v>85</v>
      </c>
      <c r="C46" s="48"/>
      <c r="D46" s="48"/>
      <c r="E46" s="48"/>
      <c r="F46" s="48"/>
      <c r="G46" s="48"/>
      <c r="H46" s="48"/>
      <c r="I46" s="48"/>
      <c r="J46" s="48"/>
      <c r="K46" s="12"/>
      <c r="L46" s="2"/>
      <c r="M46" s="2"/>
    </row>
    <row r="47" spans="1:13" ht="30" x14ac:dyDescent="0.25">
      <c r="A47" s="16" t="s">
        <v>67</v>
      </c>
      <c r="B47" s="49" t="s">
        <v>86</v>
      </c>
      <c r="C47" s="49"/>
      <c r="D47" s="49"/>
      <c r="E47" s="49"/>
      <c r="F47" s="49"/>
      <c r="G47" s="49"/>
      <c r="H47" s="49"/>
      <c r="I47" s="49"/>
      <c r="J47" s="49"/>
      <c r="K47" s="12"/>
      <c r="L47" s="2"/>
      <c r="M47" s="2"/>
    </row>
    <row r="48" spans="1:13" ht="10.5" customHeight="1" x14ac:dyDescent="0.25">
      <c r="A48" s="16"/>
      <c r="B48" s="11"/>
      <c r="C48" s="11"/>
      <c r="D48" s="11"/>
      <c r="E48" s="11"/>
      <c r="F48" s="11"/>
      <c r="G48" s="11"/>
      <c r="H48" s="11"/>
      <c r="I48" s="11"/>
      <c r="J48" s="20"/>
      <c r="K48" s="12"/>
      <c r="L48" s="2"/>
      <c r="M48" s="2"/>
    </row>
    <row r="49" spans="1:13" ht="15.75" customHeight="1" x14ac:dyDescent="0.25">
      <c r="A49" s="16" t="s">
        <v>62</v>
      </c>
      <c r="B49" s="43" t="s">
        <v>68</v>
      </c>
      <c r="C49" s="43"/>
      <c r="D49" s="43"/>
      <c r="E49" s="43"/>
      <c r="F49" s="43"/>
      <c r="G49" s="43"/>
      <c r="H49" s="43"/>
      <c r="I49" s="43"/>
      <c r="J49" s="43"/>
      <c r="K49" s="12"/>
      <c r="L49" s="2"/>
      <c r="M49" s="2"/>
    </row>
    <row r="50" spans="1:13" ht="15" customHeight="1" x14ac:dyDescent="0.25">
      <c r="A50" s="16" t="s">
        <v>69</v>
      </c>
      <c r="B50" s="43" t="s">
        <v>70</v>
      </c>
      <c r="C50" s="43"/>
      <c r="D50" s="43"/>
      <c r="E50" s="43"/>
      <c r="F50" s="43"/>
      <c r="G50" s="43"/>
      <c r="H50" s="43"/>
      <c r="I50" s="43"/>
      <c r="J50" s="43"/>
      <c r="K50" s="12"/>
      <c r="L50" s="2"/>
      <c r="M50" s="2"/>
    </row>
    <row r="51" spans="1:13" ht="34.5" customHeight="1" x14ac:dyDescent="0.25">
      <c r="A51" s="16" t="s">
        <v>66</v>
      </c>
      <c r="B51" s="43" t="s">
        <v>87</v>
      </c>
      <c r="C51" s="43"/>
      <c r="D51" s="43"/>
      <c r="E51" s="43"/>
      <c r="F51" s="43"/>
      <c r="G51" s="43"/>
      <c r="H51" s="43"/>
      <c r="I51" s="43"/>
      <c r="J51" s="43"/>
      <c r="K51" s="12"/>
      <c r="L51" s="2"/>
      <c r="M51" s="2"/>
    </row>
    <row r="52" spans="1:13" ht="30" x14ac:dyDescent="0.25">
      <c r="A52" s="16" t="s">
        <v>67</v>
      </c>
      <c r="B52" s="36" t="s">
        <v>88</v>
      </c>
      <c r="C52" s="36"/>
      <c r="D52" s="36"/>
      <c r="E52" s="36"/>
      <c r="F52" s="36"/>
      <c r="G52" s="36"/>
      <c r="H52" s="36"/>
      <c r="I52" s="36"/>
      <c r="J52" s="36"/>
      <c r="K52" s="12"/>
      <c r="L52" s="2"/>
      <c r="M52" s="2"/>
    </row>
    <row r="53" spans="1:13" ht="15.75" x14ac:dyDescent="0.25">
      <c r="A53" s="37" t="s">
        <v>71</v>
      </c>
      <c r="B53" s="38"/>
      <c r="C53" s="38"/>
      <c r="D53" s="38"/>
      <c r="E53" s="38"/>
      <c r="F53" s="38"/>
      <c r="G53" s="38"/>
      <c r="H53" s="38"/>
      <c r="I53" s="38"/>
      <c r="J53" s="38"/>
      <c r="K53" s="12"/>
      <c r="L53" s="2"/>
      <c r="M53" s="2"/>
    </row>
    <row r="54" spans="1:13" ht="15.75" customHeight="1" x14ac:dyDescent="0.25">
      <c r="A54" s="39" t="s">
        <v>72</v>
      </c>
      <c r="B54" s="40"/>
      <c r="C54" s="40"/>
      <c r="D54" s="40"/>
      <c r="E54" s="40"/>
      <c r="F54" s="40"/>
      <c r="G54" s="40"/>
      <c r="H54" s="40"/>
      <c r="I54" s="40"/>
      <c r="J54" s="40"/>
      <c r="K54" s="2"/>
      <c r="L54" s="2"/>
      <c r="M54" s="2"/>
    </row>
    <row r="55" spans="1:13" ht="60" customHeight="1" x14ac:dyDescent="0.25">
      <c r="A55" s="41" t="s">
        <v>73</v>
      </c>
      <c r="B55" s="42"/>
      <c r="C55" s="42"/>
      <c r="D55" s="42"/>
      <c r="E55" s="42"/>
      <c r="F55" s="42"/>
      <c r="G55" s="42"/>
      <c r="H55" s="42"/>
      <c r="I55" s="42"/>
      <c r="J55" s="42"/>
      <c r="K55" s="12"/>
      <c r="L55" s="2"/>
      <c r="M55" s="2"/>
    </row>
    <row r="56" spans="1:13" ht="32.25" customHeight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2"/>
      <c r="L56" s="2" t="s">
        <v>74</v>
      </c>
      <c r="M56" s="2"/>
    </row>
    <row r="57" spans="1:13" x14ac:dyDescent="0.25">
      <c r="A57" s="12"/>
      <c r="B57" s="12"/>
      <c r="C57" s="12"/>
      <c r="D57" s="12"/>
      <c r="E57" s="12"/>
      <c r="F57" s="12"/>
      <c r="G57" s="12"/>
      <c r="H57" s="35" t="s">
        <v>75</v>
      </c>
      <c r="I57" s="35"/>
      <c r="J57" s="35"/>
      <c r="K57" s="12"/>
      <c r="L57" s="2"/>
      <c r="M57" s="2"/>
    </row>
    <row r="58" spans="1:13" x14ac:dyDescent="0.25">
      <c r="A58" s="12"/>
      <c r="B58" s="12"/>
      <c r="C58" s="12"/>
      <c r="D58" s="12"/>
      <c r="E58" s="12"/>
      <c r="F58" s="12"/>
      <c r="G58" s="12"/>
      <c r="H58" s="35" t="s">
        <v>76</v>
      </c>
      <c r="I58" s="35"/>
      <c r="J58" s="35"/>
      <c r="K58" s="12"/>
      <c r="L58" s="2"/>
      <c r="M58" s="2"/>
    </row>
  </sheetData>
  <mergeCells count="65">
    <mergeCell ref="A4:J4"/>
    <mergeCell ref="B1:J1"/>
    <mergeCell ref="B2:C2"/>
    <mergeCell ref="D2:H2"/>
    <mergeCell ref="B3:C3"/>
    <mergeCell ref="D3:H3"/>
    <mergeCell ref="C16:J16"/>
    <mergeCell ref="A5:J5"/>
    <mergeCell ref="A6:J6"/>
    <mergeCell ref="A7:J7"/>
    <mergeCell ref="B8:J8"/>
    <mergeCell ref="B9:J9"/>
    <mergeCell ref="B10:J10"/>
    <mergeCell ref="B11:J11"/>
    <mergeCell ref="B12:J12"/>
    <mergeCell ref="A13:J13"/>
    <mergeCell ref="C14:J14"/>
    <mergeCell ref="C15:J15"/>
    <mergeCell ref="A25:B25"/>
    <mergeCell ref="C25:E25"/>
    <mergeCell ref="F25:H25"/>
    <mergeCell ref="I25:J25"/>
    <mergeCell ref="A17:J17"/>
    <mergeCell ref="B18:J18"/>
    <mergeCell ref="B19:J19"/>
    <mergeCell ref="B20:J20"/>
    <mergeCell ref="B21:J21"/>
    <mergeCell ref="A22:J22"/>
    <mergeCell ref="A23:J23"/>
    <mergeCell ref="A24:B24"/>
    <mergeCell ref="C24:E24"/>
    <mergeCell ref="F24:H24"/>
    <mergeCell ref="I24:J24"/>
    <mergeCell ref="A26:J26"/>
    <mergeCell ref="C27:D27"/>
    <mergeCell ref="E27:F27"/>
    <mergeCell ref="G27:H27"/>
    <mergeCell ref="I27:J27"/>
    <mergeCell ref="B51:J51"/>
    <mergeCell ref="K28:K30"/>
    <mergeCell ref="L28:L30"/>
    <mergeCell ref="M28:M30"/>
    <mergeCell ref="A42:J42"/>
    <mergeCell ref="A43:J43"/>
    <mergeCell ref="B44:J44"/>
    <mergeCell ref="A28:A30"/>
    <mergeCell ref="B28:B30"/>
    <mergeCell ref="B45:J45"/>
    <mergeCell ref="B46:J46"/>
    <mergeCell ref="B47:J47"/>
    <mergeCell ref="B49:J49"/>
    <mergeCell ref="B50:J50"/>
    <mergeCell ref="A34:J34"/>
    <mergeCell ref="C35:D35"/>
    <mergeCell ref="H58:J58"/>
    <mergeCell ref="B52:J52"/>
    <mergeCell ref="A53:J53"/>
    <mergeCell ref="A54:J54"/>
    <mergeCell ref="A55:J55"/>
    <mergeCell ref="H57:J57"/>
    <mergeCell ref="E35:F35"/>
    <mergeCell ref="G35:H35"/>
    <mergeCell ref="I35:J35"/>
    <mergeCell ref="A36:A38"/>
    <mergeCell ref="B36:B38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Jesuscita Feliz de Martinez</dc:creator>
  <cp:lastModifiedBy>Yuneyri Maria Contreras Torres</cp:lastModifiedBy>
  <cp:lastPrinted>2022-11-18T18:05:31Z</cp:lastPrinted>
  <dcterms:created xsi:type="dcterms:W3CDTF">2022-11-09T19:11:05Z</dcterms:created>
  <dcterms:modified xsi:type="dcterms:W3CDTF">2022-11-18T18:15:40Z</dcterms:modified>
</cp:coreProperties>
</file>