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535" windowHeight="9660"/>
  </bookViews>
  <sheets>
    <sheet name="Febrero 2023" sheetId="1" r:id="rId1"/>
  </sheets>
  <definedNames>
    <definedName name="_xlnm.Print_Area" localSheetId="0">'Febrero 2023'!$A$1:$G$101</definedName>
    <definedName name="_xlnm.Print_Titles" localSheetId="0">'Febrero 2023'!$1:$12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1" l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13" i="1"/>
  <c r="F58" i="1" l="1"/>
  <c r="F42" i="1"/>
  <c r="F32" i="1"/>
  <c r="F22" i="1"/>
  <c r="F18" i="1"/>
  <c r="F69" i="1" l="1"/>
  <c r="F81" i="1" s="1"/>
  <c r="F17" i="1"/>
  <c r="F16" i="1" s="1"/>
  <c r="F15" i="1" s="1"/>
  <c r="F14" i="1" s="1"/>
  <c r="F13" i="1" s="1"/>
  <c r="D18" i="1"/>
  <c r="E18" i="1"/>
  <c r="E22" i="1"/>
  <c r="D23" i="1"/>
  <c r="D24" i="1"/>
  <c r="D28" i="1"/>
  <c r="D29" i="1"/>
  <c r="D22" i="1" s="1"/>
  <c r="D30" i="1"/>
  <c r="E32" i="1"/>
  <c r="D40" i="1"/>
  <c r="D41" i="1"/>
  <c r="E42" i="1"/>
  <c r="D63" i="1"/>
  <c r="D58" i="1" s="1"/>
  <c r="D67" i="1"/>
  <c r="C79" i="1"/>
  <c r="D79" i="1"/>
  <c r="E17" i="1" l="1"/>
  <c r="D32" i="1"/>
  <c r="D17" i="1" s="1"/>
  <c r="D16" i="1" s="1"/>
  <c r="D15" i="1" s="1"/>
  <c r="D14" i="1" s="1"/>
  <c r="D13" i="1" s="1"/>
  <c r="C81" i="1"/>
  <c r="E69" i="1"/>
  <c r="E81" i="1" s="1"/>
  <c r="D69" i="1" l="1"/>
  <c r="D81" i="1" s="1"/>
  <c r="E16" i="1"/>
  <c r="E15" i="1" l="1"/>
  <c r="E14" i="1" l="1"/>
  <c r="E13" i="1" l="1"/>
</calcChain>
</file>

<file path=xl/sharedStrings.xml><?xml version="1.0" encoding="utf-8"?>
<sst xmlns="http://schemas.openxmlformats.org/spreadsheetml/2006/main" count="97" uniqueCount="95">
  <si>
    <t xml:space="preserve">Ejecución de Gastos y Aplicaciones Financieras </t>
  </si>
  <si>
    <t>En RD$</t>
  </si>
  <si>
    <t>Agrupaciones</t>
  </si>
  <si>
    <t>Devengado Aprobado</t>
  </si>
  <si>
    <t>Pres. Inicial</t>
  </si>
  <si>
    <t>Total General</t>
  </si>
  <si>
    <t>0207-MINISTERIO DE SALUD PÚBLICA Y ASISTENCIA SOCIAL</t>
  </si>
  <si>
    <t>01-MINISTERIO DE SALUD PUBLICA Y ASISTENCIA SOCIAL</t>
  </si>
  <si>
    <t>0017-PROGRAMA DE MEDICAMENTOS ESENCIALES</t>
  </si>
  <si>
    <t>2-GASTOS</t>
  </si>
  <si>
    <t>2.1-REMUNERACIONES Y CONTRIBUCIONES</t>
  </si>
  <si>
    <t>2.1.1-REMUNERACIONES</t>
  </si>
  <si>
    <t>2.1.2-SOBRESUELDOS</t>
  </si>
  <si>
    <t>2.1.5-CONTRIBUCIONES A LA SEGURIDAD SOCIAL</t>
  </si>
  <si>
    <t>2.2-CONTRATACIÓN DE SERVICIOS</t>
  </si>
  <si>
    <t>2.2.1-SERVICIOS BÁSICOS</t>
  </si>
  <si>
    <t>2.2.2-PUBLICIDAD, IMPRESIÓN Y ENCUADERNACIÓN</t>
  </si>
  <si>
    <t>2.2.3-VIÁTICOS</t>
  </si>
  <si>
    <t>2.2.4-TRANSPORTE Y ALMACENAJE</t>
  </si>
  <si>
    <t>2.2.5-ALQUILERES Y RENTAS</t>
  </si>
  <si>
    <t>2.2.6-SEGUROS</t>
  </si>
  <si>
    <t>2.2.7-SERVICIOS DE CONSERVACIÓN, REPARACIONES MENORES E INSTALACIONES TEMPORALES</t>
  </si>
  <si>
    <t>2.2.8-OTROS SERVICIOS NO INCLUIDOS EN CONCEPTOS ANTERIORES</t>
  </si>
  <si>
    <t>2.2.9-OTRAS CONTRATACIONES DE SERVICIOS</t>
  </si>
  <si>
    <t>2.3-MATERIALES Y SUMINISTROS</t>
  </si>
  <si>
    <t>2.3.1-ALIMENTOS Y PRODUCTOS AGROFORESTALES</t>
  </si>
  <si>
    <t>2.3.2-TEXTILES Y VESTUARIOS</t>
  </si>
  <si>
    <t>2.3.3-PAPEL, CARTÓN E IMPRESOS</t>
  </si>
  <si>
    <t>2.3.4-PRODUCTOS FARMACÉUTICOS</t>
  </si>
  <si>
    <t>2.3.5-CUERO, CAUCHO Y PLÁSTICO</t>
  </si>
  <si>
    <t>2.3.6-PRODUCTOS DE MINERALES, METÁLICOS Y NO METÁLICOS</t>
  </si>
  <si>
    <t>2.3.7-COMBUSTIBLES, LUBRICANTES, PRODUCTOS QUÍMICOS Y CONEXOS</t>
  </si>
  <si>
    <t>2.3.9-PRODUCTOS Y ÚTILES VARIOS</t>
  </si>
  <si>
    <t>2.4 - TRANSFERENCIAS CORRIENTES</t>
  </si>
  <si>
    <t>Año [2023]</t>
  </si>
  <si>
    <t>AÑO 2023</t>
  </si>
  <si>
    <t>2023/01-Enero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</si>
  <si>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</si>
  <si>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</si>
  <si>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</si>
  <si>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</si>
  <si>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</si>
  <si>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</si>
  <si>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</si>
  <si>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</si>
  <si>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</si>
  <si>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</si>
  <si>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</si>
  <si>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</si>
  <si>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</si>
  <si>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</si>
  <si>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</si>
  <si>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2.6-BIENES MUEBLES, INMUEBLES E INTANGIBLES</t>
  </si>
  <si>
    <t>2.6.1-MOBILIARIO Y EQUIPO</t>
  </si>
  <si>
    <t>2.6.2-MOBILIARIO Y EQUIPO DE AUDIO, AUDIOVISUAL, RECREATIVO Y EDUCACIONAL</t>
  </si>
  <si>
    <t>2.6.3-EQUIPO E INSTRUMENTAL, CIENTÍFICO Y LABORATORIO</t>
  </si>
  <si>
    <t>2.6.4-HEHÍCULOS Y EQUIPOS DE TRANSPORTE, TRACCIÓN Y ELVACIÓN</t>
  </si>
  <si>
    <t>2.6.5-MAQUINARIA, OTROS EQUIPOS Y HERRAMIENTAS</t>
  </si>
  <si>
    <t>2.6.6-EQUIPOS DE DEFENSA Y SEGURIDAD</t>
  </si>
  <si>
    <t>2.6.8-BIENES INTANGIBLES</t>
  </si>
  <si>
    <t>2.6.9 EDIFICIOS, ESTRUCTURAS, TIERRAS, TERRENOS Y OBJETOS DE VALOR</t>
  </si>
  <si>
    <t>2.7-OBRAS</t>
  </si>
  <si>
    <t>2.7.1-OBRAS EN EDIFICACIONES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</si>
  <si>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</si>
  <si>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</si>
  <si>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</si>
  <si>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</si>
  <si>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</si>
  <si>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</si>
  <si>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</si>
  <si>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</si>
  <si>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</si>
  <si>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</si>
  <si>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</si>
  <si>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</si>
  <si>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Fuente: [SIGEF]</t>
  </si>
  <si>
    <r>
      <rPr>
        <b/>
        <sz val="12"/>
        <color indexed="8"/>
        <rFont val="Calibri"/>
        <family val="2"/>
      </rPr>
      <t>Presupuesto Aprobado:</t>
    </r>
    <r>
      <rPr>
        <sz val="12"/>
        <color indexed="8"/>
        <rFont val="Calibri"/>
        <family val="2"/>
      </rPr>
      <t xml:space="preserve">  Se refiere al presupuesto aprobado en la Ley de Presupuesto General del Estado.</t>
    </r>
  </si>
  <si>
    <r>
      <rPr>
        <b/>
        <sz val="12"/>
        <rFont val="Times New Roman"/>
        <family val="1"/>
      </rPr>
      <t xml:space="preserve">Presupuesto Modificado:  </t>
    </r>
    <r>
      <rPr>
        <sz val="12"/>
        <rFont val="Times New Roman"/>
        <family val="1"/>
      </rPr>
      <t>Se refiere al presupuesto aprobado en caso de que el Congreso Nacional Apruebe un presupuesto complementario.</t>
    </r>
  </si>
  <si>
    <r>
      <rPr>
        <b/>
        <sz val="12"/>
        <rFont val="Times New Roman"/>
        <family val="1"/>
      </rPr>
      <t>Total Devengado:</t>
    </r>
    <r>
      <rPr>
        <sz val="12"/>
        <rFont val="Times New Roman"/>
        <family val="1"/>
      </rPr>
      <t xml:space="preserve"> Son los recursos financieros que surgen con la obligacion de pago por la recepcion de conformidad de obras, bienes y servicios oportunamente contratados o, en los casos de gastos sin contraprestacion, por haberse cumplido los requisitos administrativos dispuestos por el reglamento de la presente ley.</t>
    </r>
  </si>
  <si>
    <t>LIC. NELSON A. MINYETTY</t>
  </si>
  <si>
    <t>LIC. DIEGO BALBUENA</t>
  </si>
  <si>
    <t>DEPARTAMENTO FINANCIERO</t>
  </si>
  <si>
    <t>DIVISION DE PRESUPUESTO</t>
  </si>
  <si>
    <t>REVISADO POR</t>
  </si>
  <si>
    <t>PREPARADO POR</t>
  </si>
  <si>
    <t>2.3.4-PRODUCTOS FARMACÉUTICOS(ALTO COSTO)</t>
  </si>
  <si>
    <t xml:space="preserve"> DIRECTORA ADMINISTRATIVA Y FINANCIERA</t>
  </si>
  <si>
    <t xml:space="preserve">           LIC. GEORGINA VICTORIANO MORENO</t>
  </si>
  <si>
    <t xml:space="preserve">                              AUTORIZADO POR</t>
  </si>
  <si>
    <t>[Ministerio de Salud Pública]</t>
  </si>
  <si>
    <t>Programa de Medicamentos Esenciales  Central de Apoyo Logístico  (PROMESECAL)</t>
  </si>
  <si>
    <t>2023/01-Febrero</t>
  </si>
  <si>
    <t>Fecha de Carga 01/03/2023 15:28:24</t>
  </si>
  <si>
    <t>Fecha de registro: hasta el [01] de Marzo [ del [2023]</t>
  </si>
  <si>
    <t>Fecha de imputación: hasta el [28] de [Febrero] del [2023]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</si>
</sst>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indexed="8"/>
      <name val="Calibri"/>
      <family val="2"/>
      <scheme val="minor"/>
    </font>
    <font>
      <sz val="14"/>
      <name val="Arial"/>
      <family val="2"/>
    </font>
    <font>
      <sz val="22"/>
      <name val="Arial"/>
      <family val="2"/>
    </font>
    <font>
      <b/>
      <sz val="16"/>
      <color theme="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color indexed="8"/>
      <name val="Calibri"/>
      <family val="2"/>
      <scheme val="minor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indexed="8"/>
      <name val="Calibri"/>
      <family val="2"/>
    </font>
    <font>
      <sz val="11"/>
      <name val="Arial"/>
      <family val="2"/>
    </font>
    <font>
      <sz val="11"/>
      <name val="Times New Roman"/>
      <family val="1"/>
    </font>
    <font>
      <b/>
      <sz val="12"/>
      <color indexed="8"/>
      <name val="Calibri"/>
      <family val="2"/>
    </font>
    <font>
      <b/>
      <sz val="12"/>
      <color theme="1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4"/>
      <color theme="1"/>
      <name val="Calibri"/>
      <family val="2"/>
      <scheme val="minor"/>
    </font>
    <font>
      <b/>
      <sz val="14"/>
      <color theme="1"/>
      <name val="Arial"/>
      <family val="2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1">
    <xf numFmtId="0" fontId="0" fillId="0" borderId="0" xfId="0"/>
    <xf numFmtId="0" fontId="2" fillId="0" borderId="0" xfId="0" applyFont="1" applyAlignment="1">
      <alignment wrapText="1"/>
    </xf>
    <xf numFmtId="43" fontId="2" fillId="0" borderId="0" xfId="1" applyFont="1"/>
    <xf numFmtId="0" fontId="3" fillId="0" borderId="0" xfId="0" applyFont="1"/>
    <xf numFmtId="0" fontId="3" fillId="0" borderId="0" xfId="0" applyFont="1" applyAlignment="1">
      <alignment wrapText="1"/>
    </xf>
    <xf numFmtId="0" fontId="4" fillId="0" borderId="0" xfId="0" applyFont="1"/>
    <xf numFmtId="0" fontId="8" fillId="0" borderId="0" xfId="0" applyFont="1" applyAlignment="1">
      <alignment horizontal="left" wrapText="1"/>
    </xf>
    <xf numFmtId="0" fontId="8" fillId="0" borderId="0" xfId="0" applyFont="1"/>
    <xf numFmtId="0" fontId="8" fillId="0" borderId="0" xfId="0" applyFont="1" applyAlignment="1">
      <alignment horizontal="center"/>
    </xf>
    <xf numFmtId="0" fontId="9" fillId="0" borderId="0" xfId="0" applyFont="1" applyAlignment="1">
      <alignment wrapText="1"/>
    </xf>
    <xf numFmtId="43" fontId="9" fillId="0" borderId="0" xfId="1" applyFont="1"/>
    <xf numFmtId="43" fontId="10" fillId="2" borderId="1" xfId="1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left" vertical="center" wrapText="1"/>
    </xf>
    <xf numFmtId="43" fontId="11" fillId="2" borderId="1" xfId="1" applyFont="1" applyFill="1" applyBorder="1" applyAlignment="1">
      <alignment horizontal="left" vertical="center" wrapText="1"/>
    </xf>
    <xf numFmtId="49" fontId="12" fillId="0" borderId="0" xfId="0" applyNumberFormat="1" applyFont="1" applyAlignment="1">
      <alignment horizontal="left" wrapText="1"/>
    </xf>
    <xf numFmtId="43" fontId="12" fillId="0" borderId="0" xfId="1" applyFont="1" applyAlignment="1">
      <alignment horizontal="right"/>
    </xf>
    <xf numFmtId="0" fontId="13" fillId="0" borderId="0" xfId="0" applyFont="1"/>
    <xf numFmtId="0" fontId="14" fillId="0" borderId="0" xfId="0" applyFont="1" applyAlignment="1">
      <alignment vertical="center" wrapText="1"/>
    </xf>
    <xf numFmtId="43" fontId="14" fillId="0" borderId="0" xfId="1" applyFont="1" applyAlignment="1">
      <alignment horizontal="left" vertical="center" wrapText="1" indent="2"/>
    </xf>
    <xf numFmtId="0" fontId="11" fillId="2" borderId="1" xfId="0" applyFont="1" applyFill="1" applyBorder="1" applyAlignment="1">
      <alignment horizontal="left" vertical="center" wrapText="1"/>
    </xf>
    <xf numFmtId="49" fontId="12" fillId="4" borderId="0" xfId="0" applyNumberFormat="1" applyFont="1" applyFill="1" applyAlignment="1">
      <alignment horizontal="left" wrapText="1"/>
    </xf>
    <xf numFmtId="43" fontId="12" fillId="4" borderId="0" xfId="1" applyFont="1" applyFill="1" applyAlignment="1">
      <alignment horizontal="right"/>
    </xf>
    <xf numFmtId="43" fontId="15" fillId="4" borderId="0" xfId="1" applyFont="1" applyFill="1" applyAlignment="1">
      <alignment horizontal="right"/>
    </xf>
    <xf numFmtId="49" fontId="12" fillId="5" borderId="0" xfId="0" applyNumberFormat="1" applyFont="1" applyFill="1" applyAlignment="1">
      <alignment horizontal="left" wrapText="1"/>
    </xf>
    <xf numFmtId="43" fontId="12" fillId="5" borderId="0" xfId="1" applyFont="1" applyFill="1" applyAlignment="1">
      <alignment horizontal="right"/>
    </xf>
    <xf numFmtId="0" fontId="11" fillId="0" borderId="2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 wrapText="1" indent="2"/>
    </xf>
    <xf numFmtId="0" fontId="16" fillId="2" borderId="1" xfId="0" applyFont="1" applyFill="1" applyBorder="1" applyAlignment="1">
      <alignment horizontal="left" vertical="center" wrapText="1"/>
    </xf>
    <xf numFmtId="43" fontId="16" fillId="2" borderId="1" xfId="1" applyFont="1" applyFill="1" applyBorder="1" applyAlignment="1">
      <alignment horizontal="left" vertical="center" wrapText="1"/>
    </xf>
    <xf numFmtId="0" fontId="17" fillId="0" borderId="0" xfId="0" applyFont="1"/>
    <xf numFmtId="43" fontId="17" fillId="0" borderId="0" xfId="1" applyFont="1"/>
    <xf numFmtId="0" fontId="18" fillId="0" borderId="0" xfId="0" applyFont="1" applyAlignment="1">
      <alignment wrapText="1"/>
    </xf>
    <xf numFmtId="0" fontId="18" fillId="0" borderId="0" xfId="0" applyFont="1"/>
    <xf numFmtId="0" fontId="2" fillId="0" borderId="0" xfId="0" applyFont="1" applyAlignment="1"/>
    <xf numFmtId="0" fontId="18" fillId="0" borderId="0" xfId="0" applyFont="1" applyAlignment="1"/>
    <xf numFmtId="0" fontId="20" fillId="0" borderId="0" xfId="0" applyFont="1"/>
    <xf numFmtId="43" fontId="20" fillId="0" borderId="0" xfId="1" applyFont="1"/>
    <xf numFmtId="0" fontId="20" fillId="0" borderId="0" xfId="0" applyFont="1" applyBorder="1"/>
    <xf numFmtId="0" fontId="21" fillId="0" borderId="0" xfId="0" applyFont="1" applyBorder="1" applyAlignment="1"/>
    <xf numFmtId="0" fontId="0" fillId="0" borderId="0" xfId="0" applyBorder="1"/>
    <xf numFmtId="0" fontId="21" fillId="0" borderId="0" xfId="0" applyFont="1" applyAlignment="1">
      <alignment horizontal="center"/>
    </xf>
    <xf numFmtId="0" fontId="21" fillId="0" borderId="0" xfId="0" applyFont="1" applyAlignment="1"/>
    <xf numFmtId="0" fontId="20" fillId="0" borderId="0" xfId="0" applyFont="1" applyAlignment="1">
      <alignment horizontal="center"/>
    </xf>
    <xf numFmtId="0" fontId="20" fillId="0" borderId="0" xfId="0" applyFont="1" applyAlignment="1">
      <alignment wrapText="1"/>
    </xf>
    <xf numFmtId="0" fontId="0" fillId="0" borderId="3" xfId="0" applyBorder="1"/>
    <xf numFmtId="0" fontId="21" fillId="0" borderId="0" xfId="0" applyFont="1" applyBorder="1" applyAlignment="1">
      <alignment horizontal="center"/>
    </xf>
    <xf numFmtId="0" fontId="0" fillId="0" borderId="3" xfId="0" applyFont="1" applyBorder="1"/>
    <xf numFmtId="0" fontId="20" fillId="0" borderId="3" xfId="0" applyFont="1" applyBorder="1" applyAlignment="1">
      <alignment horizontal="center"/>
    </xf>
    <xf numFmtId="0" fontId="22" fillId="0" borderId="0" xfId="0" applyFont="1" applyAlignment="1"/>
    <xf numFmtId="0" fontId="23" fillId="0" borderId="0" xfId="0" applyFont="1" applyAlignment="1"/>
    <xf numFmtId="0" fontId="18" fillId="0" borderId="0" xfId="0" applyFont="1" applyAlignment="1">
      <alignment horizontal="left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49" fontId="7" fillId="0" borderId="0" xfId="0" applyNumberFormat="1" applyFont="1" applyAlignment="1">
      <alignment horizontal="left" wrapText="1"/>
    </xf>
    <xf numFmtId="0" fontId="5" fillId="0" borderId="0" xfId="0" applyFont="1" applyBorder="1" applyAlignment="1">
      <alignment horizontal="center" vertical="center"/>
    </xf>
    <xf numFmtId="0" fontId="24" fillId="0" borderId="0" xfId="0" applyFont="1"/>
    <xf numFmtId="0" fontId="25" fillId="0" borderId="0" xfId="0" applyFont="1" applyBorder="1" applyAlignment="1">
      <alignment horizontal="center" vertical="center"/>
    </xf>
    <xf numFmtId="0" fontId="26" fillId="0" borderId="0" xfId="0" applyFont="1"/>
    <xf numFmtId="0" fontId="0" fillId="0" borderId="0" xfId="0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3895725</xdr:colOff>
      <xdr:row>0</xdr:row>
      <xdr:rowOff>123825</xdr:rowOff>
    </xdr:from>
    <xdr:to>
      <xdr:col>3</xdr:col>
      <xdr:colOff>809625</xdr:colOff>
      <xdr:row>3</xdr:row>
      <xdr:rowOff>0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57725" y="123825"/>
          <a:ext cx="241935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30"/>
  <sheetViews>
    <sheetView tabSelected="1" workbookViewId="0">
      <selection activeCell="E11" sqref="E11:F11"/>
    </sheetView>
  </sheetViews>
  <sheetFormatPr baseColWidth="10" defaultRowHeight="15" x14ac:dyDescent="0.25"/>
  <cols>
    <col min="1" max="1" width="3.85546875" customWidth="1"/>
    <col min="2" max="2" width="60.140625" customWidth="1"/>
    <col min="3" max="3" width="25.42578125" customWidth="1"/>
    <col min="4" max="4" width="24.42578125" bestFit="1" customWidth="1"/>
    <col min="5" max="5" width="20.7109375" bestFit="1" customWidth="1"/>
    <col min="6" max="6" width="23" bestFit="1" customWidth="1"/>
    <col min="7" max="7" width="5.5703125" customWidth="1"/>
  </cols>
  <sheetData>
    <row r="1" spans="1:6" ht="15.75" x14ac:dyDescent="0.25">
      <c r="B1" s="1"/>
      <c r="C1" s="2"/>
      <c r="D1" s="2"/>
      <c r="E1" s="2"/>
    </row>
    <row r="2" spans="1:6" ht="15.75" x14ac:dyDescent="0.25">
      <c r="B2" s="1"/>
      <c r="C2" s="2"/>
      <c r="D2" s="2"/>
      <c r="E2" s="2"/>
    </row>
    <row r="3" spans="1:6" ht="18" x14ac:dyDescent="0.25">
      <c r="A3" s="3"/>
      <c r="B3" s="3"/>
      <c r="C3" s="4"/>
      <c r="D3" s="3"/>
      <c r="E3" s="3"/>
    </row>
    <row r="4" spans="1:6" ht="27" x14ac:dyDescent="0.35">
      <c r="A4" s="5"/>
      <c r="B4" s="56" t="s">
        <v>89</v>
      </c>
      <c r="C4" s="56"/>
      <c r="D4" s="56"/>
      <c r="E4" s="56"/>
      <c r="F4" s="56"/>
    </row>
    <row r="5" spans="1:6" ht="20.25" customHeight="1" x14ac:dyDescent="0.35">
      <c r="A5" s="5"/>
      <c r="B5" s="53" t="s">
        <v>90</v>
      </c>
      <c r="C5" s="53"/>
      <c r="D5" s="53"/>
      <c r="E5" s="53"/>
      <c r="F5" s="53"/>
    </row>
    <row r="6" spans="1:6" s="59" customFormat="1" ht="20.25" customHeight="1" x14ac:dyDescent="0.25">
      <c r="A6" s="7"/>
      <c r="B6" s="58" t="s">
        <v>34</v>
      </c>
      <c r="C6" s="58"/>
      <c r="D6" s="58"/>
      <c r="E6" s="58"/>
      <c r="F6" s="58"/>
    </row>
    <row r="7" spans="1:6" ht="20.25" customHeight="1" x14ac:dyDescent="0.35">
      <c r="A7" s="5"/>
      <c r="B7" s="53" t="s">
        <v>0</v>
      </c>
      <c r="C7" s="53"/>
      <c r="D7" s="53"/>
      <c r="E7" s="53"/>
      <c r="F7" s="53"/>
    </row>
    <row r="8" spans="1:6" s="57" customFormat="1" ht="19.5" customHeight="1" x14ac:dyDescent="0.3">
      <c r="A8" s="3"/>
      <c r="B8" s="54" t="s">
        <v>1</v>
      </c>
      <c r="C8" s="54"/>
      <c r="D8" s="54"/>
      <c r="E8" s="54"/>
      <c r="F8" s="54"/>
    </row>
    <row r="9" spans="1:6" s="59" customFormat="1" ht="15.75" x14ac:dyDescent="0.25">
      <c r="A9" s="7"/>
      <c r="B9" s="55" t="s">
        <v>35</v>
      </c>
      <c r="C9" s="55"/>
      <c r="D9" s="55"/>
      <c r="E9" s="55"/>
    </row>
    <row r="10" spans="1:6" s="59" customFormat="1" ht="15.75" x14ac:dyDescent="0.25">
      <c r="A10" s="7"/>
      <c r="B10" s="6" t="s">
        <v>92</v>
      </c>
      <c r="C10" s="7"/>
      <c r="D10" s="8"/>
      <c r="E10" s="8"/>
    </row>
    <row r="11" spans="1:6" ht="18.75" x14ac:dyDescent="0.3">
      <c r="B11" s="9"/>
      <c r="C11" s="10"/>
      <c r="D11" s="10"/>
      <c r="E11" s="30" t="s">
        <v>36</v>
      </c>
      <c r="F11" s="30" t="s">
        <v>91</v>
      </c>
    </row>
    <row r="12" spans="1:6" s="60" customFormat="1" ht="28.5" x14ac:dyDescent="0.25">
      <c r="B12" s="20" t="s">
        <v>2</v>
      </c>
      <c r="C12" s="14" t="s">
        <v>3</v>
      </c>
      <c r="D12" s="14" t="s">
        <v>4</v>
      </c>
      <c r="E12" s="14" t="s">
        <v>3</v>
      </c>
      <c r="F12" s="14" t="s">
        <v>3</v>
      </c>
    </row>
    <row r="13" spans="1:6" x14ac:dyDescent="0.25">
      <c r="B13" s="13" t="s">
        <v>5</v>
      </c>
      <c r="C13" s="14">
        <f>SUM(E13:F13)</f>
        <v>1388976278.0600002</v>
      </c>
      <c r="D13" s="14">
        <f t="shared" ref="D13:F16" si="0">D14</f>
        <v>13679372106</v>
      </c>
      <c r="E13" s="14">
        <f t="shared" si="0"/>
        <v>312121244.20000005</v>
      </c>
      <c r="F13" s="14">
        <f t="shared" si="0"/>
        <v>1076855033.8600001</v>
      </c>
    </row>
    <row r="14" spans="1:6" ht="15.75" x14ac:dyDescent="0.25">
      <c r="B14" s="15" t="s">
        <v>6</v>
      </c>
      <c r="C14" s="16">
        <f t="shared" ref="C14:C69" si="1">SUM(E14:F14)</f>
        <v>1388976278.0600002</v>
      </c>
      <c r="D14" s="16">
        <f t="shared" si="0"/>
        <v>13679372106</v>
      </c>
      <c r="E14" s="16">
        <f t="shared" si="0"/>
        <v>312121244.20000005</v>
      </c>
      <c r="F14" s="16">
        <f t="shared" si="0"/>
        <v>1076855033.8600001</v>
      </c>
    </row>
    <row r="15" spans="1:6" ht="15.75" x14ac:dyDescent="0.25">
      <c r="B15" s="15" t="s">
        <v>7</v>
      </c>
      <c r="C15" s="16">
        <f t="shared" si="1"/>
        <v>1388976278.0600002</v>
      </c>
      <c r="D15" s="16">
        <f t="shared" si="0"/>
        <v>13679372106</v>
      </c>
      <c r="E15" s="16">
        <f t="shared" si="0"/>
        <v>312121244.20000005</v>
      </c>
      <c r="F15" s="16">
        <f t="shared" si="0"/>
        <v>1076855033.8600001</v>
      </c>
    </row>
    <row r="16" spans="1:6" ht="15.75" x14ac:dyDescent="0.25">
      <c r="B16" s="15" t="s">
        <v>8</v>
      </c>
      <c r="C16" s="16">
        <f t="shared" si="1"/>
        <v>1388976278.0600002</v>
      </c>
      <c r="D16" s="16">
        <f>D17</f>
        <v>13679372106</v>
      </c>
      <c r="E16" s="16">
        <f t="shared" si="0"/>
        <v>312121244.20000005</v>
      </c>
      <c r="F16" s="16">
        <f t="shared" si="0"/>
        <v>1076855033.8600001</v>
      </c>
    </row>
    <row r="17" spans="2:6" x14ac:dyDescent="0.25">
      <c r="B17" s="13" t="s">
        <v>9</v>
      </c>
      <c r="C17" s="14">
        <f t="shared" si="1"/>
        <v>1388976278.0600002</v>
      </c>
      <c r="D17" s="14">
        <f>D18+D22+D32+D50+D58+D67</f>
        <v>13679372106</v>
      </c>
      <c r="E17" s="14">
        <f t="shared" ref="E17" si="2">E18+E22+E32+E42+E50+E58+E67</f>
        <v>312121244.20000005</v>
      </c>
      <c r="F17" s="14">
        <f t="shared" ref="F17" si="3">F18+F22+F32+F42+F50+F58+F67</f>
        <v>1076855033.8600001</v>
      </c>
    </row>
    <row r="18" spans="2:6" x14ac:dyDescent="0.25">
      <c r="B18" s="13" t="s">
        <v>10</v>
      </c>
      <c r="C18" s="14">
        <f t="shared" si="1"/>
        <v>151125934.69</v>
      </c>
      <c r="D18" s="14">
        <f>D19+D20+D21</f>
        <v>1105047513</v>
      </c>
      <c r="E18" s="14">
        <f t="shared" ref="E18" si="4">E19+E20+E21</f>
        <v>75573725.950000003</v>
      </c>
      <c r="F18" s="14">
        <f t="shared" ref="F18" si="5">F19+F20+F21</f>
        <v>75552208.739999995</v>
      </c>
    </row>
    <row r="19" spans="2:6" ht="15.75" x14ac:dyDescent="0.25">
      <c r="B19" s="15" t="s">
        <v>11</v>
      </c>
      <c r="C19" s="16">
        <f t="shared" si="1"/>
        <v>127523091.05</v>
      </c>
      <c r="D19" s="16">
        <v>844354383</v>
      </c>
      <c r="E19" s="16">
        <v>63677782.759999998</v>
      </c>
      <c r="F19" s="16">
        <v>63845308.289999999</v>
      </c>
    </row>
    <row r="20" spans="2:6" ht="15.75" x14ac:dyDescent="0.25">
      <c r="B20" s="15" t="s">
        <v>12</v>
      </c>
      <c r="C20" s="16">
        <f t="shared" si="1"/>
        <v>4194569.67</v>
      </c>
      <c r="D20" s="16">
        <v>140087994</v>
      </c>
      <c r="E20" s="16">
        <v>2156249.67</v>
      </c>
      <c r="F20" s="16">
        <v>2038320</v>
      </c>
    </row>
    <row r="21" spans="2:6" ht="15.75" x14ac:dyDescent="0.25">
      <c r="B21" s="15" t="s">
        <v>13</v>
      </c>
      <c r="C21" s="16">
        <f t="shared" si="1"/>
        <v>19408273.969999999</v>
      </c>
      <c r="D21" s="16">
        <v>120605136</v>
      </c>
      <c r="E21" s="16">
        <v>9739693.5199999996</v>
      </c>
      <c r="F21" s="16">
        <v>9668580.4499999993</v>
      </c>
    </row>
    <row r="22" spans="2:6" x14ac:dyDescent="0.25">
      <c r="B22" s="13" t="s">
        <v>14</v>
      </c>
      <c r="C22" s="14">
        <f t="shared" si="1"/>
        <v>23381280.579999998</v>
      </c>
      <c r="D22" s="14">
        <f>D23+D24+D25+D26+D27+D28+D29+D30+D31</f>
        <v>388827952</v>
      </c>
      <c r="E22" s="14">
        <f t="shared" ref="E22" si="6">E23+E24+E25+E26+E27+E28+E29+E30+E31</f>
        <v>11457002.67</v>
      </c>
      <c r="F22" s="14">
        <f t="shared" ref="F22" si="7">F23+F24+F25+F26+F27+F28+F29+F30+F31</f>
        <v>11924277.91</v>
      </c>
    </row>
    <row r="23" spans="2:6" ht="15.75" x14ac:dyDescent="0.25">
      <c r="B23" s="15" t="s">
        <v>15</v>
      </c>
      <c r="C23" s="16">
        <f t="shared" si="1"/>
        <v>8836544.1500000004</v>
      </c>
      <c r="D23" s="16">
        <f>77030000</f>
        <v>77030000</v>
      </c>
      <c r="E23" s="16">
        <v>2933121.4</v>
      </c>
      <c r="F23" s="16">
        <v>5903422.75</v>
      </c>
    </row>
    <row r="24" spans="2:6" ht="15.75" x14ac:dyDescent="0.25">
      <c r="B24" s="15" t="s">
        <v>16</v>
      </c>
      <c r="C24" s="16">
        <f t="shared" si="1"/>
        <v>85402.5</v>
      </c>
      <c r="D24" s="16">
        <f>2321865+2000000</f>
        <v>4321865</v>
      </c>
      <c r="E24" s="16">
        <v>0</v>
      </c>
      <c r="F24" s="16">
        <v>85402.5</v>
      </c>
    </row>
    <row r="25" spans="2:6" ht="15.75" x14ac:dyDescent="0.25">
      <c r="B25" s="15" t="s">
        <v>17</v>
      </c>
      <c r="C25" s="16">
        <f t="shared" si="1"/>
        <v>0</v>
      </c>
      <c r="D25" s="16">
        <v>6697600</v>
      </c>
      <c r="E25" s="16">
        <v>0</v>
      </c>
      <c r="F25" s="16">
        <v>0</v>
      </c>
    </row>
    <row r="26" spans="2:6" ht="15.75" x14ac:dyDescent="0.25">
      <c r="B26" s="15" t="s">
        <v>18</v>
      </c>
      <c r="C26" s="16">
        <f t="shared" si="1"/>
        <v>0</v>
      </c>
      <c r="D26" s="16">
        <v>1495000</v>
      </c>
      <c r="E26" s="16">
        <v>0</v>
      </c>
      <c r="F26" s="16">
        <v>0</v>
      </c>
    </row>
    <row r="27" spans="2:6" ht="15.75" x14ac:dyDescent="0.25">
      <c r="B27" s="15" t="s">
        <v>19</v>
      </c>
      <c r="C27" s="16">
        <f t="shared" si="1"/>
        <v>7750394.46</v>
      </c>
      <c r="D27" s="16">
        <v>147518597</v>
      </c>
      <c r="E27" s="16">
        <v>3882801.36</v>
      </c>
      <c r="F27" s="16">
        <v>3867593.1</v>
      </c>
    </row>
    <row r="28" spans="2:6" ht="15.75" x14ac:dyDescent="0.25">
      <c r="B28" s="15" t="s">
        <v>20</v>
      </c>
      <c r="C28" s="16">
        <f t="shared" si="1"/>
        <v>1015164.24</v>
      </c>
      <c r="D28" s="16">
        <f>29826081</f>
        <v>29826081</v>
      </c>
      <c r="E28" s="16">
        <v>527503.98</v>
      </c>
      <c r="F28" s="16">
        <v>487660.26</v>
      </c>
    </row>
    <row r="29" spans="2:6" ht="31.5" x14ac:dyDescent="0.25">
      <c r="B29" s="15" t="s">
        <v>21</v>
      </c>
      <c r="C29" s="16">
        <f t="shared" si="1"/>
        <v>583039.92000000004</v>
      </c>
      <c r="D29" s="16">
        <f>19042974+5000000</f>
        <v>24042974</v>
      </c>
      <c r="E29" s="16">
        <v>247013.29</v>
      </c>
      <c r="F29" s="16">
        <v>336026.63</v>
      </c>
    </row>
    <row r="30" spans="2:6" ht="31.5" x14ac:dyDescent="0.25">
      <c r="B30" s="15" t="s">
        <v>22</v>
      </c>
      <c r="C30" s="16">
        <f t="shared" si="1"/>
        <v>1244172.67</v>
      </c>
      <c r="D30" s="16">
        <f>43055017+10088490</f>
        <v>53143507</v>
      </c>
      <c r="E30" s="16">
        <v>0</v>
      </c>
      <c r="F30" s="16">
        <v>1244172.67</v>
      </c>
    </row>
    <row r="31" spans="2:6" ht="15.75" x14ac:dyDescent="0.25">
      <c r="B31" s="15" t="s">
        <v>23</v>
      </c>
      <c r="C31" s="16">
        <f t="shared" si="1"/>
        <v>3866562.64</v>
      </c>
      <c r="D31" s="16">
        <v>44752328</v>
      </c>
      <c r="E31" s="16">
        <v>3866562.64</v>
      </c>
      <c r="F31" s="16">
        <v>0</v>
      </c>
    </row>
    <row r="32" spans="2:6" x14ac:dyDescent="0.25">
      <c r="B32" s="13" t="s">
        <v>24</v>
      </c>
      <c r="C32" s="14">
        <f t="shared" si="1"/>
        <v>1211747652.5699999</v>
      </c>
      <c r="D32" s="14">
        <f>D33+D34+D35+D36+D37+D38+D39+D40+D41</f>
        <v>12038228433</v>
      </c>
      <c r="E32" s="14">
        <f t="shared" ref="E32" si="8">E33+E34+E35+E36+E38+E39+E40+E41</f>
        <v>225090515.58000001</v>
      </c>
      <c r="F32" s="14">
        <f t="shared" ref="F32" si="9">F33+F34+F35+F36+F38+F39+F40+F41</f>
        <v>986657136.99000001</v>
      </c>
    </row>
    <row r="33" spans="1:7" ht="15.75" x14ac:dyDescent="0.25">
      <c r="B33" s="15" t="s">
        <v>25</v>
      </c>
      <c r="C33" s="16">
        <f t="shared" si="1"/>
        <v>264594</v>
      </c>
      <c r="D33" s="16">
        <v>4678203</v>
      </c>
      <c r="E33" s="16">
        <v>0</v>
      </c>
      <c r="F33" s="16">
        <v>264594</v>
      </c>
    </row>
    <row r="34" spans="1:7" ht="15.75" x14ac:dyDescent="0.25">
      <c r="B34" s="15" t="s">
        <v>26</v>
      </c>
      <c r="C34" s="16">
        <f t="shared" si="1"/>
        <v>0</v>
      </c>
      <c r="D34" s="16">
        <v>6543277</v>
      </c>
      <c r="E34" s="16">
        <v>0</v>
      </c>
      <c r="F34" s="16">
        <v>0</v>
      </c>
    </row>
    <row r="35" spans="1:7" ht="15.75" x14ac:dyDescent="0.25">
      <c r="B35" s="15" t="s">
        <v>27</v>
      </c>
      <c r="C35" s="16">
        <f t="shared" si="1"/>
        <v>20532</v>
      </c>
      <c r="D35" s="16">
        <v>10523074</v>
      </c>
      <c r="E35" s="16">
        <v>0</v>
      </c>
      <c r="F35" s="16">
        <v>20532</v>
      </c>
    </row>
    <row r="36" spans="1:7" ht="15.75" x14ac:dyDescent="0.25">
      <c r="B36" s="15" t="s">
        <v>28</v>
      </c>
      <c r="C36" s="16">
        <f t="shared" si="1"/>
        <v>1062451828.47</v>
      </c>
      <c r="D36" s="16">
        <v>2828600696.3899999</v>
      </c>
      <c r="E36" s="16">
        <v>152808918.5</v>
      </c>
      <c r="F36" s="16">
        <v>909642909.97000003</v>
      </c>
    </row>
    <row r="37" spans="1:7" ht="15.75" x14ac:dyDescent="0.25">
      <c r="B37" s="15" t="s">
        <v>85</v>
      </c>
      <c r="C37" s="16">
        <f t="shared" si="1"/>
        <v>0</v>
      </c>
      <c r="D37" s="16">
        <v>7302800000</v>
      </c>
      <c r="E37" s="16"/>
      <c r="F37" s="16"/>
    </row>
    <row r="38" spans="1:7" ht="15.75" x14ac:dyDescent="0.25">
      <c r="B38" s="15" t="s">
        <v>29</v>
      </c>
      <c r="C38" s="16">
        <f t="shared" si="1"/>
        <v>0</v>
      </c>
      <c r="D38" s="16">
        <v>15265616</v>
      </c>
      <c r="E38" s="16">
        <v>0</v>
      </c>
      <c r="F38" s="16">
        <v>0</v>
      </c>
    </row>
    <row r="39" spans="1:7" ht="31.5" x14ac:dyDescent="0.25">
      <c r="B39" s="15" t="s">
        <v>30</v>
      </c>
      <c r="C39" s="16">
        <f t="shared" si="1"/>
        <v>0</v>
      </c>
      <c r="D39" s="16">
        <v>11245915</v>
      </c>
      <c r="E39" s="16">
        <v>0</v>
      </c>
      <c r="F39" s="16">
        <v>0</v>
      </c>
    </row>
    <row r="40" spans="1:7" ht="31.5" x14ac:dyDescent="0.25">
      <c r="B40" s="15" t="s">
        <v>31</v>
      </c>
      <c r="C40" s="16">
        <f t="shared" si="1"/>
        <v>12071631.810000001</v>
      </c>
      <c r="D40" s="16">
        <f>69239358+42872947.61</f>
        <v>112112305.61</v>
      </c>
      <c r="E40" s="16">
        <v>1794.96</v>
      </c>
      <c r="F40" s="16">
        <v>12069836.85</v>
      </c>
    </row>
    <row r="41" spans="1:7" ht="15.75" x14ac:dyDescent="0.25">
      <c r="B41" s="15" t="s">
        <v>32</v>
      </c>
      <c r="C41" s="16">
        <f t="shared" si="1"/>
        <v>136939066.29000002</v>
      </c>
      <c r="D41" s="16">
        <f>130342528+1593116818+23000000</f>
        <v>1746459346</v>
      </c>
      <c r="E41" s="16">
        <v>72279802.120000005</v>
      </c>
      <c r="F41" s="16">
        <v>64659264.170000002</v>
      </c>
    </row>
    <row r="42" spans="1:7" x14ac:dyDescent="0.25">
      <c r="A42" s="17"/>
      <c r="B42" s="13" t="s">
        <v>33</v>
      </c>
      <c r="C42" s="14">
        <f t="shared" si="1"/>
        <v>0</v>
      </c>
      <c r="D42" s="14">
        <v>0</v>
      </c>
      <c r="E42" s="14">
        <f>E43+E44+E45+E46+E47+E48+E49</f>
        <v>0</v>
      </c>
      <c r="F42" s="14">
        <f>F43+F44+F45+F46+F47+F48+F49</f>
        <v>0</v>
      </c>
    </row>
    <row r="43" spans="1:7" ht="30" x14ac:dyDescent="0.25">
      <c r="B43" s="18" t="s">
        <v>37</v>
      </c>
      <c r="C43" s="19">
        <f t="shared" si="1"/>
        <v>0</v>
      </c>
      <c r="D43" s="19">
        <v>0</v>
      </c>
      <c r="E43" s="19">
        <v>0</v>
      </c>
      <c r="F43" s="19">
        <v>0</v>
      </c>
      <c r="G43" s="19"/>
    </row>
    <row r="44" spans="1:7" ht="30" x14ac:dyDescent="0.25">
      <c r="B44" s="18" t="s">
        <v>38</v>
      </c>
      <c r="C44" s="19">
        <f t="shared" si="1"/>
        <v>0</v>
      </c>
      <c r="D44" s="19">
        <v>0</v>
      </c>
      <c r="E44" s="19">
        <v>0</v>
      </c>
      <c r="F44" s="19">
        <v>0</v>
      </c>
      <c r="G44" s="19"/>
    </row>
    <row r="45" spans="1:7" ht="30" x14ac:dyDescent="0.25">
      <c r="B45" s="18" t="s">
        <v>39</v>
      </c>
      <c r="C45" s="19">
        <f t="shared" si="1"/>
        <v>0</v>
      </c>
      <c r="D45" s="19">
        <v>0</v>
      </c>
      <c r="E45" s="19">
        <v>0</v>
      </c>
      <c r="F45" s="19">
        <v>0</v>
      </c>
      <c r="G45" s="19"/>
    </row>
    <row r="46" spans="1:7" ht="30" x14ac:dyDescent="0.25">
      <c r="B46" s="18" t="s">
        <v>40</v>
      </c>
      <c r="C46" s="19">
        <f t="shared" si="1"/>
        <v>0</v>
      </c>
      <c r="D46" s="19">
        <v>0</v>
      </c>
      <c r="E46" s="19">
        <v>0</v>
      </c>
      <c r="F46" s="19">
        <v>0</v>
      </c>
      <c r="G46" s="19"/>
    </row>
    <row r="47" spans="1:7" ht="30" x14ac:dyDescent="0.25">
      <c r="B47" s="18" t="s">
        <v>41</v>
      </c>
      <c r="C47" s="19">
        <f t="shared" si="1"/>
        <v>0</v>
      </c>
      <c r="D47" s="19">
        <v>0</v>
      </c>
      <c r="E47" s="19">
        <v>0</v>
      </c>
      <c r="F47" s="19">
        <v>0</v>
      </c>
      <c r="G47" s="19"/>
    </row>
    <row r="48" spans="1:7" ht="30" x14ac:dyDescent="0.25">
      <c r="B48" s="18" t="s">
        <v>42</v>
      </c>
      <c r="C48" s="19">
        <f t="shared" si="1"/>
        <v>0</v>
      </c>
      <c r="D48" s="19">
        <v>0</v>
      </c>
      <c r="E48" s="19">
        <v>0</v>
      </c>
      <c r="F48" s="19">
        <v>0</v>
      </c>
      <c r="G48" s="19"/>
    </row>
    <row r="49" spans="2:7" ht="30" x14ac:dyDescent="0.25">
      <c r="B49" s="18" t="s">
        <v>43</v>
      </c>
      <c r="C49" s="19">
        <f t="shared" si="1"/>
        <v>0</v>
      </c>
      <c r="D49" s="19">
        <v>0</v>
      </c>
      <c r="E49" s="19">
        <v>0</v>
      </c>
      <c r="F49" s="19">
        <v>0</v>
      </c>
      <c r="G49" s="19"/>
    </row>
    <row r="50" spans="2:7" x14ac:dyDescent="0.25">
      <c r="B50" s="20" t="s">
        <v>44</v>
      </c>
      <c r="C50" s="14">
        <f t="shared" si="1"/>
        <v>0</v>
      </c>
      <c r="D50" s="14">
        <v>0</v>
      </c>
      <c r="E50" s="14"/>
      <c r="F50" s="14"/>
      <c r="G50" s="19"/>
    </row>
    <row r="51" spans="2:7" ht="30" x14ac:dyDescent="0.25">
      <c r="B51" s="18" t="s">
        <v>45</v>
      </c>
      <c r="C51" s="19">
        <f t="shared" si="1"/>
        <v>0</v>
      </c>
      <c r="D51" s="19">
        <v>0</v>
      </c>
      <c r="E51" s="19"/>
      <c r="F51" s="19"/>
      <c r="G51" s="19"/>
    </row>
    <row r="52" spans="2:7" ht="30" x14ac:dyDescent="0.25">
      <c r="B52" s="18" t="s">
        <v>46</v>
      </c>
      <c r="C52" s="19">
        <f t="shared" si="1"/>
        <v>0</v>
      </c>
      <c r="D52" s="19">
        <v>0</v>
      </c>
      <c r="E52" s="19"/>
      <c r="F52" s="19"/>
      <c r="G52" s="19"/>
    </row>
    <row r="53" spans="2:7" ht="30" x14ac:dyDescent="0.25">
      <c r="B53" s="18" t="s">
        <v>47</v>
      </c>
      <c r="C53" s="19">
        <f t="shared" si="1"/>
        <v>0</v>
      </c>
      <c r="D53" s="19">
        <v>0</v>
      </c>
      <c r="E53" s="19"/>
      <c r="F53" s="19"/>
      <c r="G53" s="19"/>
    </row>
    <row r="54" spans="2:7" ht="30" x14ac:dyDescent="0.25">
      <c r="B54" s="18" t="s">
        <v>48</v>
      </c>
      <c r="C54" s="19">
        <f t="shared" si="1"/>
        <v>0</v>
      </c>
      <c r="D54" s="19">
        <v>0</v>
      </c>
      <c r="E54" s="19"/>
      <c r="F54" s="19"/>
      <c r="G54" s="19"/>
    </row>
    <row r="55" spans="2:7" ht="30" x14ac:dyDescent="0.25">
      <c r="B55" s="18" t="s">
        <v>49</v>
      </c>
      <c r="C55" s="19">
        <f t="shared" si="1"/>
        <v>0</v>
      </c>
      <c r="D55" s="19">
        <v>0</v>
      </c>
      <c r="E55" s="19"/>
      <c r="F55" s="19"/>
      <c r="G55" s="19"/>
    </row>
    <row r="56" spans="2:7" ht="30" x14ac:dyDescent="0.25">
      <c r="B56" s="18" t="s">
        <v>50</v>
      </c>
      <c r="C56" s="19">
        <f t="shared" si="1"/>
        <v>0</v>
      </c>
      <c r="D56" s="19">
        <v>0</v>
      </c>
      <c r="E56" s="19"/>
      <c r="F56" s="19"/>
      <c r="G56" s="19"/>
    </row>
    <row r="57" spans="2:7" ht="30" x14ac:dyDescent="0.25">
      <c r="B57" s="18" t="s">
        <v>51</v>
      </c>
      <c r="C57" s="19">
        <f t="shared" si="1"/>
        <v>0</v>
      </c>
      <c r="D57" s="19">
        <v>0</v>
      </c>
      <c r="E57" s="19"/>
      <c r="F57" s="19"/>
      <c r="G57" s="19"/>
    </row>
    <row r="58" spans="2:7" x14ac:dyDescent="0.25">
      <c r="B58" s="20" t="s">
        <v>52</v>
      </c>
      <c r="C58" s="14">
        <f t="shared" si="1"/>
        <v>2721410.2199999997</v>
      </c>
      <c r="D58" s="14">
        <f>D59+D60+D61+D62+D63+D64+D65+D66</f>
        <v>115768208</v>
      </c>
      <c r="E58" s="14">
        <v>0</v>
      </c>
      <c r="F58" s="14">
        <f>F59+F60+F61+F62+F63+F64+F65+F66</f>
        <v>2721410.2199999997</v>
      </c>
      <c r="G58" s="19"/>
    </row>
    <row r="59" spans="2:7" ht="15.75" x14ac:dyDescent="0.25">
      <c r="B59" s="15" t="s">
        <v>53</v>
      </c>
      <c r="C59" s="16">
        <f t="shared" si="1"/>
        <v>2345250</v>
      </c>
      <c r="D59" s="16">
        <v>53417155</v>
      </c>
      <c r="E59" s="16">
        <v>0</v>
      </c>
      <c r="F59" s="16">
        <v>2345250</v>
      </c>
      <c r="G59" s="19"/>
    </row>
    <row r="60" spans="2:7" ht="31.5" x14ac:dyDescent="0.25">
      <c r="B60" s="15" t="s">
        <v>54</v>
      </c>
      <c r="C60" s="16">
        <f t="shared" si="1"/>
        <v>0</v>
      </c>
      <c r="D60" s="16">
        <v>410000</v>
      </c>
      <c r="E60" s="16">
        <v>0</v>
      </c>
      <c r="F60" s="16">
        <v>0</v>
      </c>
      <c r="G60" s="19"/>
    </row>
    <row r="61" spans="2:7" ht="15.75" x14ac:dyDescent="0.25">
      <c r="B61" s="15" t="s">
        <v>55</v>
      </c>
      <c r="C61" s="16">
        <f t="shared" si="1"/>
        <v>0</v>
      </c>
      <c r="D61" s="16">
        <v>77200</v>
      </c>
      <c r="E61" s="16">
        <v>0</v>
      </c>
      <c r="F61" s="16">
        <v>0</v>
      </c>
      <c r="G61" s="19"/>
    </row>
    <row r="62" spans="2:7" ht="31.5" x14ac:dyDescent="0.25">
      <c r="B62" s="15" t="s">
        <v>56</v>
      </c>
      <c r="C62" s="16">
        <f t="shared" si="1"/>
        <v>0</v>
      </c>
      <c r="D62" s="16">
        <v>22170000</v>
      </c>
      <c r="E62" s="16"/>
      <c r="F62" s="16"/>
      <c r="G62" s="19"/>
    </row>
    <row r="63" spans="2:7" ht="15.75" x14ac:dyDescent="0.25">
      <c r="B63" s="15" t="s">
        <v>57</v>
      </c>
      <c r="C63" s="16">
        <f t="shared" si="1"/>
        <v>376160.22</v>
      </c>
      <c r="D63" s="16">
        <f>6338798+9500000</f>
        <v>15838798</v>
      </c>
      <c r="E63" s="16">
        <v>0</v>
      </c>
      <c r="F63" s="16">
        <v>376160.22</v>
      </c>
      <c r="G63" s="19"/>
    </row>
    <row r="64" spans="2:7" ht="15.75" x14ac:dyDescent="0.25">
      <c r="B64" s="15" t="s">
        <v>58</v>
      </c>
      <c r="C64" s="16">
        <f t="shared" si="1"/>
        <v>0</v>
      </c>
      <c r="D64" s="16">
        <v>480055</v>
      </c>
      <c r="E64" s="16">
        <v>0</v>
      </c>
      <c r="F64" s="16">
        <v>0</v>
      </c>
      <c r="G64" s="19"/>
    </row>
    <row r="65" spans="2:7" ht="15.75" x14ac:dyDescent="0.25">
      <c r="B65" s="15" t="s">
        <v>59</v>
      </c>
      <c r="C65" s="16">
        <f t="shared" si="1"/>
        <v>0</v>
      </c>
      <c r="D65" s="16">
        <v>23275000</v>
      </c>
      <c r="E65" s="16">
        <v>0</v>
      </c>
      <c r="F65" s="16">
        <v>0</v>
      </c>
      <c r="G65" s="19"/>
    </row>
    <row r="66" spans="2:7" ht="31.5" x14ac:dyDescent="0.25">
      <c r="B66" s="21" t="s">
        <v>60</v>
      </c>
      <c r="C66" s="22">
        <f t="shared" si="1"/>
        <v>0</v>
      </c>
      <c r="D66" s="22">
        <v>100000</v>
      </c>
      <c r="E66" s="23"/>
      <c r="F66" s="23"/>
      <c r="G66" s="19"/>
    </row>
    <row r="67" spans="2:7" ht="15.75" x14ac:dyDescent="0.25">
      <c r="B67" s="24" t="s">
        <v>61</v>
      </c>
      <c r="C67" s="25">
        <f t="shared" si="1"/>
        <v>0</v>
      </c>
      <c r="D67" s="25">
        <f>D68</f>
        <v>31500000</v>
      </c>
      <c r="E67" s="25">
        <v>0</v>
      </c>
      <c r="F67" s="25">
        <v>0</v>
      </c>
      <c r="G67" s="19"/>
    </row>
    <row r="68" spans="2:7" ht="15.75" x14ac:dyDescent="0.25">
      <c r="B68" s="15" t="s">
        <v>62</v>
      </c>
      <c r="C68" s="16">
        <f t="shared" si="1"/>
        <v>0</v>
      </c>
      <c r="D68" s="16">
        <v>31500000</v>
      </c>
      <c r="E68" s="16">
        <v>0</v>
      </c>
      <c r="F68" s="16">
        <v>0</v>
      </c>
      <c r="G68" s="19"/>
    </row>
    <row r="69" spans="2:7" ht="18.75" x14ac:dyDescent="0.25">
      <c r="B69" s="12" t="s">
        <v>63</v>
      </c>
      <c r="C69" s="11">
        <f t="shared" si="1"/>
        <v>1388976278.0599999</v>
      </c>
      <c r="D69" s="11">
        <f t="shared" ref="C69:E69" si="10">SUM(D67+D58+D32+D22+D18)</f>
        <v>13679372106</v>
      </c>
      <c r="E69" s="11">
        <f t="shared" si="10"/>
        <v>312121244.19999999</v>
      </c>
      <c r="F69" s="11">
        <f t="shared" ref="F69" si="11">SUM(F67+F58+F32+F22+F18)</f>
        <v>1076855033.8599999</v>
      </c>
      <c r="G69" s="19"/>
    </row>
    <row r="70" spans="2:7" ht="15.75" x14ac:dyDescent="0.25">
      <c r="B70" s="26" t="s">
        <v>64</v>
      </c>
      <c r="C70" s="16">
        <v>0</v>
      </c>
      <c r="D70" s="16">
        <v>0</v>
      </c>
      <c r="E70" s="16">
        <v>0</v>
      </c>
      <c r="F70" s="16">
        <v>0</v>
      </c>
      <c r="G70" s="19"/>
    </row>
    <row r="71" spans="2:7" ht="15.75" x14ac:dyDescent="0.25">
      <c r="B71" s="27" t="s">
        <v>65</v>
      </c>
      <c r="C71" s="16">
        <v>0</v>
      </c>
      <c r="D71" s="16">
        <v>0</v>
      </c>
      <c r="E71" s="16">
        <v>0</v>
      </c>
      <c r="F71" s="16">
        <v>0</v>
      </c>
      <c r="G71" s="19"/>
    </row>
    <row r="72" spans="2:7" ht="30" x14ac:dyDescent="0.25">
      <c r="B72" s="28" t="s">
        <v>66</v>
      </c>
      <c r="C72" s="16">
        <v>0</v>
      </c>
      <c r="D72" s="16">
        <v>0</v>
      </c>
      <c r="E72" s="16">
        <v>0</v>
      </c>
      <c r="F72" s="16">
        <v>0</v>
      </c>
      <c r="G72" s="19"/>
    </row>
    <row r="73" spans="2:7" ht="30" x14ac:dyDescent="0.25">
      <c r="B73" s="28" t="s">
        <v>67</v>
      </c>
      <c r="C73" s="16">
        <v>0</v>
      </c>
      <c r="D73" s="16">
        <v>0</v>
      </c>
      <c r="E73" s="16">
        <v>0</v>
      </c>
      <c r="F73" s="16">
        <v>0</v>
      </c>
      <c r="G73" s="19"/>
    </row>
    <row r="74" spans="2:7" ht="15.75" x14ac:dyDescent="0.25">
      <c r="B74" s="27" t="s">
        <v>68</v>
      </c>
      <c r="C74" s="16">
        <v>0</v>
      </c>
      <c r="D74" s="16">
        <v>0</v>
      </c>
      <c r="E74" s="16">
        <v>0</v>
      </c>
      <c r="F74" s="16">
        <v>0</v>
      </c>
      <c r="G74" s="19"/>
    </row>
    <row r="75" spans="2:7" ht="15.75" x14ac:dyDescent="0.25">
      <c r="B75" s="28" t="s">
        <v>69</v>
      </c>
      <c r="C75" s="16">
        <v>0</v>
      </c>
      <c r="D75" s="16">
        <v>0</v>
      </c>
      <c r="E75" s="16">
        <v>0</v>
      </c>
      <c r="F75" s="16">
        <v>0</v>
      </c>
      <c r="G75" s="19"/>
    </row>
    <row r="76" spans="2:7" ht="15.75" x14ac:dyDescent="0.25">
      <c r="B76" s="28" t="s">
        <v>70</v>
      </c>
      <c r="C76" s="16">
        <v>0</v>
      </c>
      <c r="D76" s="16">
        <v>0</v>
      </c>
      <c r="E76" s="16">
        <v>0</v>
      </c>
      <c r="F76" s="16">
        <v>0</v>
      </c>
      <c r="G76" s="19"/>
    </row>
    <row r="77" spans="2:7" ht="15.75" x14ac:dyDescent="0.25">
      <c r="B77" s="27" t="s">
        <v>71</v>
      </c>
      <c r="C77" s="16">
        <v>0</v>
      </c>
      <c r="D77" s="16">
        <v>0</v>
      </c>
      <c r="E77" s="16">
        <v>0</v>
      </c>
      <c r="F77" s="16">
        <v>0</v>
      </c>
      <c r="G77" s="19"/>
    </row>
    <row r="78" spans="2:7" ht="30" x14ac:dyDescent="0.25">
      <c r="B78" s="28" t="s">
        <v>72</v>
      </c>
      <c r="C78" s="16">
        <v>0</v>
      </c>
      <c r="D78" s="16">
        <v>0</v>
      </c>
      <c r="E78" s="16">
        <v>0</v>
      </c>
      <c r="F78" s="16">
        <v>0</v>
      </c>
      <c r="G78" s="19"/>
    </row>
    <row r="79" spans="2:7" ht="15.75" x14ac:dyDescent="0.25">
      <c r="B79" s="29" t="s">
        <v>73</v>
      </c>
      <c r="C79" s="30">
        <f>SUM(C70:C78)</f>
        <v>0</v>
      </c>
      <c r="D79" s="30">
        <f>SUM(D70:D78)</f>
        <v>0</v>
      </c>
      <c r="E79" s="30"/>
      <c r="F79" s="30"/>
      <c r="G79" s="19"/>
    </row>
    <row r="80" spans="2:7" ht="18.75" x14ac:dyDescent="0.3">
      <c r="B80" s="31"/>
      <c r="C80" s="32"/>
      <c r="D80" s="32"/>
      <c r="E80" s="32"/>
      <c r="F80" s="32"/>
      <c r="G80" s="19"/>
    </row>
    <row r="81" spans="2:7" ht="15.75" x14ac:dyDescent="0.25">
      <c r="B81" s="29" t="s">
        <v>74</v>
      </c>
      <c r="C81" s="30">
        <f>SUM(C79+C69)</f>
        <v>1388976278.0599999</v>
      </c>
      <c r="D81" s="30">
        <f t="shared" ref="D81:E81" si="12">SUM(D79+D69)</f>
        <v>13679372106</v>
      </c>
      <c r="E81" s="30">
        <f t="shared" si="12"/>
        <v>312121244.19999999</v>
      </c>
      <c r="F81" s="30">
        <f t="shared" ref="F81" si="13">SUM(F79+F69)</f>
        <v>1076855033.8599999</v>
      </c>
      <c r="G81" s="19"/>
    </row>
    <row r="82" spans="2:7" ht="18" x14ac:dyDescent="0.25">
      <c r="B82" s="33" t="s">
        <v>75</v>
      </c>
      <c r="C82" s="34"/>
      <c r="D82" s="34"/>
      <c r="E82" s="34"/>
      <c r="F82" s="3"/>
      <c r="G82" s="19"/>
    </row>
    <row r="83" spans="2:7" ht="18" x14ac:dyDescent="0.25">
      <c r="B83" s="52" t="s">
        <v>93</v>
      </c>
      <c r="C83" s="52"/>
      <c r="D83" s="52"/>
      <c r="E83" s="52"/>
      <c r="F83" s="3"/>
      <c r="G83" s="19"/>
    </row>
    <row r="84" spans="2:7" ht="18" x14ac:dyDescent="0.25">
      <c r="B84" s="52" t="s">
        <v>94</v>
      </c>
      <c r="C84" s="52"/>
      <c r="D84" s="52"/>
      <c r="E84" s="52"/>
      <c r="F84" s="3"/>
      <c r="G84" s="19"/>
    </row>
    <row r="85" spans="2:7" ht="18" x14ac:dyDescent="0.25">
      <c r="B85" s="35" t="s">
        <v>76</v>
      </c>
      <c r="C85" s="35"/>
      <c r="D85" s="35"/>
      <c r="E85" s="35"/>
      <c r="F85" s="3"/>
      <c r="G85" s="19"/>
    </row>
    <row r="86" spans="2:7" ht="18" x14ac:dyDescent="0.25">
      <c r="B86" s="36" t="s">
        <v>77</v>
      </c>
      <c r="C86" s="36"/>
      <c r="D86" s="36"/>
      <c r="E86" s="36"/>
      <c r="F86" s="3"/>
      <c r="G86" s="19"/>
    </row>
    <row r="87" spans="2:7" ht="18" x14ac:dyDescent="0.25">
      <c r="B87" s="52" t="s">
        <v>78</v>
      </c>
      <c r="C87" s="52"/>
      <c r="D87" s="52"/>
      <c r="E87" s="52"/>
      <c r="F87" s="3"/>
      <c r="G87" s="19"/>
    </row>
    <row r="88" spans="2:7" ht="15.75" x14ac:dyDescent="0.25">
      <c r="B88" s="1"/>
      <c r="C88" s="2"/>
      <c r="D88" s="2"/>
      <c r="E88" s="2"/>
      <c r="G88" s="19"/>
    </row>
    <row r="89" spans="2:7" ht="15.75" x14ac:dyDescent="0.25">
      <c r="B89" s="1"/>
      <c r="C89" s="2"/>
      <c r="D89" s="2"/>
      <c r="E89" s="2"/>
      <c r="G89" s="19"/>
    </row>
    <row r="90" spans="2:7" ht="15.75" x14ac:dyDescent="0.25">
      <c r="B90" s="1"/>
      <c r="C90" s="2"/>
      <c r="D90" s="2"/>
      <c r="E90" s="2"/>
      <c r="G90" s="19"/>
    </row>
    <row r="91" spans="2:7" x14ac:dyDescent="0.25">
      <c r="B91" s="37"/>
      <c r="C91" s="38"/>
      <c r="D91" s="37"/>
      <c r="E91" s="37"/>
      <c r="F91" s="37"/>
      <c r="G91" s="19"/>
    </row>
    <row r="92" spans="2:7" x14ac:dyDescent="0.25">
      <c r="B92" s="49"/>
      <c r="C92" s="39"/>
      <c r="D92" s="48"/>
      <c r="E92" s="48"/>
      <c r="F92" s="48"/>
      <c r="G92" s="19"/>
    </row>
    <row r="93" spans="2:7" x14ac:dyDescent="0.25">
      <c r="B93" s="47" t="s">
        <v>80</v>
      </c>
      <c r="C93" s="40"/>
      <c r="E93" s="47" t="s">
        <v>79</v>
      </c>
      <c r="G93" s="19"/>
    </row>
    <row r="94" spans="2:7" x14ac:dyDescent="0.25">
      <c r="B94" s="42" t="s">
        <v>82</v>
      </c>
      <c r="C94" s="43"/>
      <c r="E94" s="42" t="s">
        <v>81</v>
      </c>
      <c r="G94" s="19"/>
    </row>
    <row r="95" spans="2:7" x14ac:dyDescent="0.25">
      <c r="B95" s="44" t="s">
        <v>84</v>
      </c>
      <c r="E95" s="44" t="s">
        <v>83</v>
      </c>
      <c r="G95" s="19"/>
    </row>
    <row r="96" spans="2:7" x14ac:dyDescent="0.25">
      <c r="B96" s="37"/>
      <c r="G96" s="19"/>
    </row>
    <row r="97" spans="2:7" x14ac:dyDescent="0.25">
      <c r="B97" s="45"/>
      <c r="C97" s="46"/>
      <c r="D97" s="46"/>
      <c r="F97" s="41"/>
      <c r="G97" s="19"/>
    </row>
    <row r="98" spans="2:7" ht="15.75" x14ac:dyDescent="0.25">
      <c r="B98" s="1"/>
      <c r="C98" s="50" t="s">
        <v>87</v>
      </c>
      <c r="D98" s="50"/>
      <c r="E98" s="50"/>
      <c r="G98" s="19"/>
    </row>
    <row r="99" spans="2:7" ht="15.75" x14ac:dyDescent="0.25">
      <c r="B99" s="1"/>
      <c r="C99" s="43" t="s">
        <v>86</v>
      </c>
      <c r="D99" s="43"/>
      <c r="E99" s="43"/>
      <c r="G99" s="19"/>
    </row>
    <row r="100" spans="2:7" ht="15.75" x14ac:dyDescent="0.25">
      <c r="B100" s="1"/>
      <c r="C100" s="51" t="s">
        <v>88</v>
      </c>
      <c r="D100" s="51"/>
      <c r="E100" s="51"/>
      <c r="G100" s="19"/>
    </row>
    <row r="101" spans="2:7" ht="15.75" x14ac:dyDescent="0.25">
      <c r="B101" s="1"/>
      <c r="C101" s="2"/>
      <c r="D101" s="2"/>
      <c r="E101" s="2"/>
      <c r="G101" s="19"/>
    </row>
    <row r="102" spans="2:7" ht="15.75" x14ac:dyDescent="0.25">
      <c r="B102" s="1"/>
      <c r="G102" s="19"/>
    </row>
    <row r="103" spans="2:7" ht="15.75" x14ac:dyDescent="0.25">
      <c r="B103" s="1"/>
      <c r="G103" s="19"/>
    </row>
    <row r="104" spans="2:7" ht="15.75" x14ac:dyDescent="0.25">
      <c r="B104" s="1"/>
      <c r="G104" s="19"/>
    </row>
    <row r="105" spans="2:7" ht="15.75" x14ac:dyDescent="0.25">
      <c r="B105" s="1"/>
      <c r="G105" s="19"/>
    </row>
    <row r="106" spans="2:7" ht="15.75" x14ac:dyDescent="0.25">
      <c r="B106" s="1"/>
      <c r="C106" s="2"/>
      <c r="D106" s="2"/>
      <c r="E106" s="2"/>
      <c r="G106" s="19"/>
    </row>
    <row r="107" spans="2:7" ht="15.75" x14ac:dyDescent="0.25">
      <c r="B107" s="1"/>
      <c r="C107" s="2"/>
      <c r="D107" s="2"/>
      <c r="E107" s="2"/>
      <c r="G107" s="19"/>
    </row>
    <row r="108" spans="2:7" ht="15.75" x14ac:dyDescent="0.25">
      <c r="B108" s="1"/>
      <c r="C108" s="2"/>
      <c r="D108" s="2"/>
      <c r="E108" s="2"/>
      <c r="G108" s="19"/>
    </row>
    <row r="109" spans="2:7" ht="15.75" x14ac:dyDescent="0.25">
      <c r="B109" s="1"/>
      <c r="C109" s="2"/>
      <c r="D109" s="2"/>
      <c r="E109" s="2"/>
      <c r="G109" s="19"/>
    </row>
    <row r="110" spans="2:7" ht="15.75" x14ac:dyDescent="0.25">
      <c r="B110" s="1"/>
      <c r="C110" s="2"/>
      <c r="D110" s="2"/>
      <c r="E110" s="2"/>
      <c r="G110" s="19"/>
    </row>
    <row r="111" spans="2:7" ht="15.75" x14ac:dyDescent="0.25">
      <c r="B111" s="1"/>
      <c r="C111" s="2"/>
      <c r="D111" s="2"/>
      <c r="E111" s="2"/>
      <c r="G111" s="19"/>
    </row>
    <row r="112" spans="2:7" ht="15.75" x14ac:dyDescent="0.25">
      <c r="B112" s="1"/>
      <c r="C112" s="2"/>
      <c r="D112" s="2"/>
      <c r="E112" s="2"/>
      <c r="G112" s="19"/>
    </row>
    <row r="113" spans="2:7" ht="15.75" x14ac:dyDescent="0.25">
      <c r="B113" s="1"/>
      <c r="C113" s="2"/>
      <c r="D113" s="2"/>
      <c r="E113" s="2"/>
      <c r="G113" s="19"/>
    </row>
    <row r="114" spans="2:7" ht="15.75" x14ac:dyDescent="0.25">
      <c r="B114" s="1"/>
      <c r="C114" s="2"/>
      <c r="D114" s="2"/>
      <c r="E114" s="2"/>
      <c r="G114" s="19"/>
    </row>
    <row r="115" spans="2:7" ht="15.75" x14ac:dyDescent="0.25">
      <c r="B115" s="1"/>
      <c r="C115" s="2"/>
      <c r="D115" s="2"/>
      <c r="E115" s="2"/>
      <c r="G115" s="19"/>
    </row>
    <row r="116" spans="2:7" ht="15.75" x14ac:dyDescent="0.25">
      <c r="B116" s="1"/>
      <c r="C116" s="2"/>
      <c r="D116" s="2"/>
      <c r="E116" s="2"/>
      <c r="G116" s="19"/>
    </row>
    <row r="117" spans="2:7" ht="15.75" x14ac:dyDescent="0.25">
      <c r="B117" s="1"/>
      <c r="C117" s="2"/>
      <c r="D117" s="2"/>
      <c r="E117" s="2"/>
      <c r="G117" s="19"/>
    </row>
    <row r="118" spans="2:7" ht="15.75" x14ac:dyDescent="0.25">
      <c r="B118" s="1"/>
      <c r="C118" s="2"/>
      <c r="D118" s="2"/>
      <c r="E118" s="2"/>
      <c r="G118" s="19"/>
    </row>
    <row r="119" spans="2:7" ht="15.75" x14ac:dyDescent="0.25">
      <c r="B119" s="1"/>
      <c r="C119" s="2"/>
      <c r="D119" s="2"/>
      <c r="E119" s="2"/>
      <c r="G119" s="19"/>
    </row>
    <row r="120" spans="2:7" ht="15.75" x14ac:dyDescent="0.25">
      <c r="B120" s="1"/>
      <c r="C120" s="2"/>
      <c r="D120" s="2"/>
      <c r="E120" s="2"/>
      <c r="G120" s="19"/>
    </row>
    <row r="121" spans="2:7" ht="15.75" x14ac:dyDescent="0.25">
      <c r="B121" s="1"/>
      <c r="C121" s="2"/>
      <c r="D121" s="2"/>
      <c r="E121" s="2"/>
      <c r="G121" s="19"/>
    </row>
    <row r="122" spans="2:7" ht="15.75" x14ac:dyDescent="0.25">
      <c r="B122" s="1"/>
      <c r="C122" s="2"/>
      <c r="D122" s="2"/>
      <c r="E122" s="2"/>
      <c r="G122" s="19"/>
    </row>
    <row r="123" spans="2:7" ht="15.75" x14ac:dyDescent="0.25">
      <c r="B123" s="1"/>
      <c r="C123" s="2"/>
      <c r="D123" s="2"/>
      <c r="E123" s="2"/>
      <c r="G123" s="19"/>
    </row>
    <row r="124" spans="2:7" ht="15.75" x14ac:dyDescent="0.25">
      <c r="B124" s="1"/>
      <c r="C124" s="2"/>
      <c r="D124" s="2"/>
      <c r="E124" s="2"/>
      <c r="G124" s="19"/>
    </row>
    <row r="125" spans="2:7" ht="15.75" x14ac:dyDescent="0.25">
      <c r="B125" s="1"/>
      <c r="C125" s="2"/>
      <c r="D125" s="2"/>
      <c r="E125" s="2"/>
      <c r="G125" s="19"/>
    </row>
    <row r="126" spans="2:7" ht="15.75" x14ac:dyDescent="0.25">
      <c r="B126" s="1"/>
      <c r="C126" s="2"/>
      <c r="D126" s="2"/>
      <c r="E126" s="2"/>
      <c r="G126" s="19"/>
    </row>
    <row r="127" spans="2:7" ht="15.75" x14ac:dyDescent="0.25">
      <c r="B127" s="1"/>
      <c r="C127" s="2"/>
      <c r="D127" s="2"/>
      <c r="E127" s="2"/>
      <c r="G127" s="19"/>
    </row>
    <row r="128" spans="2:7" ht="15.75" x14ac:dyDescent="0.25">
      <c r="B128" s="1"/>
      <c r="C128" s="2"/>
      <c r="D128" s="2"/>
      <c r="E128" s="2"/>
      <c r="G128" s="19"/>
    </row>
    <row r="129" spans="2:7" ht="15.75" x14ac:dyDescent="0.25">
      <c r="B129" s="1"/>
      <c r="C129" s="2"/>
      <c r="D129" s="2"/>
      <c r="E129" s="2"/>
      <c r="G129" s="19"/>
    </row>
    <row r="130" spans="2:7" ht="15.75" x14ac:dyDescent="0.25">
      <c r="B130" s="1"/>
      <c r="C130" s="2"/>
      <c r="D130" s="2"/>
      <c r="E130" s="2"/>
      <c r="G130" s="19"/>
    </row>
    <row r="131" spans="2:7" ht="15.75" x14ac:dyDescent="0.25">
      <c r="B131" s="1"/>
      <c r="C131" s="2"/>
      <c r="D131" s="2"/>
      <c r="E131" s="2"/>
      <c r="G131" s="19"/>
    </row>
    <row r="132" spans="2:7" ht="15.75" x14ac:dyDescent="0.25">
      <c r="B132" s="1"/>
      <c r="C132" s="2"/>
      <c r="D132" s="2"/>
      <c r="E132" s="2"/>
      <c r="G132" s="19"/>
    </row>
    <row r="133" spans="2:7" ht="15.75" x14ac:dyDescent="0.25">
      <c r="B133" s="1"/>
      <c r="C133" s="2"/>
      <c r="D133" s="2"/>
      <c r="E133" s="2"/>
      <c r="G133" s="19"/>
    </row>
    <row r="134" spans="2:7" ht="15.75" x14ac:dyDescent="0.25">
      <c r="B134" s="1"/>
      <c r="C134" s="2"/>
      <c r="D134" s="2"/>
      <c r="E134" s="2"/>
      <c r="G134" s="19"/>
    </row>
    <row r="135" spans="2:7" ht="15.75" x14ac:dyDescent="0.25">
      <c r="B135" s="1"/>
      <c r="C135" s="2"/>
      <c r="D135" s="2"/>
      <c r="E135" s="2"/>
      <c r="G135" s="19"/>
    </row>
    <row r="136" spans="2:7" ht="15.75" x14ac:dyDescent="0.25">
      <c r="B136" s="1"/>
      <c r="C136" s="2"/>
      <c r="D136" s="2"/>
      <c r="E136" s="2"/>
      <c r="G136" s="19"/>
    </row>
    <row r="137" spans="2:7" ht="15.75" x14ac:dyDescent="0.25">
      <c r="B137" s="1"/>
      <c r="C137" s="2"/>
      <c r="D137" s="2"/>
      <c r="E137" s="2"/>
      <c r="G137" s="19"/>
    </row>
    <row r="138" spans="2:7" ht="15.75" x14ac:dyDescent="0.25">
      <c r="B138" s="1"/>
      <c r="C138" s="2"/>
      <c r="D138" s="2"/>
      <c r="E138" s="2"/>
      <c r="G138" s="19"/>
    </row>
    <row r="139" spans="2:7" ht="15.75" x14ac:dyDescent="0.25">
      <c r="B139" s="1"/>
      <c r="C139" s="2"/>
      <c r="D139" s="2"/>
      <c r="E139" s="2"/>
      <c r="G139" s="19"/>
    </row>
    <row r="140" spans="2:7" ht="15.75" x14ac:dyDescent="0.25">
      <c r="B140" s="1"/>
      <c r="C140" s="2"/>
      <c r="D140" s="2"/>
      <c r="E140" s="2"/>
      <c r="G140" s="19"/>
    </row>
    <row r="141" spans="2:7" ht="15.75" x14ac:dyDescent="0.25">
      <c r="B141" s="1"/>
      <c r="C141" s="2"/>
      <c r="D141" s="2"/>
      <c r="E141" s="2"/>
      <c r="G141" s="19"/>
    </row>
    <row r="142" spans="2:7" ht="15.75" x14ac:dyDescent="0.25">
      <c r="B142" s="1"/>
      <c r="C142" s="2"/>
      <c r="D142" s="2"/>
      <c r="E142" s="2"/>
      <c r="G142" s="19"/>
    </row>
    <row r="143" spans="2:7" ht="15.75" x14ac:dyDescent="0.25">
      <c r="B143" s="1"/>
      <c r="C143" s="2"/>
      <c r="D143" s="2"/>
      <c r="E143" s="2"/>
      <c r="G143" s="19"/>
    </row>
    <row r="144" spans="2:7" ht="15.75" x14ac:dyDescent="0.25">
      <c r="B144" s="1"/>
      <c r="C144" s="2"/>
      <c r="D144" s="2"/>
      <c r="E144" s="2"/>
      <c r="G144" s="19"/>
    </row>
    <row r="145" spans="2:7" ht="15.75" x14ac:dyDescent="0.25">
      <c r="B145" s="1"/>
      <c r="C145" s="2"/>
      <c r="D145" s="2"/>
      <c r="E145" s="2"/>
      <c r="G145" s="19"/>
    </row>
    <row r="146" spans="2:7" ht="15.75" x14ac:dyDescent="0.25">
      <c r="B146" s="1"/>
      <c r="C146" s="2"/>
      <c r="D146" s="2"/>
      <c r="E146" s="2"/>
      <c r="G146" s="19"/>
    </row>
    <row r="147" spans="2:7" ht="15.75" x14ac:dyDescent="0.25">
      <c r="B147" s="1"/>
      <c r="C147" s="2"/>
      <c r="D147" s="2"/>
      <c r="E147" s="2"/>
      <c r="G147" s="19"/>
    </row>
    <row r="148" spans="2:7" ht="15.75" x14ac:dyDescent="0.25">
      <c r="B148" s="1"/>
      <c r="C148" s="2"/>
      <c r="D148" s="2"/>
      <c r="E148" s="2"/>
      <c r="G148" s="19"/>
    </row>
    <row r="149" spans="2:7" ht="15.75" x14ac:dyDescent="0.25">
      <c r="B149" s="1"/>
      <c r="C149" s="2"/>
      <c r="D149" s="2"/>
      <c r="E149" s="2"/>
      <c r="G149" s="19"/>
    </row>
    <row r="150" spans="2:7" ht="15.75" x14ac:dyDescent="0.25">
      <c r="B150" s="1"/>
      <c r="C150" s="2"/>
      <c r="D150" s="2"/>
      <c r="E150" s="2"/>
      <c r="G150" s="19"/>
    </row>
    <row r="151" spans="2:7" ht="15.75" x14ac:dyDescent="0.25">
      <c r="B151" s="1"/>
      <c r="C151" s="2"/>
      <c r="D151" s="2"/>
      <c r="E151" s="2"/>
      <c r="G151" s="19"/>
    </row>
    <row r="152" spans="2:7" ht="15.75" x14ac:dyDescent="0.25">
      <c r="B152" s="1"/>
      <c r="C152" s="2"/>
      <c r="D152" s="2"/>
      <c r="E152" s="2"/>
      <c r="G152" s="19"/>
    </row>
    <row r="153" spans="2:7" ht="15.75" x14ac:dyDescent="0.25">
      <c r="B153" s="1"/>
      <c r="C153" s="2"/>
      <c r="D153" s="2"/>
      <c r="E153" s="2"/>
      <c r="G153" s="19"/>
    </row>
    <row r="154" spans="2:7" ht="15.75" x14ac:dyDescent="0.25">
      <c r="B154" s="1"/>
      <c r="C154" s="2"/>
      <c r="D154" s="2"/>
      <c r="E154" s="2"/>
      <c r="G154" s="19"/>
    </row>
    <row r="155" spans="2:7" ht="15.75" x14ac:dyDescent="0.25">
      <c r="B155" s="1"/>
      <c r="C155" s="2"/>
      <c r="D155" s="2"/>
      <c r="E155" s="2"/>
      <c r="G155" s="19"/>
    </row>
    <row r="156" spans="2:7" ht="15.75" x14ac:dyDescent="0.25">
      <c r="B156" s="1"/>
      <c r="C156" s="2"/>
      <c r="D156" s="2"/>
      <c r="E156" s="2"/>
      <c r="G156" s="19"/>
    </row>
    <row r="157" spans="2:7" ht="15.75" x14ac:dyDescent="0.25">
      <c r="B157" s="1"/>
      <c r="C157" s="2"/>
      <c r="D157" s="2"/>
      <c r="E157" s="2"/>
      <c r="G157" s="19"/>
    </row>
    <row r="158" spans="2:7" ht="15.75" x14ac:dyDescent="0.25">
      <c r="B158" s="1"/>
      <c r="C158" s="2"/>
      <c r="D158" s="2"/>
      <c r="E158" s="2"/>
      <c r="G158" s="19"/>
    </row>
    <row r="159" spans="2:7" ht="15.75" x14ac:dyDescent="0.25">
      <c r="B159" s="1"/>
      <c r="C159" s="2"/>
      <c r="D159" s="2"/>
      <c r="E159" s="2"/>
      <c r="G159" s="19"/>
    </row>
    <row r="160" spans="2:7" ht="15.75" x14ac:dyDescent="0.25">
      <c r="B160" s="1"/>
      <c r="C160" s="2"/>
      <c r="D160" s="2"/>
      <c r="E160" s="2"/>
      <c r="G160" s="19"/>
    </row>
    <row r="161" spans="2:7" ht="15.75" x14ac:dyDescent="0.25">
      <c r="B161" s="1"/>
      <c r="C161" s="2"/>
      <c r="D161" s="2"/>
      <c r="E161" s="2"/>
      <c r="G161" s="19"/>
    </row>
    <row r="162" spans="2:7" ht="15.75" x14ac:dyDescent="0.25">
      <c r="B162" s="1"/>
      <c r="C162" s="2"/>
      <c r="D162" s="2"/>
      <c r="E162" s="2"/>
      <c r="G162" s="19"/>
    </row>
    <row r="163" spans="2:7" ht="15.75" x14ac:dyDescent="0.25">
      <c r="B163" s="1"/>
      <c r="C163" s="2"/>
      <c r="D163" s="2"/>
      <c r="E163" s="2"/>
      <c r="G163" s="19"/>
    </row>
    <row r="164" spans="2:7" ht="15.75" x14ac:dyDescent="0.25">
      <c r="B164" s="1"/>
      <c r="C164" s="2"/>
      <c r="D164" s="2"/>
      <c r="E164" s="2"/>
      <c r="G164" s="19"/>
    </row>
    <row r="165" spans="2:7" ht="15.75" x14ac:dyDescent="0.25">
      <c r="B165" s="1"/>
      <c r="C165" s="2"/>
      <c r="D165" s="2"/>
      <c r="E165" s="2"/>
      <c r="G165" s="19"/>
    </row>
    <row r="166" spans="2:7" ht="15.75" x14ac:dyDescent="0.25">
      <c r="B166" s="1"/>
      <c r="C166" s="2"/>
      <c r="D166" s="2"/>
      <c r="E166" s="2"/>
      <c r="G166" s="19"/>
    </row>
    <row r="167" spans="2:7" ht="15.75" x14ac:dyDescent="0.25">
      <c r="B167" s="1"/>
      <c r="C167" s="2"/>
      <c r="D167" s="2"/>
      <c r="E167" s="2"/>
      <c r="G167" s="19"/>
    </row>
    <row r="168" spans="2:7" ht="15.75" x14ac:dyDescent="0.25">
      <c r="B168" s="1"/>
      <c r="C168" s="2"/>
      <c r="D168" s="2"/>
      <c r="E168" s="2"/>
      <c r="G168" s="19"/>
    </row>
    <row r="169" spans="2:7" ht="15.75" x14ac:dyDescent="0.25">
      <c r="B169" s="1"/>
      <c r="C169" s="2"/>
      <c r="D169" s="2"/>
      <c r="E169" s="2"/>
      <c r="G169" s="19"/>
    </row>
    <row r="170" spans="2:7" ht="15.75" x14ac:dyDescent="0.25">
      <c r="B170" s="1"/>
      <c r="C170" s="2"/>
      <c r="D170" s="2"/>
      <c r="E170" s="2"/>
      <c r="G170" s="19"/>
    </row>
    <row r="171" spans="2:7" ht="15.75" x14ac:dyDescent="0.25">
      <c r="B171" s="1"/>
      <c r="C171" s="2"/>
      <c r="D171" s="2"/>
      <c r="E171" s="2"/>
      <c r="G171" s="19"/>
    </row>
    <row r="172" spans="2:7" ht="15.75" x14ac:dyDescent="0.25">
      <c r="B172" s="1"/>
      <c r="C172" s="2"/>
      <c r="D172" s="2"/>
      <c r="E172" s="2"/>
      <c r="G172" s="19"/>
    </row>
    <row r="173" spans="2:7" ht="15.75" x14ac:dyDescent="0.25">
      <c r="B173" s="1"/>
      <c r="C173" s="2"/>
      <c r="D173" s="2"/>
      <c r="E173" s="2"/>
      <c r="G173" s="19"/>
    </row>
    <row r="174" spans="2:7" ht="15.75" x14ac:dyDescent="0.25">
      <c r="B174" s="1"/>
      <c r="C174" s="2"/>
      <c r="D174" s="2"/>
      <c r="E174" s="2"/>
      <c r="G174" s="19"/>
    </row>
    <row r="175" spans="2:7" ht="15.75" x14ac:dyDescent="0.25">
      <c r="B175" s="1"/>
      <c r="C175" s="2"/>
      <c r="D175" s="2"/>
      <c r="E175" s="2"/>
      <c r="G175" s="19"/>
    </row>
    <row r="176" spans="2:7" ht="15.75" x14ac:dyDescent="0.25">
      <c r="B176" s="1"/>
      <c r="C176" s="2"/>
      <c r="D176" s="2"/>
      <c r="E176" s="2"/>
      <c r="G176" s="19"/>
    </row>
    <row r="177" spans="2:7" ht="15.75" x14ac:dyDescent="0.25">
      <c r="B177" s="1"/>
      <c r="C177" s="2"/>
      <c r="D177" s="2"/>
      <c r="E177" s="2"/>
      <c r="G177" s="19"/>
    </row>
    <row r="178" spans="2:7" ht="15.75" x14ac:dyDescent="0.25">
      <c r="B178" s="1"/>
      <c r="C178" s="2"/>
      <c r="D178" s="2"/>
      <c r="E178" s="2"/>
      <c r="G178" s="19"/>
    </row>
    <row r="179" spans="2:7" ht="15.75" x14ac:dyDescent="0.25">
      <c r="B179" s="1"/>
      <c r="C179" s="2"/>
      <c r="D179" s="2"/>
      <c r="E179" s="2"/>
      <c r="G179" s="19"/>
    </row>
    <row r="180" spans="2:7" ht="15.75" x14ac:dyDescent="0.25">
      <c r="B180" s="1"/>
      <c r="C180" s="2"/>
      <c r="D180" s="2"/>
      <c r="E180" s="2"/>
      <c r="G180" s="19"/>
    </row>
    <row r="181" spans="2:7" ht="15.75" x14ac:dyDescent="0.25">
      <c r="B181" s="1"/>
      <c r="C181" s="2"/>
      <c r="D181" s="2"/>
      <c r="E181" s="2"/>
      <c r="G181" s="19"/>
    </row>
    <row r="182" spans="2:7" ht="15.75" x14ac:dyDescent="0.25">
      <c r="B182" s="1"/>
      <c r="C182" s="2"/>
      <c r="D182" s="2"/>
      <c r="E182" s="2"/>
      <c r="G182" s="19"/>
    </row>
    <row r="183" spans="2:7" ht="15.75" x14ac:dyDescent="0.25">
      <c r="B183" s="1"/>
      <c r="C183" s="2"/>
      <c r="D183" s="2"/>
      <c r="E183" s="2"/>
      <c r="G183" s="19"/>
    </row>
    <row r="184" spans="2:7" ht="15.75" x14ac:dyDescent="0.25">
      <c r="B184" s="1"/>
      <c r="C184" s="2"/>
      <c r="D184" s="2"/>
      <c r="E184" s="2"/>
      <c r="G184" s="19"/>
    </row>
    <row r="185" spans="2:7" ht="15.75" x14ac:dyDescent="0.25">
      <c r="B185" s="1"/>
      <c r="C185" s="2"/>
      <c r="D185" s="2"/>
      <c r="E185" s="2"/>
      <c r="G185" s="19"/>
    </row>
    <row r="186" spans="2:7" ht="15.75" x14ac:dyDescent="0.25">
      <c r="B186" s="1"/>
      <c r="C186" s="2"/>
      <c r="D186" s="2"/>
      <c r="E186" s="2"/>
      <c r="G186" s="19"/>
    </row>
    <row r="187" spans="2:7" ht="15.75" x14ac:dyDescent="0.25">
      <c r="B187" s="1"/>
      <c r="C187" s="2"/>
      <c r="D187" s="2"/>
      <c r="E187" s="2"/>
      <c r="G187" s="19"/>
    </row>
    <row r="188" spans="2:7" ht="15.75" x14ac:dyDescent="0.25">
      <c r="B188" s="1"/>
      <c r="C188" s="2"/>
      <c r="D188" s="2"/>
      <c r="E188" s="2"/>
      <c r="G188" s="19"/>
    </row>
    <row r="189" spans="2:7" ht="15.75" x14ac:dyDescent="0.25">
      <c r="B189" s="1"/>
      <c r="C189" s="2"/>
      <c r="D189" s="2"/>
      <c r="E189" s="2"/>
      <c r="G189" s="19"/>
    </row>
    <row r="190" spans="2:7" ht="15.75" x14ac:dyDescent="0.25">
      <c r="B190" s="1"/>
      <c r="C190" s="2"/>
      <c r="D190" s="2"/>
      <c r="E190" s="2"/>
      <c r="G190" s="19"/>
    </row>
    <row r="191" spans="2:7" ht="15.75" x14ac:dyDescent="0.25">
      <c r="B191" s="1"/>
      <c r="C191" s="2"/>
      <c r="D191" s="2"/>
      <c r="E191" s="2"/>
      <c r="G191" s="19"/>
    </row>
    <row r="192" spans="2:7" ht="15.75" x14ac:dyDescent="0.25">
      <c r="B192" s="1"/>
      <c r="C192" s="2"/>
      <c r="D192" s="2"/>
      <c r="E192" s="2"/>
      <c r="G192" s="19"/>
    </row>
    <row r="193" spans="2:7" ht="15.75" x14ac:dyDescent="0.25">
      <c r="B193" s="1"/>
      <c r="C193" s="2"/>
      <c r="D193" s="2"/>
      <c r="E193" s="2"/>
      <c r="G193" s="19"/>
    </row>
    <row r="194" spans="2:7" ht="15.75" x14ac:dyDescent="0.25">
      <c r="B194" s="1"/>
      <c r="C194" s="2"/>
      <c r="D194" s="2"/>
      <c r="E194" s="2"/>
      <c r="G194" s="19"/>
    </row>
    <row r="195" spans="2:7" ht="15.75" x14ac:dyDescent="0.25">
      <c r="B195" s="1"/>
      <c r="C195" s="2"/>
      <c r="D195" s="2"/>
      <c r="E195" s="2"/>
      <c r="G195" s="19"/>
    </row>
    <row r="196" spans="2:7" ht="15.75" x14ac:dyDescent="0.25">
      <c r="B196" s="1"/>
      <c r="C196" s="2"/>
      <c r="D196" s="2"/>
      <c r="E196" s="2"/>
      <c r="G196" s="19"/>
    </row>
    <row r="197" spans="2:7" ht="15.75" x14ac:dyDescent="0.25">
      <c r="B197" s="1"/>
      <c r="C197" s="2"/>
      <c r="D197" s="2"/>
      <c r="E197" s="2"/>
      <c r="G197" s="19"/>
    </row>
    <row r="198" spans="2:7" ht="15.75" x14ac:dyDescent="0.25">
      <c r="B198" s="1"/>
      <c r="C198" s="2"/>
      <c r="D198" s="2"/>
      <c r="E198" s="2"/>
      <c r="G198" s="19"/>
    </row>
    <row r="199" spans="2:7" ht="15.75" x14ac:dyDescent="0.25">
      <c r="B199" s="1"/>
      <c r="C199" s="2"/>
      <c r="D199" s="2"/>
      <c r="E199" s="2"/>
      <c r="G199" s="19"/>
    </row>
    <row r="200" spans="2:7" ht="15.75" x14ac:dyDescent="0.25">
      <c r="B200" s="1"/>
      <c r="C200" s="2"/>
      <c r="D200" s="2"/>
      <c r="E200" s="2"/>
      <c r="G200" s="19"/>
    </row>
    <row r="201" spans="2:7" ht="15.75" x14ac:dyDescent="0.25">
      <c r="B201" s="1"/>
      <c r="C201" s="2"/>
      <c r="D201" s="2"/>
      <c r="E201" s="2"/>
      <c r="G201" s="19"/>
    </row>
    <row r="202" spans="2:7" ht="15.75" x14ac:dyDescent="0.25">
      <c r="B202" s="1"/>
      <c r="C202" s="2"/>
      <c r="D202" s="2"/>
      <c r="E202" s="2"/>
      <c r="G202" s="19"/>
    </row>
    <row r="203" spans="2:7" ht="15.75" x14ac:dyDescent="0.25">
      <c r="B203" s="1"/>
      <c r="C203" s="2"/>
      <c r="D203" s="2"/>
      <c r="E203" s="2"/>
      <c r="G203" s="19"/>
    </row>
    <row r="204" spans="2:7" ht="15.75" x14ac:dyDescent="0.25">
      <c r="B204" s="1"/>
      <c r="C204" s="2"/>
      <c r="D204" s="2"/>
      <c r="E204" s="2"/>
      <c r="G204" s="19"/>
    </row>
    <row r="205" spans="2:7" ht="15.75" x14ac:dyDescent="0.25">
      <c r="B205" s="1"/>
      <c r="C205" s="2"/>
      <c r="D205" s="2"/>
      <c r="E205" s="2"/>
      <c r="G205" s="19"/>
    </row>
    <row r="206" spans="2:7" ht="15.75" x14ac:dyDescent="0.25">
      <c r="B206" s="1"/>
      <c r="C206" s="2"/>
      <c r="D206" s="2"/>
      <c r="E206" s="2"/>
      <c r="G206" s="19"/>
    </row>
    <row r="207" spans="2:7" ht="15.75" x14ac:dyDescent="0.25">
      <c r="B207" s="1"/>
      <c r="C207" s="2"/>
      <c r="D207" s="2"/>
      <c r="E207" s="2"/>
      <c r="G207" s="19"/>
    </row>
    <row r="208" spans="2:7" ht="15.75" x14ac:dyDescent="0.25">
      <c r="B208" s="1"/>
      <c r="C208" s="2"/>
      <c r="D208" s="2"/>
      <c r="E208" s="2"/>
      <c r="G208" s="19"/>
    </row>
    <row r="209" spans="2:7" ht="15.75" x14ac:dyDescent="0.25">
      <c r="B209" s="1"/>
      <c r="C209" s="2"/>
      <c r="D209" s="2"/>
      <c r="E209" s="2"/>
      <c r="G209" s="19"/>
    </row>
    <row r="210" spans="2:7" ht="15.75" x14ac:dyDescent="0.25">
      <c r="B210" s="1"/>
      <c r="C210" s="2"/>
      <c r="D210" s="2"/>
      <c r="E210" s="2"/>
      <c r="G210" s="19"/>
    </row>
    <row r="211" spans="2:7" ht="15.75" x14ac:dyDescent="0.25">
      <c r="B211" s="1"/>
      <c r="C211" s="2"/>
      <c r="D211" s="2"/>
      <c r="E211" s="2"/>
      <c r="G211" s="19"/>
    </row>
    <row r="212" spans="2:7" ht="15.75" x14ac:dyDescent="0.25">
      <c r="B212" s="1"/>
      <c r="C212" s="2"/>
      <c r="D212" s="2"/>
      <c r="E212" s="2"/>
      <c r="G212" s="19"/>
    </row>
    <row r="213" spans="2:7" ht="15.75" x14ac:dyDescent="0.25">
      <c r="B213" s="1"/>
      <c r="C213" s="2"/>
      <c r="D213" s="2"/>
      <c r="E213" s="2"/>
      <c r="G213" s="19"/>
    </row>
    <row r="214" spans="2:7" ht="15.75" x14ac:dyDescent="0.25">
      <c r="B214" s="1"/>
      <c r="C214" s="2"/>
      <c r="D214" s="2"/>
      <c r="E214" s="2"/>
      <c r="G214" s="19"/>
    </row>
    <row r="215" spans="2:7" ht="15.75" x14ac:dyDescent="0.25">
      <c r="B215" s="1"/>
      <c r="C215" s="2"/>
      <c r="D215" s="2"/>
      <c r="E215" s="2"/>
      <c r="G215" s="19"/>
    </row>
    <row r="216" spans="2:7" ht="15.75" x14ac:dyDescent="0.25">
      <c r="B216" s="1"/>
      <c r="C216" s="2"/>
      <c r="D216" s="2"/>
      <c r="E216" s="2"/>
      <c r="G216" s="19"/>
    </row>
    <row r="217" spans="2:7" ht="15.75" x14ac:dyDescent="0.25">
      <c r="B217" s="1"/>
      <c r="C217" s="2"/>
      <c r="D217" s="2"/>
      <c r="E217" s="2"/>
      <c r="G217" s="19"/>
    </row>
    <row r="218" spans="2:7" ht="15.75" x14ac:dyDescent="0.25">
      <c r="B218" s="1"/>
      <c r="C218" s="2"/>
      <c r="D218" s="2"/>
      <c r="E218" s="2"/>
      <c r="G218" s="19"/>
    </row>
    <row r="219" spans="2:7" ht="15.75" x14ac:dyDescent="0.25">
      <c r="B219" s="1"/>
      <c r="C219" s="2"/>
      <c r="D219" s="2"/>
      <c r="E219" s="2"/>
      <c r="G219" s="19"/>
    </row>
    <row r="220" spans="2:7" ht="15.75" x14ac:dyDescent="0.25">
      <c r="B220" s="1"/>
      <c r="C220" s="2"/>
      <c r="D220" s="2"/>
      <c r="E220" s="2"/>
      <c r="G220" s="19"/>
    </row>
    <row r="221" spans="2:7" ht="15.75" x14ac:dyDescent="0.25">
      <c r="B221" s="1"/>
      <c r="C221" s="2"/>
      <c r="D221" s="2"/>
      <c r="E221" s="2"/>
      <c r="G221" s="19"/>
    </row>
    <row r="222" spans="2:7" ht="15.75" x14ac:dyDescent="0.25">
      <c r="B222" s="1"/>
      <c r="C222" s="2"/>
      <c r="D222" s="2"/>
      <c r="E222" s="2"/>
    </row>
    <row r="223" spans="2:7" ht="15.75" x14ac:dyDescent="0.25">
      <c r="B223" s="1"/>
      <c r="C223" s="2"/>
      <c r="D223" s="2"/>
      <c r="E223" s="2"/>
    </row>
    <row r="224" spans="2:7" ht="15.75" x14ac:dyDescent="0.25">
      <c r="B224" s="1"/>
      <c r="C224" s="2"/>
      <c r="D224" s="2"/>
      <c r="E224" s="2"/>
    </row>
    <row r="225" spans="2:5" ht="15.75" x14ac:dyDescent="0.25">
      <c r="B225" s="1"/>
      <c r="C225" s="2"/>
      <c r="D225" s="2"/>
      <c r="E225" s="2"/>
    </row>
    <row r="226" spans="2:5" ht="15.75" x14ac:dyDescent="0.25">
      <c r="B226" s="1"/>
      <c r="C226" s="2"/>
      <c r="D226" s="2"/>
      <c r="E226" s="2"/>
    </row>
    <row r="227" spans="2:5" ht="15.75" x14ac:dyDescent="0.25">
      <c r="B227" s="1"/>
      <c r="C227" s="2"/>
      <c r="D227" s="2"/>
      <c r="E227" s="2"/>
    </row>
    <row r="228" spans="2:5" ht="15.75" x14ac:dyDescent="0.25">
      <c r="B228" s="1"/>
      <c r="C228" s="2"/>
      <c r="D228" s="2"/>
      <c r="E228" s="2"/>
    </row>
    <row r="229" spans="2:5" ht="15.75" x14ac:dyDescent="0.25">
      <c r="B229" s="1"/>
      <c r="C229" s="2"/>
      <c r="D229" s="2"/>
      <c r="E229" s="2"/>
    </row>
    <row r="230" spans="2:5" ht="15.75" x14ac:dyDescent="0.25">
      <c r="B230" s="1"/>
      <c r="C230" s="2"/>
      <c r="D230" s="2"/>
      <c r="E230" s="2"/>
    </row>
  </sheetData>
  <mergeCells count="9">
    <mergeCell ref="B83:E83"/>
    <mergeCell ref="B84:E84"/>
    <mergeCell ref="B87:E87"/>
    <mergeCell ref="B9:E9"/>
    <mergeCell ref="B5:F5"/>
    <mergeCell ref="B4:F4"/>
    <mergeCell ref="B7:F7"/>
    <mergeCell ref="B6:F6"/>
    <mergeCell ref="B8:F8"/>
  </mergeCells>
  <pageMargins left="0.23622047244094491" right="0.23622047244094491" top="0.19685039370078741" bottom="0.85" header="0.15748031496062992" footer="0.67"/>
  <pageSetup scale="62" fitToHeight="0" orientation="portrait" horizontalDpi="4294967295" verticalDpi="4294967295" r:id="rId1"/>
  <headerFooter>
    <oddFooter>&amp;C&amp;"Arial Black,Normal"Página &amp;P de &amp;R&amp;"Arial Black,Normal"&amp;F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Febrero 2023</vt:lpstr>
      <vt:lpstr>'Febrero 2023'!Área_de_impresión</vt:lpstr>
      <vt:lpstr>'Febrero 2023'!Títulos_a_imprimir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Balbuena Acosta</dc:creator>
  <cp:lastModifiedBy>Jesuscita Feliz de Martinez</cp:lastModifiedBy>
  <cp:lastPrinted>2023-03-02T17:14:11Z</cp:lastPrinted>
  <dcterms:created xsi:type="dcterms:W3CDTF">2023-02-07T14:35:19Z</dcterms:created>
  <dcterms:modified xsi:type="dcterms:W3CDTF">2023-03-02T17:15:12Z</dcterms:modified>
</cp:coreProperties>
</file>