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JUNIO-2023" sheetId="1" r:id="rId1"/>
  </sheets>
  <definedNames>
    <definedName name="_xlnm.Print_Area" localSheetId="0">'JUNIO-2023'!$A$1:$K$104</definedName>
    <definedName name="_xlnm.Print_Titles" localSheetId="0">'JUNIO-2023'!$1:$14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4" i="1"/>
  <c r="C25" i="1"/>
  <c r="C26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60" i="1"/>
  <c r="C61" i="1"/>
  <c r="C62" i="1"/>
  <c r="C63" i="1"/>
  <c r="C64" i="1"/>
  <c r="C65" i="1"/>
  <c r="C66" i="1"/>
  <c r="C67" i="1"/>
  <c r="C69" i="1"/>
  <c r="J68" i="1" l="1"/>
  <c r="J59" i="1"/>
  <c r="J43" i="1"/>
  <c r="J33" i="1"/>
  <c r="J23" i="1"/>
  <c r="J19" i="1"/>
  <c r="J18" i="1" l="1"/>
  <c r="J17" i="1" s="1"/>
  <c r="J16" i="1" s="1"/>
  <c r="J15" i="1" s="1"/>
  <c r="J14" i="1" s="1"/>
  <c r="J70" i="1"/>
  <c r="J82" i="1" s="1"/>
  <c r="F33" i="1"/>
  <c r="I68" i="1" l="1"/>
  <c r="I59" i="1"/>
  <c r="I43" i="1"/>
  <c r="I33" i="1"/>
  <c r="I23" i="1"/>
  <c r="I19" i="1"/>
  <c r="I18" i="1" l="1"/>
  <c r="I17" i="1" s="1"/>
  <c r="I16" i="1" s="1"/>
  <c r="I15" i="1" s="1"/>
  <c r="I14" i="1" s="1"/>
  <c r="I70" i="1"/>
  <c r="I82" i="1" s="1"/>
  <c r="H33" i="1"/>
  <c r="G33" i="1"/>
  <c r="E33" i="1"/>
  <c r="C33" i="1" l="1"/>
  <c r="H68" i="1"/>
  <c r="H59" i="1"/>
  <c r="H43" i="1"/>
  <c r="H23" i="1"/>
  <c r="H19" i="1"/>
  <c r="H18" i="1" l="1"/>
  <c r="H17" i="1" s="1"/>
  <c r="H16" i="1" s="1"/>
  <c r="H15" i="1" s="1"/>
  <c r="H14" i="1" s="1"/>
  <c r="H70" i="1"/>
  <c r="H82" i="1" s="1"/>
  <c r="G68" i="1" l="1"/>
  <c r="C68" i="1" s="1"/>
  <c r="G59" i="1" l="1"/>
  <c r="G43" i="1"/>
  <c r="G23" i="1"/>
  <c r="G19" i="1"/>
  <c r="G70" i="1" l="1"/>
  <c r="G82" i="1" s="1"/>
  <c r="G18" i="1"/>
  <c r="F59" i="1"/>
  <c r="C59" i="1" s="1"/>
  <c r="F43" i="1"/>
  <c r="F23" i="1"/>
  <c r="F19" i="1"/>
  <c r="G17" i="1" l="1"/>
  <c r="F70" i="1"/>
  <c r="F82" i="1" s="1"/>
  <c r="F18" i="1"/>
  <c r="D19" i="1"/>
  <c r="E19" i="1"/>
  <c r="C19" i="1" s="1"/>
  <c r="E23" i="1"/>
  <c r="C23" i="1" s="1"/>
  <c r="D24" i="1"/>
  <c r="D25" i="1"/>
  <c r="D29" i="1"/>
  <c r="D30" i="1"/>
  <c r="D31" i="1"/>
  <c r="D41" i="1"/>
  <c r="D42" i="1"/>
  <c r="E43" i="1"/>
  <c r="C43" i="1" s="1"/>
  <c r="D64" i="1"/>
  <c r="D59" i="1" s="1"/>
  <c r="D68" i="1"/>
  <c r="C80" i="1"/>
  <c r="D80" i="1"/>
  <c r="E18" i="1" l="1"/>
  <c r="D23" i="1"/>
  <c r="D33" i="1"/>
  <c r="G16" i="1"/>
  <c r="F17" i="1"/>
  <c r="E70" i="1"/>
  <c r="D70" i="1" l="1"/>
  <c r="D82" i="1" s="1"/>
  <c r="E82" i="1"/>
  <c r="C70" i="1"/>
  <c r="C82" i="1" s="1"/>
  <c r="E17" i="1"/>
  <c r="C18" i="1"/>
  <c r="D18" i="1"/>
  <c r="D17" i="1" s="1"/>
  <c r="D16" i="1" s="1"/>
  <c r="D15" i="1" s="1"/>
  <c r="D14" i="1" s="1"/>
  <c r="G15" i="1"/>
  <c r="F16" i="1"/>
  <c r="C17" i="1" l="1"/>
  <c r="E16" i="1"/>
  <c r="G14" i="1"/>
  <c r="F15" i="1"/>
  <c r="C16" i="1" l="1"/>
  <c r="E15" i="1"/>
  <c r="F14" i="1"/>
  <c r="C15" i="1" l="1"/>
  <c r="E14" i="1"/>
  <c r="C14" i="1" s="1"/>
</calcChain>
</file>

<file path=xl/sharedStrings.xml><?xml version="1.0" encoding="utf-8"?>
<sst xmlns="http://schemas.openxmlformats.org/spreadsheetml/2006/main" count="105" uniqueCount="99">
  <si>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</si>
  <si>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</si>
  <si>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</si>
  <si>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</si>
  <si>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</si>
  <si>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</si>
  <si>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</si>
  <si>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</si>
  <si>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</si>
  <si>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</si>
  <si>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</si>
  <si>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</si>
  <si>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</si>
  <si>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</si>
  <si>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</si>
  <si>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</si>
  <si>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</si>
  <si>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</si>
  <si>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</si>
  <si>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</si>
  <si>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</si>
  <si>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</si>
  <si>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</si>
  <si>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</si>
  <si>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</si>
  <si>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</si>
  <si>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</si>
  <si>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</si>
  <si>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</si>
  <si>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</si>
  <si>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</si>
  <si>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</si>
  <si>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</si>
  <si>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</si>
  <si>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</si>
  <si>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</si>
  <si>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</si>
  <si>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</si>
  <si>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</si>
  <si>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</si>
  <si>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</si>
  <si>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</si>
  <si>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</si>
  <si>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</si>
  <si>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</si>
  <si>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</si>
  <si>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</si>
  <si>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</si>
  <si>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</si>
  <si>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</si>
  <si>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</si>
  <si>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</si>
  <si>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</si>
  <si>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</si>
  <si>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</si>
  <si>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</si>
  <si>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</si>
  <si>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</si>
  <si>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</si>
  <si>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</si>
  <si>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</si>
  <si>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</si>
  <si>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</si>
  <si>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</si>
  <si>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</si>
  <si>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</si>
  <si>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</si>
  <si>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</si>
  <si>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</si>
  <si>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</si>
  <si>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</si>
  <si>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</si>
  <si>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</si>
  <si>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</si>
  <si>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</si>
  <si>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</si>
  <si>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</si>
  <si>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</si>
  <si>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</si>
  <si>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</si>
  <si>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</si>
  <si>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</si>
  <si>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</si>
  <si>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</si>
  <si>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</si>
  <si>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</si>
  <si>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</si>
  <si>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</si>
  <si>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</si>
  <si>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</si>
  <si>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</si>
  <si>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</si>
  <si>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</si>
  <si>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</si>
  <si>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2023/01-Mayo</t>
  </si>
  <si>
    <t>2023/01-Junio</t>
  </si>
  <si>
    <t>Fecha de Carga 03/07/2023 10:49:00</t>
  </si>
  <si>
    <t>Fecha de imputación: hasta el [30] de [Junio] del [2023]</t>
  </si>
  <si>
    <t>Fecha de registro: hasta el [03] de Julio [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</si>
</sst>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43" fontId="10" fillId="0" borderId="0" xfId="1" applyFont="1"/>
    <xf numFmtId="43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3" fontId="12" fillId="2" borderId="1" xfId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wrapText="1"/>
    </xf>
    <xf numFmtId="43" fontId="13" fillId="0" borderId="0" xfId="1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center" wrapText="1"/>
    </xf>
    <xf numFmtId="43" fontId="15" fillId="0" borderId="0" xfId="1" applyFont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 wrapText="1"/>
    </xf>
    <xf numFmtId="49" fontId="13" fillId="4" borderId="0" xfId="0" applyNumberFormat="1" applyFont="1" applyFill="1" applyAlignment="1">
      <alignment horizontal="left" wrapText="1"/>
    </xf>
    <xf numFmtId="43" fontId="13" fillId="4" borderId="0" xfId="1" applyFont="1" applyFill="1" applyAlignment="1">
      <alignment horizontal="right"/>
    </xf>
    <xf numFmtId="43" fontId="16" fillId="4" borderId="0" xfId="1" applyFont="1" applyFill="1" applyAlignment="1">
      <alignment horizontal="right"/>
    </xf>
    <xf numFmtId="49" fontId="13" fillId="5" borderId="0" xfId="0" applyNumberFormat="1" applyFont="1" applyFill="1" applyAlignment="1">
      <alignment horizontal="left" wrapText="1"/>
    </xf>
    <xf numFmtId="43" fontId="13" fillId="5" borderId="0" xfId="1" applyFont="1" applyFill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2"/>
    </xf>
    <xf numFmtId="0" fontId="17" fillId="2" borderId="1" xfId="0" applyFont="1" applyFill="1" applyBorder="1" applyAlignment="1">
      <alignment horizontal="left" vertical="center" wrapText="1"/>
    </xf>
    <xf numFmtId="43" fontId="17" fillId="2" borderId="1" xfId="1" applyFont="1" applyFill="1" applyBorder="1" applyAlignment="1">
      <alignment horizontal="left" vertical="center" wrapText="1"/>
    </xf>
    <xf numFmtId="0" fontId="18" fillId="0" borderId="0" xfId="0" applyFont="1"/>
    <xf numFmtId="43" fontId="18" fillId="0" borderId="0" xfId="1" applyFont="1"/>
    <xf numFmtId="0" fontId="19" fillId="0" borderId="0" xfId="0" applyFont="1" applyAlignment="1">
      <alignment wrapText="1"/>
    </xf>
    <xf numFmtId="0" fontId="19" fillId="0" borderId="0" xfId="0" applyFont="1"/>
    <xf numFmtId="0" fontId="2" fillId="0" borderId="0" xfId="0" applyFont="1" applyAlignment="1"/>
    <xf numFmtId="0" fontId="19" fillId="0" borderId="0" xfId="0" applyFont="1" applyAlignment="1"/>
    <xf numFmtId="0" fontId="21" fillId="0" borderId="0" xfId="0" applyFont="1"/>
    <xf numFmtId="43" fontId="21" fillId="0" borderId="0" xfId="1" applyFont="1"/>
    <xf numFmtId="0" fontId="21" fillId="0" borderId="0" xfId="0" applyFont="1" applyBorder="1"/>
    <xf numFmtId="0" fontId="22" fillId="0" borderId="0" xfId="0" applyFont="1" applyBorder="1" applyAlignment="1"/>
    <xf numFmtId="0" fontId="0" fillId="0" borderId="0" xfId="0" applyBorder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0" fillId="0" borderId="3" xfId="0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" xfId="0" applyFont="1" applyBorder="1"/>
    <xf numFmtId="0" fontId="21" fillId="0" borderId="3" xfId="0" applyFont="1" applyBorder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19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1428750</xdr:colOff>
      <xdr:row>1</xdr:row>
      <xdr:rowOff>0</xdr:rowOff>
    </xdr:from>
    <xdr:to>
      <xdr:col>5</xdr:col>
      <xdr:colOff>838200</xdr:colOff>
      <xdr:row>3</xdr:row>
      <xdr:rowOff>190500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47650"/>
          <a:ext cx="2419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tabSelected="1" workbookViewId="0">
      <selection activeCell="B6" sqref="B6:J6"/>
    </sheetView>
  </sheetViews>
  <sheetFormatPr baseColWidth="10" defaultRowHeight="15" x14ac:dyDescent="0.25"/>
  <cols>
    <col min="1" max="1" width="3.140625" customWidth="1"/>
    <col min="2" max="2" width="61.28515625" customWidth="1"/>
    <col min="3" max="3" width="22.42578125" customWidth="1"/>
    <col min="4" max="4" width="24.42578125" bestFit="1" customWidth="1"/>
    <col min="5" max="5" width="20.7109375" customWidth="1"/>
    <col min="6" max="7" width="23" customWidth="1"/>
    <col min="8" max="8" width="23.85546875" customWidth="1"/>
    <col min="9" max="9" width="20.7109375" bestFit="1" customWidth="1"/>
    <col min="10" max="10" width="25.42578125" customWidth="1"/>
    <col min="11" max="11" width="1.42578125" customWidth="1"/>
  </cols>
  <sheetData>
    <row r="1" spans="1:10" ht="8.25" customHeight="1" x14ac:dyDescent="0.25"/>
    <row r="4" spans="1:10" ht="15.75" x14ac:dyDescent="0.25">
      <c r="B4" s="1"/>
      <c r="C4" s="2"/>
      <c r="D4" s="2"/>
      <c r="E4" s="2"/>
    </row>
    <row r="5" spans="1:10" s="58" customFormat="1" ht="15.75" customHeight="1" x14ac:dyDescent="0.35">
      <c r="A5" s="5"/>
      <c r="B5" s="57" t="s">
        <v>89</v>
      </c>
      <c r="C5" s="57"/>
      <c r="D5" s="57"/>
      <c r="E5" s="57"/>
      <c r="F5" s="57"/>
      <c r="G5" s="57"/>
      <c r="H5" s="57"/>
      <c r="I5" s="57"/>
      <c r="J5" s="57"/>
    </row>
    <row r="6" spans="1:10" s="58" customFormat="1" ht="15.75" customHeight="1" x14ac:dyDescent="0.35">
      <c r="A6" s="5"/>
      <c r="B6" s="54" t="s">
        <v>90</v>
      </c>
      <c r="C6" s="54"/>
      <c r="D6" s="54"/>
      <c r="E6" s="54"/>
      <c r="F6" s="54"/>
      <c r="G6" s="54"/>
      <c r="H6" s="54"/>
      <c r="I6" s="54"/>
      <c r="J6" s="54"/>
    </row>
    <row r="7" spans="1:10" s="58" customFormat="1" ht="15.75" customHeight="1" x14ac:dyDescent="0.35">
      <c r="A7" s="5"/>
      <c r="B7" s="57" t="s">
        <v>34</v>
      </c>
      <c r="C7" s="57"/>
      <c r="D7" s="57"/>
      <c r="E7" s="57"/>
      <c r="F7" s="57"/>
      <c r="G7" s="57"/>
      <c r="H7" s="57"/>
      <c r="I7" s="57"/>
      <c r="J7" s="57"/>
    </row>
    <row r="8" spans="1:10" s="58" customFormat="1" ht="19.5" customHeight="1" x14ac:dyDescent="0.35">
      <c r="A8" s="5"/>
      <c r="B8" s="54" t="s">
        <v>0</v>
      </c>
      <c r="C8" s="54"/>
      <c r="D8" s="54"/>
      <c r="E8" s="54"/>
      <c r="F8" s="54"/>
      <c r="G8" s="54"/>
      <c r="H8" s="54"/>
      <c r="I8" s="54"/>
      <c r="J8" s="54"/>
    </row>
    <row r="9" spans="1:10" ht="19.5" customHeight="1" x14ac:dyDescent="0.35">
      <c r="A9" s="4"/>
      <c r="B9" s="55" t="s">
        <v>1</v>
      </c>
      <c r="C9" s="55"/>
      <c r="D9" s="55"/>
      <c r="E9" s="55"/>
      <c r="F9" s="55"/>
      <c r="G9" s="55"/>
      <c r="H9" s="55"/>
      <c r="I9" s="55"/>
      <c r="J9" s="55"/>
    </row>
    <row r="10" spans="1:10" ht="20.25" x14ac:dyDescent="0.3">
      <c r="A10" s="5"/>
      <c r="B10" s="56" t="s">
        <v>35</v>
      </c>
      <c r="C10" s="56"/>
      <c r="D10" s="56"/>
      <c r="E10" s="56"/>
    </row>
    <row r="11" spans="1:10" ht="20.25" x14ac:dyDescent="0.3">
      <c r="A11" s="5"/>
      <c r="B11" s="6" t="s">
        <v>96</v>
      </c>
      <c r="C11" s="7"/>
      <c r="D11" s="8"/>
      <c r="E11" s="8"/>
    </row>
    <row r="12" spans="1:10" ht="18.75" x14ac:dyDescent="0.3">
      <c r="B12" s="9"/>
      <c r="C12" s="10"/>
      <c r="D12" s="10"/>
      <c r="E12" s="11" t="s">
        <v>36</v>
      </c>
      <c r="F12" s="11" t="s">
        <v>91</v>
      </c>
      <c r="G12" s="11" t="s">
        <v>92</v>
      </c>
      <c r="H12" s="11" t="s">
        <v>93</v>
      </c>
      <c r="I12" s="11" t="s">
        <v>94</v>
      </c>
      <c r="J12" s="11" t="s">
        <v>95</v>
      </c>
    </row>
    <row r="13" spans="1:10" ht="37.5" x14ac:dyDescent="0.25">
      <c r="B13" s="12" t="s">
        <v>2</v>
      </c>
      <c r="C13" s="11" t="s">
        <v>3</v>
      </c>
      <c r="D13" s="11" t="s">
        <v>4</v>
      </c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</row>
    <row r="14" spans="1:10" x14ac:dyDescent="0.25">
      <c r="B14" s="13" t="s">
        <v>5</v>
      </c>
      <c r="C14" s="14">
        <f>SUM(E14:J14)</f>
        <v>6631661410.9099998</v>
      </c>
      <c r="D14" s="14">
        <f t="shared" ref="D14:J17" si="0">D15</f>
        <v>13679372106</v>
      </c>
      <c r="E14" s="14">
        <f t="shared" si="0"/>
        <v>312121244.20000005</v>
      </c>
      <c r="F14" s="14">
        <f t="shared" si="0"/>
        <v>1076855033.8600001</v>
      </c>
      <c r="G14" s="14">
        <f t="shared" si="0"/>
        <v>1835924440.6299999</v>
      </c>
      <c r="H14" s="14">
        <f t="shared" si="0"/>
        <v>1057792931.11</v>
      </c>
      <c r="I14" s="14">
        <f t="shared" si="0"/>
        <v>836691263.87000012</v>
      </c>
      <c r="J14" s="14">
        <f t="shared" si="0"/>
        <v>1512276497.24</v>
      </c>
    </row>
    <row r="15" spans="1:10" ht="15.75" x14ac:dyDescent="0.25">
      <c r="B15" s="15" t="s">
        <v>6</v>
      </c>
      <c r="C15" s="16">
        <f t="shared" ref="C15:C70" si="1">SUM(E15:J15)</f>
        <v>6631661410.9099998</v>
      </c>
      <c r="D15" s="16">
        <f t="shared" si="0"/>
        <v>13679372106</v>
      </c>
      <c r="E15" s="16">
        <f t="shared" si="0"/>
        <v>312121244.20000005</v>
      </c>
      <c r="F15" s="16">
        <f t="shared" si="0"/>
        <v>1076855033.8600001</v>
      </c>
      <c r="G15" s="16">
        <f t="shared" si="0"/>
        <v>1835924440.6299999</v>
      </c>
      <c r="H15" s="16">
        <f t="shared" si="0"/>
        <v>1057792931.11</v>
      </c>
      <c r="I15" s="16">
        <f t="shared" si="0"/>
        <v>836691263.87000012</v>
      </c>
      <c r="J15" s="16">
        <f t="shared" si="0"/>
        <v>1512276497.24</v>
      </c>
    </row>
    <row r="16" spans="1:10" ht="15.75" x14ac:dyDescent="0.25">
      <c r="B16" s="15" t="s">
        <v>7</v>
      </c>
      <c r="C16" s="16">
        <f t="shared" si="1"/>
        <v>6631661410.9099998</v>
      </c>
      <c r="D16" s="16">
        <f t="shared" si="0"/>
        <v>13679372106</v>
      </c>
      <c r="E16" s="16">
        <f t="shared" si="0"/>
        <v>312121244.20000005</v>
      </c>
      <c r="F16" s="16">
        <f t="shared" si="0"/>
        <v>1076855033.8600001</v>
      </c>
      <c r="G16" s="16">
        <f t="shared" si="0"/>
        <v>1835924440.6299999</v>
      </c>
      <c r="H16" s="16">
        <f t="shared" si="0"/>
        <v>1057792931.11</v>
      </c>
      <c r="I16" s="16">
        <f t="shared" si="0"/>
        <v>836691263.87000012</v>
      </c>
      <c r="J16" s="16">
        <f t="shared" si="0"/>
        <v>1512276497.24</v>
      </c>
    </row>
    <row r="17" spans="2:10" ht="15.75" x14ac:dyDescent="0.25">
      <c r="B17" s="15" t="s">
        <v>8</v>
      </c>
      <c r="C17" s="16">
        <f t="shared" si="1"/>
        <v>6631661410.9099998</v>
      </c>
      <c r="D17" s="16">
        <f>D18</f>
        <v>13679372106</v>
      </c>
      <c r="E17" s="16">
        <f t="shared" si="0"/>
        <v>312121244.20000005</v>
      </c>
      <c r="F17" s="16">
        <f t="shared" si="0"/>
        <v>1076855033.8600001</v>
      </c>
      <c r="G17" s="16">
        <f t="shared" si="0"/>
        <v>1835924440.6299999</v>
      </c>
      <c r="H17" s="16">
        <f t="shared" si="0"/>
        <v>1057792931.11</v>
      </c>
      <c r="I17" s="16">
        <f t="shared" si="0"/>
        <v>836691263.87000012</v>
      </c>
      <c r="J17" s="16">
        <f t="shared" si="0"/>
        <v>1512276497.24</v>
      </c>
    </row>
    <row r="18" spans="2:10" x14ac:dyDescent="0.25">
      <c r="B18" s="13" t="s">
        <v>9</v>
      </c>
      <c r="C18" s="14">
        <f t="shared" si="1"/>
        <v>6631661410.9099998</v>
      </c>
      <c r="D18" s="14">
        <f>D19+D23+D33+D51+D59+D68</f>
        <v>13679372106</v>
      </c>
      <c r="E18" s="14">
        <f t="shared" ref="E18:J18" si="2">E19+E23+E33+E43+E51+E59+E68</f>
        <v>312121244.20000005</v>
      </c>
      <c r="F18" s="14">
        <f t="shared" si="2"/>
        <v>1076855033.8600001</v>
      </c>
      <c r="G18" s="14">
        <f t="shared" si="2"/>
        <v>1835924440.6299999</v>
      </c>
      <c r="H18" s="14">
        <f t="shared" si="2"/>
        <v>1057792931.11</v>
      </c>
      <c r="I18" s="14">
        <f t="shared" si="2"/>
        <v>836691263.87000012</v>
      </c>
      <c r="J18" s="14">
        <f t="shared" si="2"/>
        <v>1512276497.24</v>
      </c>
    </row>
    <row r="19" spans="2:10" x14ac:dyDescent="0.25">
      <c r="B19" s="13" t="s">
        <v>10</v>
      </c>
      <c r="C19" s="14">
        <f t="shared" si="1"/>
        <v>518874004.94</v>
      </c>
      <c r="D19" s="14">
        <f>D20+D21+D22</f>
        <v>1105047513</v>
      </c>
      <c r="E19" s="14">
        <f t="shared" ref="E19" si="3">E20+E21+E22</f>
        <v>75573725.950000003</v>
      </c>
      <c r="F19" s="14">
        <f t="shared" ref="F19" si="4">F20+F21+F22</f>
        <v>75552208.739999995</v>
      </c>
      <c r="G19" s="14">
        <f t="shared" ref="G19:H19" si="5">G20+G21+G22</f>
        <v>79447308.010000005</v>
      </c>
      <c r="H19" s="14">
        <f t="shared" si="5"/>
        <v>77381151.170000002</v>
      </c>
      <c r="I19" s="14">
        <f t="shared" ref="I19:J19" si="6">I20+I21+I22</f>
        <v>132788817.83</v>
      </c>
      <c r="J19" s="14">
        <f t="shared" si="6"/>
        <v>78130793.24000001</v>
      </c>
    </row>
    <row r="20" spans="2:10" ht="15.75" x14ac:dyDescent="0.25">
      <c r="B20" s="15" t="s">
        <v>11</v>
      </c>
      <c r="C20" s="16">
        <f t="shared" si="1"/>
        <v>389726594.01999998</v>
      </c>
      <c r="D20" s="16">
        <v>844354383</v>
      </c>
      <c r="E20" s="16">
        <v>63677782.759999998</v>
      </c>
      <c r="F20" s="16">
        <v>63845308.289999999</v>
      </c>
      <c r="G20" s="16">
        <v>67640429.290000007</v>
      </c>
      <c r="H20" s="16">
        <v>63741804.759999998</v>
      </c>
      <c r="I20" s="16">
        <v>64624294.240000002</v>
      </c>
      <c r="J20" s="16">
        <v>66196974.68</v>
      </c>
    </row>
    <row r="21" spans="2:10" ht="15.75" x14ac:dyDescent="0.25">
      <c r="B21" s="15" t="s">
        <v>12</v>
      </c>
      <c r="C21" s="16">
        <f t="shared" si="1"/>
        <v>70761667.280000001</v>
      </c>
      <c r="D21" s="16">
        <v>140087994</v>
      </c>
      <c r="E21" s="16">
        <v>2156249.67</v>
      </c>
      <c r="F21" s="16">
        <v>2038320</v>
      </c>
      <c r="G21" s="16">
        <v>2166984.0699999998</v>
      </c>
      <c r="H21" s="16">
        <v>3879711.54</v>
      </c>
      <c r="I21" s="16">
        <v>58405169.399999999</v>
      </c>
      <c r="J21" s="16">
        <v>2115232.6</v>
      </c>
    </row>
    <row r="22" spans="2:10" ht="15.75" x14ac:dyDescent="0.25">
      <c r="B22" s="15" t="s">
        <v>13</v>
      </c>
      <c r="C22" s="16">
        <f t="shared" si="1"/>
        <v>58385743.639999993</v>
      </c>
      <c r="D22" s="16">
        <v>120605136</v>
      </c>
      <c r="E22" s="16">
        <v>9739693.5199999996</v>
      </c>
      <c r="F22" s="16">
        <v>9668580.4499999993</v>
      </c>
      <c r="G22" s="16">
        <v>9639894.6500000004</v>
      </c>
      <c r="H22" s="16">
        <v>9759634.8699999992</v>
      </c>
      <c r="I22" s="16">
        <v>9759354.1899999995</v>
      </c>
      <c r="J22" s="16">
        <v>9818585.9600000009</v>
      </c>
    </row>
    <row r="23" spans="2:10" x14ac:dyDescent="0.25">
      <c r="B23" s="13" t="s">
        <v>14</v>
      </c>
      <c r="C23" s="14">
        <f t="shared" si="1"/>
        <v>167508997.47</v>
      </c>
      <c r="D23" s="14">
        <f>D24+D25+D26+D27+D28+D29+D30+D31+D32</f>
        <v>388827952</v>
      </c>
      <c r="E23" s="14">
        <f t="shared" ref="E23" si="7">E24+E25+E26+E27+E28+E29+E30+E31+E32</f>
        <v>11457002.67</v>
      </c>
      <c r="F23" s="14">
        <f t="shared" ref="F23" si="8">F24+F25+F26+F27+F28+F29+F30+F31+F32</f>
        <v>11924277.91</v>
      </c>
      <c r="G23" s="14">
        <f t="shared" ref="G23:H23" si="9">G24+G25+G26+G27+G28+G29+G30+G31+G32</f>
        <v>49227165.829999998</v>
      </c>
      <c r="H23" s="14">
        <f t="shared" si="9"/>
        <v>32149492.57</v>
      </c>
      <c r="I23" s="14">
        <f t="shared" ref="I23:J23" si="10">I24+I25+I26+I27+I28+I29+I30+I31+I32</f>
        <v>25274732.770000007</v>
      </c>
      <c r="J23" s="14">
        <f t="shared" si="10"/>
        <v>37476325.719999999</v>
      </c>
    </row>
    <row r="24" spans="2:10" ht="15.75" x14ac:dyDescent="0.25">
      <c r="B24" s="15" t="s">
        <v>15</v>
      </c>
      <c r="C24" s="16">
        <f t="shared" si="1"/>
        <v>34975209.530000001</v>
      </c>
      <c r="D24" s="16">
        <f>77030000</f>
        <v>77030000</v>
      </c>
      <c r="E24" s="16">
        <v>2933121.4</v>
      </c>
      <c r="F24" s="16">
        <v>5903422.75</v>
      </c>
      <c r="G24" s="16">
        <v>9133676.0600000005</v>
      </c>
      <c r="H24" s="16">
        <v>3988499.1</v>
      </c>
      <c r="I24" s="16">
        <v>5982565.0300000003</v>
      </c>
      <c r="J24" s="16">
        <v>7033925.1900000004</v>
      </c>
    </row>
    <row r="25" spans="2:10" ht="15.75" x14ac:dyDescent="0.25">
      <c r="B25" s="15" t="s">
        <v>16</v>
      </c>
      <c r="C25" s="16">
        <f t="shared" si="1"/>
        <v>746417.82</v>
      </c>
      <c r="D25" s="16">
        <f>2321865+2000000</f>
        <v>4321865</v>
      </c>
      <c r="E25" s="16">
        <v>0</v>
      </c>
      <c r="F25" s="16">
        <v>85402.5</v>
      </c>
      <c r="G25" s="16">
        <v>258681.96</v>
      </c>
      <c r="H25" s="16">
        <v>146104.46</v>
      </c>
      <c r="I25" s="16">
        <v>132224.9</v>
      </c>
      <c r="J25" s="16">
        <v>124004</v>
      </c>
    </row>
    <row r="26" spans="2:10" ht="15.75" x14ac:dyDescent="0.25">
      <c r="B26" s="15" t="s">
        <v>17</v>
      </c>
      <c r="C26" s="16">
        <f t="shared" si="1"/>
        <v>3267400</v>
      </c>
      <c r="D26" s="16">
        <v>6697600</v>
      </c>
      <c r="E26" s="16">
        <v>0</v>
      </c>
      <c r="F26" s="16">
        <v>0</v>
      </c>
      <c r="G26" s="16">
        <v>0</v>
      </c>
      <c r="H26" s="16">
        <v>1551750</v>
      </c>
      <c r="I26" s="16"/>
      <c r="J26" s="16">
        <v>1715650</v>
      </c>
    </row>
    <row r="27" spans="2:10" ht="15.75" x14ac:dyDescent="0.25">
      <c r="B27" s="15" t="s">
        <v>18</v>
      </c>
      <c r="C27" s="16">
        <f t="shared" si="1"/>
        <v>379227.5</v>
      </c>
      <c r="D27" s="16">
        <v>1495000</v>
      </c>
      <c r="E27" s="16">
        <v>0</v>
      </c>
      <c r="F27" s="16">
        <v>0</v>
      </c>
      <c r="G27" s="16">
        <v>0</v>
      </c>
      <c r="H27" s="16">
        <v>183727.5</v>
      </c>
      <c r="I27" s="16"/>
      <c r="J27" s="16">
        <v>195500</v>
      </c>
    </row>
    <row r="28" spans="2:10" ht="15.75" x14ac:dyDescent="0.25">
      <c r="B28" s="15" t="s">
        <v>19</v>
      </c>
      <c r="C28" s="16">
        <f t="shared" si="1"/>
        <v>66126661.82</v>
      </c>
      <c r="D28" s="16">
        <v>147518597</v>
      </c>
      <c r="E28" s="16">
        <v>3882801.36</v>
      </c>
      <c r="F28" s="16">
        <v>3867593.1</v>
      </c>
      <c r="G28" s="16">
        <v>19665678.289999999</v>
      </c>
      <c r="H28" s="16">
        <v>16645046.560000001</v>
      </c>
      <c r="I28" s="16">
        <v>5419352.3600000003</v>
      </c>
      <c r="J28" s="16">
        <v>16646190.15</v>
      </c>
    </row>
    <row r="29" spans="2:10" ht="15.75" x14ac:dyDescent="0.25">
      <c r="B29" s="15" t="s">
        <v>20</v>
      </c>
      <c r="C29" s="16">
        <f t="shared" si="1"/>
        <v>24048079.189999998</v>
      </c>
      <c r="D29" s="16">
        <f>29826081</f>
        <v>29826081</v>
      </c>
      <c r="E29" s="16">
        <v>527503.98</v>
      </c>
      <c r="F29" s="16">
        <v>487660.26</v>
      </c>
      <c r="G29" s="16">
        <v>7799494.7199999997</v>
      </c>
      <c r="H29" s="16">
        <v>4792416.87</v>
      </c>
      <c r="I29" s="16">
        <v>9696651.8000000007</v>
      </c>
      <c r="J29" s="16">
        <v>744351.56</v>
      </c>
    </row>
    <row r="30" spans="2:10" ht="31.5" x14ac:dyDescent="0.25">
      <c r="B30" s="15" t="s">
        <v>21</v>
      </c>
      <c r="C30" s="16">
        <f t="shared" si="1"/>
        <v>2055456.77</v>
      </c>
      <c r="D30" s="16">
        <f>19042974+5000000</f>
        <v>24042974</v>
      </c>
      <c r="E30" s="16">
        <v>247013.29</v>
      </c>
      <c r="F30" s="16">
        <v>336026.63</v>
      </c>
      <c r="G30" s="16">
        <v>625065.57999999996</v>
      </c>
      <c r="H30" s="16">
        <v>141835.16</v>
      </c>
      <c r="I30" s="16">
        <v>263583.3</v>
      </c>
      <c r="J30" s="16">
        <v>441932.81</v>
      </c>
    </row>
    <row r="31" spans="2:10" ht="31.5" x14ac:dyDescent="0.25">
      <c r="B31" s="15" t="s">
        <v>22</v>
      </c>
      <c r="C31" s="16">
        <f t="shared" si="1"/>
        <v>13519009.16</v>
      </c>
      <c r="D31" s="16">
        <f>43055017+10088490</f>
        <v>53143507</v>
      </c>
      <c r="E31" s="16">
        <v>0</v>
      </c>
      <c r="F31" s="16">
        <v>1244172.67</v>
      </c>
      <c r="G31" s="16">
        <v>5625669.7800000003</v>
      </c>
      <c r="H31" s="16">
        <v>1297873.2</v>
      </c>
      <c r="I31" s="16">
        <v>2201562.58</v>
      </c>
      <c r="J31" s="16">
        <v>3149730.93</v>
      </c>
    </row>
    <row r="32" spans="2:10" ht="15.75" x14ac:dyDescent="0.25">
      <c r="B32" s="15" t="s">
        <v>23</v>
      </c>
      <c r="C32" s="16">
        <f t="shared" si="1"/>
        <v>22391535.68</v>
      </c>
      <c r="D32" s="16">
        <v>44752328</v>
      </c>
      <c r="E32" s="16">
        <v>3866562.64</v>
      </c>
      <c r="F32" s="16">
        <v>0</v>
      </c>
      <c r="G32" s="16">
        <v>6118899.4400000004</v>
      </c>
      <c r="H32" s="16">
        <v>3402239.72</v>
      </c>
      <c r="I32" s="16">
        <v>1578792.8</v>
      </c>
      <c r="J32" s="16">
        <v>7425041.0800000001</v>
      </c>
    </row>
    <row r="33" spans="1:10" x14ac:dyDescent="0.25">
      <c r="B33" s="13" t="s">
        <v>24</v>
      </c>
      <c r="C33" s="14">
        <f t="shared" si="1"/>
        <v>5912281642.3199997</v>
      </c>
      <c r="D33" s="14">
        <f>D34+D35+D36+D37+D38+D39+D40+D41+D42</f>
        <v>12038228433</v>
      </c>
      <c r="E33" s="14">
        <f>E34+E35+E36+E37+E39+E40+E41+E42</f>
        <v>225090515.58000001</v>
      </c>
      <c r="F33" s="14">
        <f>F34+F35+F36+F37+F38+F39+F40+F41+F42</f>
        <v>986657136.99000001</v>
      </c>
      <c r="G33" s="14">
        <f>G34+G35+G36+G37+G38+G39+G40+G41+G42</f>
        <v>1704686003.5799999</v>
      </c>
      <c r="H33" s="14">
        <f>H34+H35+H36+H37+H38+H39+H40+H41+H42</f>
        <v>947789632.16999996</v>
      </c>
      <c r="I33" s="14">
        <f>I34+I35+I36+I37+I38+I39+I40+I41+I42</f>
        <v>675543248.85000002</v>
      </c>
      <c r="J33" s="14">
        <f>J34+J35+J36+J37+J38+J39+J40+J41+J42</f>
        <v>1372515105.1500001</v>
      </c>
    </row>
    <row r="34" spans="1:10" ht="15.75" x14ac:dyDescent="0.25">
      <c r="B34" s="15" t="s">
        <v>25</v>
      </c>
      <c r="C34" s="16">
        <f t="shared" si="1"/>
        <v>2939268.3</v>
      </c>
      <c r="D34" s="16">
        <v>4678203</v>
      </c>
      <c r="E34" s="16">
        <v>0</v>
      </c>
      <c r="F34" s="16">
        <v>264594</v>
      </c>
      <c r="G34" s="16">
        <v>1600510.5</v>
      </c>
      <c r="H34" s="16">
        <v>146746.51999999999</v>
      </c>
      <c r="I34" s="16">
        <v>0</v>
      </c>
      <c r="J34" s="16">
        <v>927417.28</v>
      </c>
    </row>
    <row r="35" spans="1:10" ht="15.75" x14ac:dyDescent="0.25">
      <c r="B35" s="15" t="s">
        <v>26</v>
      </c>
      <c r="C35" s="16">
        <f t="shared" si="1"/>
        <v>141009.22</v>
      </c>
      <c r="D35" s="16">
        <v>6543277</v>
      </c>
      <c r="E35" s="16">
        <v>0</v>
      </c>
      <c r="F35" s="16">
        <v>0</v>
      </c>
      <c r="G35" s="16">
        <v>0</v>
      </c>
      <c r="H35" s="16">
        <v>0</v>
      </c>
      <c r="I35" s="16">
        <v>10147.41</v>
      </c>
      <c r="J35" s="16">
        <v>130861.81</v>
      </c>
    </row>
    <row r="36" spans="1:10" ht="15.75" x14ac:dyDescent="0.25">
      <c r="B36" s="15" t="s">
        <v>27</v>
      </c>
      <c r="C36" s="16">
        <f t="shared" si="1"/>
        <v>7928917</v>
      </c>
      <c r="D36" s="16">
        <v>10523074</v>
      </c>
      <c r="E36" s="16">
        <v>0</v>
      </c>
      <c r="F36" s="16">
        <v>20532</v>
      </c>
      <c r="G36" s="16">
        <v>5005560</v>
      </c>
      <c r="H36" s="16">
        <v>783166</v>
      </c>
      <c r="I36" s="16">
        <v>1199872.6000000001</v>
      </c>
      <c r="J36" s="16">
        <v>919786.4</v>
      </c>
    </row>
    <row r="37" spans="1:10" ht="15.75" x14ac:dyDescent="0.25">
      <c r="B37" s="15" t="s">
        <v>28</v>
      </c>
      <c r="C37" s="16">
        <f t="shared" si="1"/>
        <v>2590451498.7000003</v>
      </c>
      <c r="D37" s="16">
        <v>2828600696.3899999</v>
      </c>
      <c r="E37" s="16">
        <v>152808918.5</v>
      </c>
      <c r="F37" s="16">
        <v>909642909.97000003</v>
      </c>
      <c r="G37" s="16">
        <v>363207406.25</v>
      </c>
      <c r="H37" s="16">
        <v>356993216.04000002</v>
      </c>
      <c r="I37" s="16">
        <v>548722503.15999997</v>
      </c>
      <c r="J37" s="16">
        <v>259076544.78</v>
      </c>
    </row>
    <row r="38" spans="1:10" ht="15.75" x14ac:dyDescent="0.25">
      <c r="B38" s="15" t="s">
        <v>85</v>
      </c>
      <c r="C38" s="16">
        <f t="shared" si="1"/>
        <v>2662470078.5999999</v>
      </c>
      <c r="D38" s="16">
        <v>7302800000</v>
      </c>
      <c r="E38" s="16"/>
      <c r="F38" s="16"/>
      <c r="G38" s="16">
        <v>1151969107.48</v>
      </c>
      <c r="H38" s="16">
        <v>485786143.80000001</v>
      </c>
      <c r="I38" s="16">
        <v>1359324.6</v>
      </c>
      <c r="J38" s="16">
        <v>1023355502.72</v>
      </c>
    </row>
    <row r="39" spans="1:10" ht="15.75" x14ac:dyDescent="0.25">
      <c r="B39" s="15" t="s">
        <v>29</v>
      </c>
      <c r="C39" s="16">
        <f t="shared" si="1"/>
        <v>2058258.44</v>
      </c>
      <c r="D39" s="16">
        <v>15265616</v>
      </c>
      <c r="E39" s="16">
        <v>0</v>
      </c>
      <c r="F39" s="16">
        <v>0</v>
      </c>
      <c r="G39" s="16">
        <v>988250</v>
      </c>
      <c r="H39" s="16">
        <v>2689.16</v>
      </c>
      <c r="I39" s="16">
        <v>0</v>
      </c>
      <c r="J39" s="16">
        <v>1067319.28</v>
      </c>
    </row>
    <row r="40" spans="1:10" ht="31.5" x14ac:dyDescent="0.25">
      <c r="B40" s="15" t="s">
        <v>30</v>
      </c>
      <c r="C40" s="16">
        <f t="shared" si="1"/>
        <v>498562.48</v>
      </c>
      <c r="D40" s="16">
        <v>11245915</v>
      </c>
      <c r="E40" s="16">
        <v>0</v>
      </c>
      <c r="F40" s="16">
        <v>0</v>
      </c>
      <c r="G40" s="16">
        <v>14430</v>
      </c>
      <c r="H40" s="16">
        <v>196492.75</v>
      </c>
      <c r="I40" s="16">
        <v>0</v>
      </c>
      <c r="J40" s="16">
        <v>287639.73</v>
      </c>
    </row>
    <row r="41" spans="1:10" ht="31.5" x14ac:dyDescent="0.25">
      <c r="B41" s="15" t="s">
        <v>31</v>
      </c>
      <c r="C41" s="16">
        <f t="shared" si="1"/>
        <v>78467128.400000006</v>
      </c>
      <c r="D41" s="16">
        <f>69239358+42872947.61</f>
        <v>112112305.61</v>
      </c>
      <c r="E41" s="16">
        <v>1794.96</v>
      </c>
      <c r="F41" s="16">
        <v>12069836.85</v>
      </c>
      <c r="G41" s="16">
        <v>44828174.289999999</v>
      </c>
      <c r="H41" s="16">
        <v>3143157.17</v>
      </c>
      <c r="I41" s="16">
        <v>1557988.12</v>
      </c>
      <c r="J41" s="16">
        <v>16866177.010000002</v>
      </c>
    </row>
    <row r="42" spans="1:10" ht="15.75" x14ac:dyDescent="0.25">
      <c r="B42" s="15" t="s">
        <v>32</v>
      </c>
      <c r="C42" s="16">
        <f t="shared" si="1"/>
        <v>567326921.18000007</v>
      </c>
      <c r="D42" s="16">
        <f>130342528+1593116818+23000000</f>
        <v>1746459346</v>
      </c>
      <c r="E42" s="16">
        <v>72279802.120000005</v>
      </c>
      <c r="F42" s="16">
        <v>64659264.170000002</v>
      </c>
      <c r="G42" s="16">
        <v>137072565.06</v>
      </c>
      <c r="H42" s="16">
        <v>100738020.73</v>
      </c>
      <c r="I42" s="16">
        <v>122693412.95999999</v>
      </c>
      <c r="J42" s="16">
        <v>69883856.140000001</v>
      </c>
    </row>
    <row r="43" spans="1:10" x14ac:dyDescent="0.25">
      <c r="A43" s="17"/>
      <c r="B43" s="13" t="s">
        <v>33</v>
      </c>
      <c r="C43" s="14">
        <f t="shared" si="1"/>
        <v>0</v>
      </c>
      <c r="D43" s="14">
        <v>0</v>
      </c>
      <c r="E43" s="14">
        <f t="shared" ref="E43:J43" si="11">E44+E45+E46+E47+E48+E49+E50</f>
        <v>0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0</v>
      </c>
      <c r="J43" s="14">
        <f t="shared" si="11"/>
        <v>0</v>
      </c>
    </row>
    <row r="44" spans="1:10" ht="30" x14ac:dyDescent="0.25">
      <c r="B44" s="18" t="s">
        <v>37</v>
      </c>
      <c r="C44" s="19">
        <f t="shared" si="1"/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</row>
    <row r="45" spans="1:10" ht="30" x14ac:dyDescent="0.25">
      <c r="B45" s="18" t="s">
        <v>38</v>
      </c>
      <c r="C45" s="19">
        <f t="shared" si="1"/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</row>
    <row r="46" spans="1:10" ht="30" x14ac:dyDescent="0.25">
      <c r="B46" s="18" t="s">
        <v>39</v>
      </c>
      <c r="C46" s="19">
        <f t="shared" si="1"/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</row>
    <row r="47" spans="1:10" ht="30" x14ac:dyDescent="0.25">
      <c r="B47" s="18" t="s">
        <v>40</v>
      </c>
      <c r="C47" s="19">
        <f t="shared" si="1"/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</row>
    <row r="48" spans="1:10" ht="30" x14ac:dyDescent="0.25">
      <c r="B48" s="18" t="s">
        <v>41</v>
      </c>
      <c r="C48" s="19">
        <f t="shared" si="1"/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</row>
    <row r="49" spans="2:10" ht="30" x14ac:dyDescent="0.25">
      <c r="B49" s="18" t="s">
        <v>42</v>
      </c>
      <c r="C49" s="19">
        <f t="shared" si="1"/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</row>
    <row r="50" spans="2:10" ht="30" x14ac:dyDescent="0.25">
      <c r="B50" s="18" t="s">
        <v>43</v>
      </c>
      <c r="C50" s="19">
        <f t="shared" si="1"/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2:10" x14ac:dyDescent="0.25">
      <c r="B51" s="20" t="s">
        <v>44</v>
      </c>
      <c r="C51" s="14">
        <f t="shared" si="1"/>
        <v>0</v>
      </c>
      <c r="D51" s="14">
        <v>0</v>
      </c>
      <c r="E51" s="14"/>
      <c r="F51" s="14"/>
      <c r="G51" s="14"/>
      <c r="H51" s="14"/>
      <c r="I51" s="14"/>
      <c r="J51" s="14"/>
    </row>
    <row r="52" spans="2:10" ht="30" x14ac:dyDescent="0.25">
      <c r="B52" s="18" t="s">
        <v>45</v>
      </c>
      <c r="C52" s="19">
        <f t="shared" si="1"/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</row>
    <row r="53" spans="2:10" ht="30" x14ac:dyDescent="0.25">
      <c r="B53" s="18" t="s">
        <v>46</v>
      </c>
      <c r="C53" s="19">
        <f t="shared" si="1"/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2:10" ht="30" x14ac:dyDescent="0.25">
      <c r="B54" s="18" t="s">
        <v>47</v>
      </c>
      <c r="C54" s="19">
        <f t="shared" si="1"/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2:10" ht="30" x14ac:dyDescent="0.25">
      <c r="B55" s="18" t="s">
        <v>48</v>
      </c>
      <c r="C55" s="19">
        <f t="shared" si="1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</row>
    <row r="56" spans="2:10" ht="30" x14ac:dyDescent="0.25">
      <c r="B56" s="18" t="s">
        <v>49</v>
      </c>
      <c r="C56" s="19">
        <f t="shared" si="1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</row>
    <row r="57" spans="2:10" ht="30" x14ac:dyDescent="0.25">
      <c r="B57" s="18" t="s">
        <v>50</v>
      </c>
      <c r="C57" s="19">
        <f t="shared" si="1"/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</row>
    <row r="58" spans="2:10" ht="30" x14ac:dyDescent="0.25">
      <c r="B58" s="18" t="s">
        <v>51</v>
      </c>
      <c r="C58" s="19">
        <f t="shared" si="1"/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</row>
    <row r="59" spans="2:10" x14ac:dyDescent="0.25">
      <c r="B59" s="20" t="s">
        <v>52</v>
      </c>
      <c r="C59" s="14">
        <f t="shared" si="1"/>
        <v>27141473.91</v>
      </c>
      <c r="D59" s="14">
        <f>D60+D61+D62+D63+D64+D65+D66+D67</f>
        <v>115768208</v>
      </c>
      <c r="E59" s="14">
        <v>0</v>
      </c>
      <c r="F59" s="14">
        <f>F60+F61+F62+F63+F64+F65+F66+F67</f>
        <v>2721410.2199999997</v>
      </c>
      <c r="G59" s="14">
        <f>G60+G61+G62+G63+G64+G65+G66+G67</f>
        <v>2187164.17</v>
      </c>
      <c r="H59" s="14">
        <f>H60+H61+H62+H63+H64+H65+H66+H67</f>
        <v>21594</v>
      </c>
      <c r="I59" s="14">
        <f>I60+I61+I62+I63+I64+I65+I66+I67</f>
        <v>1823138.22</v>
      </c>
      <c r="J59" s="14">
        <f>J60+J61+J62+J63+J64+J65+J66+J67</f>
        <v>20388167.300000001</v>
      </c>
    </row>
    <row r="60" spans="2:10" ht="15.75" x14ac:dyDescent="0.25">
      <c r="B60" s="15" t="s">
        <v>53</v>
      </c>
      <c r="C60" s="16">
        <f t="shared" si="1"/>
        <v>5799065.2199999997</v>
      </c>
      <c r="D60" s="16">
        <v>53417155</v>
      </c>
      <c r="E60" s="16">
        <v>0</v>
      </c>
      <c r="F60" s="16">
        <v>2345250</v>
      </c>
      <c r="G60" s="16">
        <v>1895195.05</v>
      </c>
      <c r="H60" s="16">
        <v>0</v>
      </c>
      <c r="I60" s="16">
        <v>181794.99</v>
      </c>
      <c r="J60" s="16">
        <v>1376825.18</v>
      </c>
    </row>
    <row r="61" spans="2:10" ht="31.5" x14ac:dyDescent="0.25">
      <c r="B61" s="15" t="s">
        <v>54</v>
      </c>
      <c r="C61" s="16">
        <f t="shared" si="1"/>
        <v>321469.12</v>
      </c>
      <c r="D61" s="16">
        <v>410000</v>
      </c>
      <c r="E61" s="16">
        <v>0</v>
      </c>
      <c r="F61" s="16">
        <v>0</v>
      </c>
      <c r="G61" s="16">
        <v>291969.12</v>
      </c>
      <c r="H61" s="16">
        <v>0</v>
      </c>
      <c r="I61" s="16">
        <v>0</v>
      </c>
      <c r="J61" s="16">
        <v>29500</v>
      </c>
    </row>
    <row r="62" spans="2:10" ht="15.75" x14ac:dyDescent="0.25">
      <c r="B62" s="15" t="s">
        <v>55</v>
      </c>
      <c r="C62" s="16">
        <f t="shared" si="1"/>
        <v>0</v>
      </c>
      <c r="D62" s="16">
        <v>77200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</row>
    <row r="63" spans="2:10" ht="31.5" x14ac:dyDescent="0.25">
      <c r="B63" s="15" t="s">
        <v>56</v>
      </c>
      <c r="C63" s="16">
        <f t="shared" si="1"/>
        <v>18981000</v>
      </c>
      <c r="D63" s="16">
        <v>22170000</v>
      </c>
      <c r="E63" s="16"/>
      <c r="F63" s="16"/>
      <c r="G63" s="16"/>
      <c r="H63" s="16"/>
      <c r="I63" s="16"/>
      <c r="J63" s="16">
        <v>18981000</v>
      </c>
    </row>
    <row r="64" spans="2:10" ht="15.75" x14ac:dyDescent="0.25">
      <c r="B64" s="15" t="s">
        <v>57</v>
      </c>
      <c r="C64" s="16">
        <f t="shared" si="1"/>
        <v>2039939.57</v>
      </c>
      <c r="D64" s="16">
        <f>6338798+9500000</f>
        <v>15838798</v>
      </c>
      <c r="E64" s="16">
        <v>0</v>
      </c>
      <c r="F64" s="16">
        <v>376160.22</v>
      </c>
      <c r="G64" s="16">
        <v>0</v>
      </c>
      <c r="H64" s="16">
        <v>21594</v>
      </c>
      <c r="I64" s="16">
        <v>1641343.23</v>
      </c>
      <c r="J64" s="16">
        <v>842.12</v>
      </c>
    </row>
    <row r="65" spans="2:10" ht="15.75" x14ac:dyDescent="0.25">
      <c r="B65" s="15" t="s">
        <v>58</v>
      </c>
      <c r="C65" s="16">
        <f t="shared" si="1"/>
        <v>0</v>
      </c>
      <c r="D65" s="16">
        <v>480055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</row>
    <row r="66" spans="2:10" ht="15.75" x14ac:dyDescent="0.25">
      <c r="B66" s="15" t="s">
        <v>59</v>
      </c>
      <c r="C66" s="16">
        <f t="shared" si="1"/>
        <v>0</v>
      </c>
      <c r="D66" s="16">
        <v>23275000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2:10" ht="31.5" x14ac:dyDescent="0.25">
      <c r="B67" s="21" t="s">
        <v>60</v>
      </c>
      <c r="C67" s="22">
        <f t="shared" si="1"/>
        <v>0</v>
      </c>
      <c r="D67" s="22">
        <v>100000</v>
      </c>
      <c r="E67" s="23"/>
      <c r="F67" s="23"/>
      <c r="G67" s="23"/>
      <c r="H67" s="23"/>
      <c r="I67" s="23"/>
      <c r="J67" s="23"/>
    </row>
    <row r="68" spans="2:10" ht="15.75" x14ac:dyDescent="0.25">
      <c r="B68" s="24" t="s">
        <v>61</v>
      </c>
      <c r="C68" s="25">
        <f t="shared" si="1"/>
        <v>5855292.2699999996</v>
      </c>
      <c r="D68" s="25">
        <f>D69</f>
        <v>31500000</v>
      </c>
      <c r="E68" s="25">
        <v>0</v>
      </c>
      <c r="F68" s="25">
        <v>0</v>
      </c>
      <c r="G68" s="25">
        <f>G69</f>
        <v>376799.04</v>
      </c>
      <c r="H68" s="25">
        <f>H69</f>
        <v>451061.2</v>
      </c>
      <c r="I68" s="25">
        <f>I69</f>
        <v>1261326.2</v>
      </c>
      <c r="J68" s="25">
        <f>J69</f>
        <v>3766105.83</v>
      </c>
    </row>
    <row r="69" spans="2:10" ht="15.75" x14ac:dyDescent="0.25">
      <c r="B69" s="15" t="s">
        <v>62</v>
      </c>
      <c r="C69" s="16">
        <f t="shared" si="1"/>
        <v>5855292.2699999996</v>
      </c>
      <c r="D69" s="16">
        <v>31500000</v>
      </c>
      <c r="E69" s="16">
        <v>0</v>
      </c>
      <c r="F69" s="16">
        <v>0</v>
      </c>
      <c r="G69" s="16">
        <v>376799.04</v>
      </c>
      <c r="H69" s="16">
        <v>451061.2</v>
      </c>
      <c r="I69" s="16">
        <v>1261326.2</v>
      </c>
      <c r="J69" s="16">
        <v>3766105.83</v>
      </c>
    </row>
    <row r="70" spans="2:10" ht="18.75" x14ac:dyDescent="0.25">
      <c r="B70" s="12" t="s">
        <v>63</v>
      </c>
      <c r="C70" s="11">
        <f t="shared" si="1"/>
        <v>6631661410.9099998</v>
      </c>
      <c r="D70" s="11">
        <f t="shared" ref="D70:H70" si="12">SUM(D68+D59+D33+D23+D19)</f>
        <v>13679372106</v>
      </c>
      <c r="E70" s="11">
        <f t="shared" si="12"/>
        <v>312121244.19999999</v>
      </c>
      <c r="F70" s="11">
        <f t="shared" si="12"/>
        <v>1076855033.8599999</v>
      </c>
      <c r="G70" s="11">
        <f t="shared" si="12"/>
        <v>1835924440.6299999</v>
      </c>
      <c r="H70" s="11">
        <f t="shared" si="12"/>
        <v>1057792931.11</v>
      </c>
      <c r="I70" s="11">
        <f t="shared" ref="I70:J70" si="13">SUM(I68+I59+I33+I23+I19)</f>
        <v>836691263.87</v>
      </c>
      <c r="J70" s="11">
        <f t="shared" si="13"/>
        <v>1512276497.2400002</v>
      </c>
    </row>
    <row r="71" spans="2:10" ht="15.75" x14ac:dyDescent="0.25">
      <c r="B71" s="26" t="s">
        <v>64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</row>
    <row r="72" spans="2:10" ht="15.75" x14ac:dyDescent="0.25">
      <c r="B72" s="27" t="s">
        <v>65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</row>
    <row r="73" spans="2:10" ht="30" x14ac:dyDescent="0.25">
      <c r="B73" s="28" t="s">
        <v>66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</row>
    <row r="74" spans="2:10" ht="30" x14ac:dyDescent="0.25">
      <c r="B74" s="28" t="s">
        <v>67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</row>
    <row r="75" spans="2:10" ht="15.75" x14ac:dyDescent="0.25">
      <c r="B75" s="27" t="s">
        <v>68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</row>
    <row r="76" spans="2:10" ht="15.75" x14ac:dyDescent="0.25">
      <c r="B76" s="28" t="s">
        <v>69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</row>
    <row r="77" spans="2:10" ht="15.75" x14ac:dyDescent="0.25">
      <c r="B77" s="28" t="s">
        <v>70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</row>
    <row r="78" spans="2:10" ht="15.75" x14ac:dyDescent="0.25">
      <c r="B78" s="27" t="s">
        <v>71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2:10" ht="30" x14ac:dyDescent="0.25">
      <c r="B79" s="28" t="s">
        <v>72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</row>
    <row r="80" spans="2:10" ht="15.75" x14ac:dyDescent="0.25">
      <c r="B80" s="29" t="s">
        <v>73</v>
      </c>
      <c r="C80" s="30">
        <f>SUM(C71:C79)</f>
        <v>0</v>
      </c>
      <c r="D80" s="30">
        <f>SUM(D71:D79)</f>
        <v>0</v>
      </c>
      <c r="E80" s="30"/>
      <c r="F80" s="30"/>
      <c r="G80" s="30"/>
      <c r="H80" s="30"/>
      <c r="I80" s="30"/>
      <c r="J80" s="30"/>
    </row>
    <row r="81" spans="2:10" ht="18.75" x14ac:dyDescent="0.3">
      <c r="B81" s="31"/>
      <c r="C81" s="32"/>
      <c r="D81" s="32"/>
      <c r="E81" s="32"/>
      <c r="F81" s="32"/>
      <c r="G81" s="32"/>
      <c r="H81" s="32"/>
      <c r="I81" s="32"/>
      <c r="J81" s="32"/>
    </row>
    <row r="82" spans="2:10" ht="15.75" x14ac:dyDescent="0.25">
      <c r="B82" s="29" t="s">
        <v>74</v>
      </c>
      <c r="C82" s="30">
        <f>SUM(C80+C70)</f>
        <v>6631661410.9099998</v>
      </c>
      <c r="D82" s="30">
        <f t="shared" ref="D82:E82" si="14">SUM(D80+D70)</f>
        <v>13679372106</v>
      </c>
      <c r="E82" s="30">
        <f t="shared" si="14"/>
        <v>312121244.19999999</v>
      </c>
      <c r="F82" s="30">
        <f t="shared" ref="F82" si="15">SUM(F80+F70)</f>
        <v>1076855033.8599999</v>
      </c>
      <c r="G82" s="30">
        <f t="shared" ref="G82:H82" si="16">SUM(G80+G70)</f>
        <v>1835924440.6299999</v>
      </c>
      <c r="H82" s="30">
        <f t="shared" si="16"/>
        <v>1057792931.11</v>
      </c>
      <c r="I82" s="30">
        <f t="shared" ref="I82:J82" si="17">SUM(I80+I70)</f>
        <v>836691263.87</v>
      </c>
      <c r="J82" s="30">
        <f t="shared" si="17"/>
        <v>1512276497.2400002</v>
      </c>
    </row>
    <row r="83" spans="2:10" ht="18" x14ac:dyDescent="0.25">
      <c r="B83" s="33" t="s">
        <v>75</v>
      </c>
      <c r="C83" s="34"/>
      <c r="D83" s="34"/>
      <c r="E83" s="34"/>
      <c r="F83" s="3"/>
      <c r="G83" s="3"/>
      <c r="H83" s="3"/>
      <c r="I83" s="3"/>
      <c r="J83" s="3"/>
    </row>
    <row r="84" spans="2:10" ht="18" x14ac:dyDescent="0.25">
      <c r="B84" s="53" t="s">
        <v>98</v>
      </c>
      <c r="C84" s="53"/>
      <c r="D84" s="53"/>
      <c r="E84" s="53"/>
      <c r="F84" s="3"/>
      <c r="G84" s="3"/>
      <c r="H84" s="3"/>
      <c r="I84" s="3"/>
      <c r="J84" s="3"/>
    </row>
    <row r="85" spans="2:10" ht="18" x14ac:dyDescent="0.25">
      <c r="B85" s="53" t="s">
        <v>97</v>
      </c>
      <c r="C85" s="53"/>
      <c r="D85" s="53"/>
      <c r="E85" s="53"/>
      <c r="F85" s="3"/>
      <c r="G85" s="3"/>
      <c r="H85" s="3"/>
      <c r="I85" s="3"/>
      <c r="J85" s="3"/>
    </row>
    <row r="86" spans="2:10" ht="18" x14ac:dyDescent="0.25">
      <c r="B86" s="35" t="s">
        <v>76</v>
      </c>
      <c r="C86" s="35"/>
      <c r="D86" s="35"/>
      <c r="E86" s="35"/>
      <c r="F86" s="3"/>
      <c r="G86" s="3"/>
      <c r="H86" s="3"/>
      <c r="I86" s="3"/>
      <c r="J86" s="3"/>
    </row>
    <row r="87" spans="2:10" ht="18" x14ac:dyDescent="0.25">
      <c r="B87" s="36" t="s">
        <v>77</v>
      </c>
      <c r="C87" s="36"/>
      <c r="D87" s="36"/>
      <c r="E87" s="36"/>
      <c r="F87" s="3"/>
      <c r="G87" s="3"/>
      <c r="H87" s="3"/>
      <c r="I87" s="3"/>
      <c r="J87" s="3"/>
    </row>
    <row r="88" spans="2:10" ht="51.75" customHeight="1" x14ac:dyDescent="0.25">
      <c r="B88" s="53" t="s">
        <v>78</v>
      </c>
      <c r="C88" s="53"/>
      <c r="D88" s="53"/>
      <c r="E88" s="53"/>
      <c r="F88" s="3"/>
      <c r="G88" s="3"/>
      <c r="H88" s="3"/>
      <c r="I88" s="3"/>
      <c r="J88" s="3"/>
    </row>
    <row r="89" spans="2:10" ht="15.75" x14ac:dyDescent="0.25">
      <c r="B89" s="1"/>
      <c r="C89" s="2"/>
      <c r="D89" s="2"/>
      <c r="E89" s="2"/>
    </row>
    <row r="90" spans="2:10" ht="15.75" x14ac:dyDescent="0.25">
      <c r="B90" s="1"/>
      <c r="C90" s="2"/>
      <c r="D90" s="2"/>
      <c r="E90" s="2"/>
    </row>
    <row r="91" spans="2:10" ht="15.75" x14ac:dyDescent="0.25">
      <c r="B91" s="1"/>
      <c r="C91" s="2"/>
      <c r="D91" s="2"/>
      <c r="E91" s="2"/>
    </row>
    <row r="92" spans="2:10" ht="15.75" x14ac:dyDescent="0.25">
      <c r="B92" s="1"/>
      <c r="C92" s="2"/>
      <c r="D92" s="2"/>
      <c r="E92" s="2"/>
    </row>
    <row r="93" spans="2:10" x14ac:dyDescent="0.25">
      <c r="B93" s="37"/>
      <c r="C93" s="38"/>
      <c r="D93" s="37"/>
      <c r="E93" s="37"/>
      <c r="F93" s="37"/>
    </row>
    <row r="94" spans="2:10" x14ac:dyDescent="0.25">
      <c r="B94" s="50"/>
      <c r="C94" s="39"/>
      <c r="I94" s="49"/>
      <c r="J94" s="49"/>
    </row>
    <row r="95" spans="2:10" x14ac:dyDescent="0.25">
      <c r="B95" s="48" t="s">
        <v>80</v>
      </c>
      <c r="C95" s="40"/>
      <c r="J95" s="48" t="s">
        <v>79</v>
      </c>
    </row>
    <row r="96" spans="2:10" x14ac:dyDescent="0.25">
      <c r="B96" s="42" t="s">
        <v>82</v>
      </c>
      <c r="C96" s="43"/>
      <c r="J96" s="42" t="s">
        <v>81</v>
      </c>
    </row>
    <row r="97" spans="2:10" x14ac:dyDescent="0.25">
      <c r="B97" s="44" t="s">
        <v>84</v>
      </c>
      <c r="J97" s="44" t="s">
        <v>83</v>
      </c>
    </row>
    <row r="98" spans="2:10" x14ac:dyDescent="0.25">
      <c r="B98" s="37"/>
      <c r="G98" s="47"/>
      <c r="H98" s="47"/>
    </row>
    <row r="99" spans="2:10" x14ac:dyDescent="0.25">
      <c r="B99" s="45"/>
      <c r="E99" s="46"/>
      <c r="F99" s="46"/>
      <c r="G99" s="41"/>
      <c r="H99" s="41"/>
    </row>
    <row r="100" spans="2:10" ht="15.75" x14ac:dyDescent="0.25">
      <c r="B100" s="1"/>
      <c r="E100" s="51" t="s">
        <v>87</v>
      </c>
      <c r="F100" s="51"/>
    </row>
    <row r="101" spans="2:10" ht="15.75" x14ac:dyDescent="0.25">
      <c r="B101" s="1"/>
      <c r="E101" s="43" t="s">
        <v>86</v>
      </c>
      <c r="F101" s="43"/>
    </row>
    <row r="102" spans="2:10" ht="15.75" x14ac:dyDescent="0.25">
      <c r="B102" s="1"/>
      <c r="E102" s="52" t="s">
        <v>88</v>
      </c>
      <c r="F102" s="52"/>
    </row>
    <row r="103" spans="2:10" ht="15.75" x14ac:dyDescent="0.25">
      <c r="B103" s="1"/>
      <c r="C103" s="2"/>
      <c r="D103" s="2"/>
      <c r="E103" s="2"/>
    </row>
    <row r="104" spans="2:10" ht="15.75" x14ac:dyDescent="0.25">
      <c r="B104" s="1"/>
    </row>
    <row r="105" spans="2:10" ht="15.75" x14ac:dyDescent="0.25">
      <c r="B105" s="1"/>
    </row>
    <row r="106" spans="2:10" ht="15.75" x14ac:dyDescent="0.25">
      <c r="B106" s="1"/>
    </row>
    <row r="107" spans="2:10" ht="15.75" x14ac:dyDescent="0.25">
      <c r="B107" s="1"/>
    </row>
    <row r="108" spans="2:10" ht="15.75" x14ac:dyDescent="0.25">
      <c r="B108" s="1"/>
      <c r="C108" s="2"/>
      <c r="D108" s="2"/>
      <c r="E108" s="2"/>
    </row>
    <row r="109" spans="2:10" ht="15.75" x14ac:dyDescent="0.25">
      <c r="B109" s="1"/>
      <c r="C109" s="2"/>
      <c r="D109" s="2"/>
      <c r="E109" s="2"/>
    </row>
    <row r="110" spans="2:10" ht="15.75" x14ac:dyDescent="0.25">
      <c r="B110" s="1"/>
      <c r="C110" s="2"/>
      <c r="D110" s="2"/>
      <c r="E110" s="2"/>
    </row>
    <row r="111" spans="2:10" ht="15.75" x14ac:dyDescent="0.25">
      <c r="B111" s="1"/>
      <c r="C111" s="2"/>
      <c r="D111" s="2"/>
      <c r="E111" s="2"/>
    </row>
    <row r="112" spans="2:10" ht="15.75" x14ac:dyDescent="0.25">
      <c r="B112" s="1"/>
      <c r="C112" s="2"/>
      <c r="D112" s="2"/>
      <c r="E112" s="2"/>
    </row>
    <row r="113" spans="2:5" ht="15.75" x14ac:dyDescent="0.25">
      <c r="B113" s="1"/>
      <c r="C113" s="2"/>
      <c r="D113" s="2"/>
      <c r="E113" s="2"/>
    </row>
    <row r="114" spans="2:5" ht="15.75" x14ac:dyDescent="0.25">
      <c r="B114" s="1"/>
      <c r="C114" s="2"/>
      <c r="D114" s="2"/>
      <c r="E114" s="2"/>
    </row>
    <row r="115" spans="2:5" ht="15.75" x14ac:dyDescent="0.25">
      <c r="B115" s="1"/>
      <c r="C115" s="2"/>
      <c r="D115" s="2"/>
      <c r="E115" s="2"/>
    </row>
    <row r="116" spans="2:5" ht="15.75" x14ac:dyDescent="0.25">
      <c r="B116" s="1"/>
      <c r="C116" s="2"/>
      <c r="D116" s="2"/>
      <c r="E116" s="2"/>
    </row>
    <row r="117" spans="2:5" ht="15.75" x14ac:dyDescent="0.25">
      <c r="B117" s="1"/>
      <c r="C117" s="2"/>
      <c r="D117" s="2"/>
      <c r="E117" s="2"/>
    </row>
    <row r="118" spans="2:5" ht="15.75" x14ac:dyDescent="0.25">
      <c r="B118" s="1"/>
      <c r="C118" s="2"/>
      <c r="D118" s="2"/>
      <c r="E118" s="2"/>
    </row>
    <row r="119" spans="2:5" ht="15.75" x14ac:dyDescent="0.25">
      <c r="B119" s="1"/>
      <c r="C119" s="2"/>
      <c r="D119" s="2"/>
      <c r="E119" s="2"/>
    </row>
    <row r="120" spans="2:5" ht="15.75" x14ac:dyDescent="0.25">
      <c r="B120" s="1"/>
      <c r="C120" s="2"/>
      <c r="D120" s="2"/>
      <c r="E120" s="2"/>
    </row>
    <row r="121" spans="2:5" ht="15.75" x14ac:dyDescent="0.25">
      <c r="B121" s="1"/>
      <c r="C121" s="2"/>
      <c r="D121" s="2"/>
      <c r="E121" s="2"/>
    </row>
    <row r="122" spans="2:5" ht="15.75" x14ac:dyDescent="0.25">
      <c r="B122" s="1"/>
      <c r="C122" s="2"/>
      <c r="D122" s="2"/>
      <c r="E122" s="2"/>
    </row>
    <row r="123" spans="2:5" ht="15.75" x14ac:dyDescent="0.25">
      <c r="B123" s="1"/>
      <c r="C123" s="2"/>
      <c r="D123" s="2"/>
      <c r="E123" s="2"/>
    </row>
    <row r="124" spans="2:5" ht="15.75" x14ac:dyDescent="0.25">
      <c r="B124" s="1"/>
      <c r="C124" s="2"/>
      <c r="D124" s="2"/>
      <c r="E124" s="2"/>
    </row>
    <row r="125" spans="2:5" ht="15.75" x14ac:dyDescent="0.25">
      <c r="B125" s="1"/>
      <c r="C125" s="2"/>
      <c r="D125" s="2"/>
      <c r="E125" s="2"/>
    </row>
    <row r="126" spans="2:5" ht="15.75" x14ac:dyDescent="0.25">
      <c r="B126" s="1"/>
      <c r="C126" s="2"/>
      <c r="D126" s="2"/>
      <c r="E126" s="2"/>
    </row>
    <row r="127" spans="2:5" ht="15.75" x14ac:dyDescent="0.25">
      <c r="B127" s="1"/>
      <c r="C127" s="2"/>
      <c r="D127" s="2"/>
      <c r="E127" s="2"/>
    </row>
    <row r="128" spans="2:5" ht="15.75" x14ac:dyDescent="0.25">
      <c r="B128" s="1"/>
      <c r="C128" s="2"/>
      <c r="D128" s="2"/>
      <c r="E128" s="2"/>
    </row>
    <row r="129" spans="2:5" ht="15.75" x14ac:dyDescent="0.25">
      <c r="B129" s="1"/>
      <c r="C129" s="2"/>
      <c r="D129" s="2"/>
      <c r="E129" s="2"/>
    </row>
    <row r="130" spans="2:5" ht="15.75" x14ac:dyDescent="0.25">
      <c r="B130" s="1"/>
      <c r="C130" s="2"/>
      <c r="D130" s="2"/>
      <c r="E130" s="2"/>
    </row>
    <row r="131" spans="2:5" ht="15.75" x14ac:dyDescent="0.25">
      <c r="B131" s="1"/>
      <c r="C131" s="2"/>
      <c r="D131" s="2"/>
      <c r="E131" s="2"/>
    </row>
    <row r="132" spans="2:5" ht="15.75" x14ac:dyDescent="0.25">
      <c r="B132" s="1"/>
      <c r="C132" s="2"/>
      <c r="D132" s="2"/>
      <c r="E132" s="2"/>
    </row>
    <row r="133" spans="2:5" ht="15.75" x14ac:dyDescent="0.25">
      <c r="B133" s="1"/>
      <c r="C133" s="2"/>
      <c r="D133" s="2"/>
      <c r="E133" s="2"/>
    </row>
    <row r="134" spans="2:5" ht="15.75" x14ac:dyDescent="0.25">
      <c r="B134" s="1"/>
      <c r="C134" s="2"/>
      <c r="D134" s="2"/>
      <c r="E134" s="2"/>
    </row>
    <row r="135" spans="2:5" ht="15.75" x14ac:dyDescent="0.25">
      <c r="B135" s="1"/>
      <c r="C135" s="2"/>
      <c r="D135" s="2"/>
      <c r="E135" s="2"/>
    </row>
    <row r="136" spans="2:5" ht="15.75" x14ac:dyDescent="0.25">
      <c r="B136" s="1"/>
      <c r="C136" s="2"/>
      <c r="D136" s="2"/>
      <c r="E136" s="2"/>
    </row>
    <row r="137" spans="2:5" ht="15.75" x14ac:dyDescent="0.25">
      <c r="B137" s="1"/>
      <c r="C137" s="2"/>
      <c r="D137" s="2"/>
      <c r="E137" s="2"/>
    </row>
    <row r="138" spans="2:5" ht="15.75" x14ac:dyDescent="0.25">
      <c r="B138" s="1"/>
      <c r="C138" s="2"/>
      <c r="D138" s="2"/>
      <c r="E138" s="2"/>
    </row>
    <row r="139" spans="2:5" ht="15.75" x14ac:dyDescent="0.25">
      <c r="B139" s="1"/>
      <c r="C139" s="2"/>
      <c r="D139" s="2"/>
      <c r="E139" s="2"/>
    </row>
    <row r="140" spans="2:5" ht="15.75" x14ac:dyDescent="0.25">
      <c r="B140" s="1"/>
      <c r="C140" s="2"/>
      <c r="D140" s="2"/>
      <c r="E140" s="2"/>
    </row>
    <row r="141" spans="2:5" ht="15.75" x14ac:dyDescent="0.25">
      <c r="B141" s="1"/>
      <c r="C141" s="2"/>
      <c r="D141" s="2"/>
      <c r="E141" s="2"/>
    </row>
    <row r="142" spans="2:5" ht="15.75" x14ac:dyDescent="0.25">
      <c r="B142" s="1"/>
      <c r="C142" s="2"/>
      <c r="D142" s="2"/>
      <c r="E142" s="2"/>
    </row>
    <row r="143" spans="2:5" ht="15.75" x14ac:dyDescent="0.25">
      <c r="B143" s="1"/>
      <c r="C143" s="2"/>
      <c r="D143" s="2"/>
      <c r="E143" s="2"/>
    </row>
    <row r="144" spans="2:5" ht="15.75" x14ac:dyDescent="0.25">
      <c r="B144" s="1"/>
      <c r="C144" s="2"/>
      <c r="D144" s="2"/>
      <c r="E144" s="2"/>
    </row>
    <row r="145" spans="2:5" ht="15.75" x14ac:dyDescent="0.25">
      <c r="B145" s="1"/>
      <c r="C145" s="2"/>
      <c r="D145" s="2"/>
      <c r="E145" s="2"/>
    </row>
    <row r="146" spans="2:5" ht="15.75" x14ac:dyDescent="0.25">
      <c r="B146" s="1"/>
      <c r="C146" s="2"/>
      <c r="D146" s="2"/>
      <c r="E146" s="2"/>
    </row>
    <row r="147" spans="2:5" ht="15.75" x14ac:dyDescent="0.25">
      <c r="B147" s="1"/>
      <c r="C147" s="2"/>
      <c r="D147" s="2"/>
      <c r="E147" s="2"/>
    </row>
    <row r="148" spans="2:5" ht="15.75" x14ac:dyDescent="0.25">
      <c r="B148" s="1"/>
      <c r="C148" s="2"/>
      <c r="D148" s="2"/>
      <c r="E148" s="2"/>
    </row>
    <row r="149" spans="2:5" ht="15.75" x14ac:dyDescent="0.25">
      <c r="B149" s="1"/>
      <c r="C149" s="2"/>
      <c r="D149" s="2"/>
      <c r="E149" s="2"/>
    </row>
    <row r="150" spans="2:5" ht="15.75" x14ac:dyDescent="0.25">
      <c r="B150" s="1"/>
      <c r="C150" s="2"/>
      <c r="D150" s="2"/>
      <c r="E150" s="2"/>
    </row>
    <row r="151" spans="2:5" ht="15.75" x14ac:dyDescent="0.25">
      <c r="B151" s="1"/>
      <c r="C151" s="2"/>
      <c r="D151" s="2"/>
      <c r="E151" s="2"/>
    </row>
    <row r="152" spans="2:5" ht="15.75" x14ac:dyDescent="0.25">
      <c r="B152" s="1"/>
      <c r="C152" s="2"/>
      <c r="D152" s="2"/>
      <c r="E152" s="2"/>
    </row>
    <row r="153" spans="2:5" ht="15.75" x14ac:dyDescent="0.25">
      <c r="B153" s="1"/>
      <c r="C153" s="2"/>
      <c r="D153" s="2"/>
      <c r="E153" s="2"/>
    </row>
    <row r="154" spans="2:5" ht="15.75" x14ac:dyDescent="0.25">
      <c r="B154" s="1"/>
      <c r="C154" s="2"/>
      <c r="D154" s="2"/>
      <c r="E154" s="2"/>
    </row>
    <row r="155" spans="2:5" ht="15.75" x14ac:dyDescent="0.25">
      <c r="B155" s="1"/>
      <c r="C155" s="2"/>
      <c r="D155" s="2"/>
      <c r="E155" s="2"/>
    </row>
    <row r="156" spans="2:5" ht="15.75" x14ac:dyDescent="0.25">
      <c r="B156" s="1"/>
      <c r="C156" s="2"/>
      <c r="D156" s="2"/>
      <c r="E156" s="2"/>
    </row>
    <row r="157" spans="2:5" ht="15.75" x14ac:dyDescent="0.25">
      <c r="B157" s="1"/>
      <c r="C157" s="2"/>
      <c r="D157" s="2"/>
      <c r="E157" s="2"/>
    </row>
    <row r="158" spans="2:5" ht="15.75" x14ac:dyDescent="0.25">
      <c r="B158" s="1"/>
      <c r="C158" s="2"/>
      <c r="D158" s="2"/>
      <c r="E158" s="2"/>
    </row>
    <row r="159" spans="2:5" ht="15.75" x14ac:dyDescent="0.25">
      <c r="B159" s="1"/>
      <c r="C159" s="2"/>
      <c r="D159" s="2"/>
      <c r="E159" s="2"/>
    </row>
    <row r="160" spans="2:5" ht="15.75" x14ac:dyDescent="0.25">
      <c r="B160" s="1"/>
      <c r="C160" s="2"/>
      <c r="D160" s="2"/>
      <c r="E160" s="2"/>
    </row>
    <row r="161" spans="2:5" ht="15.75" x14ac:dyDescent="0.25">
      <c r="B161" s="1"/>
      <c r="C161" s="2"/>
      <c r="D161" s="2"/>
      <c r="E161" s="2"/>
    </row>
    <row r="162" spans="2:5" ht="15.75" x14ac:dyDescent="0.25">
      <c r="B162" s="1"/>
      <c r="C162" s="2"/>
      <c r="D162" s="2"/>
      <c r="E162" s="2"/>
    </row>
    <row r="163" spans="2:5" ht="15.75" x14ac:dyDescent="0.25">
      <c r="B163" s="1"/>
      <c r="C163" s="2"/>
      <c r="D163" s="2"/>
      <c r="E163" s="2"/>
    </row>
    <row r="164" spans="2:5" ht="15.75" x14ac:dyDescent="0.25">
      <c r="B164" s="1"/>
      <c r="C164" s="2"/>
      <c r="D164" s="2"/>
      <c r="E164" s="2"/>
    </row>
    <row r="165" spans="2:5" ht="15.75" x14ac:dyDescent="0.25">
      <c r="B165" s="1"/>
      <c r="C165" s="2"/>
      <c r="D165" s="2"/>
      <c r="E165" s="2"/>
    </row>
    <row r="166" spans="2:5" ht="15.75" x14ac:dyDescent="0.25">
      <c r="B166" s="1"/>
      <c r="C166" s="2"/>
      <c r="D166" s="2"/>
      <c r="E166" s="2"/>
    </row>
    <row r="167" spans="2:5" ht="15.75" x14ac:dyDescent="0.25">
      <c r="B167" s="1"/>
      <c r="C167" s="2"/>
      <c r="D167" s="2"/>
      <c r="E167" s="2"/>
    </row>
    <row r="168" spans="2:5" ht="15.75" x14ac:dyDescent="0.25">
      <c r="B168" s="1"/>
      <c r="C168" s="2"/>
      <c r="D168" s="2"/>
      <c r="E168" s="2"/>
    </row>
    <row r="169" spans="2:5" ht="15.75" x14ac:dyDescent="0.25">
      <c r="B169" s="1"/>
      <c r="C169" s="2"/>
      <c r="D169" s="2"/>
      <c r="E169" s="2"/>
    </row>
    <row r="170" spans="2:5" ht="15.75" x14ac:dyDescent="0.25">
      <c r="B170" s="1"/>
      <c r="C170" s="2"/>
      <c r="D170" s="2"/>
      <c r="E170" s="2"/>
    </row>
    <row r="171" spans="2:5" ht="15.75" x14ac:dyDescent="0.25">
      <c r="B171" s="1"/>
      <c r="C171" s="2"/>
      <c r="D171" s="2"/>
      <c r="E171" s="2"/>
    </row>
    <row r="172" spans="2:5" ht="15.75" x14ac:dyDescent="0.25">
      <c r="B172" s="1"/>
      <c r="C172" s="2"/>
      <c r="D172" s="2"/>
      <c r="E172" s="2"/>
    </row>
    <row r="173" spans="2:5" ht="15.75" x14ac:dyDescent="0.25">
      <c r="B173" s="1"/>
      <c r="C173" s="2"/>
      <c r="D173" s="2"/>
      <c r="E173" s="2"/>
    </row>
    <row r="174" spans="2:5" ht="15.75" x14ac:dyDescent="0.25">
      <c r="B174" s="1"/>
      <c r="C174" s="2"/>
      <c r="D174" s="2"/>
      <c r="E174" s="2"/>
    </row>
    <row r="175" spans="2:5" ht="15.75" x14ac:dyDescent="0.25">
      <c r="B175" s="1"/>
      <c r="C175" s="2"/>
      <c r="D175" s="2"/>
      <c r="E175" s="2"/>
    </row>
    <row r="176" spans="2:5" ht="15.75" x14ac:dyDescent="0.25">
      <c r="B176" s="1"/>
      <c r="C176" s="2"/>
      <c r="D176" s="2"/>
      <c r="E176" s="2"/>
    </row>
    <row r="177" spans="2:5" ht="15.75" x14ac:dyDescent="0.25">
      <c r="B177" s="1"/>
      <c r="C177" s="2"/>
      <c r="D177" s="2"/>
      <c r="E177" s="2"/>
    </row>
    <row r="178" spans="2:5" ht="15.75" x14ac:dyDescent="0.25">
      <c r="B178" s="1"/>
      <c r="C178" s="2"/>
      <c r="D178" s="2"/>
      <c r="E178" s="2"/>
    </row>
    <row r="179" spans="2:5" ht="15.75" x14ac:dyDescent="0.25">
      <c r="B179" s="1"/>
      <c r="C179" s="2"/>
      <c r="D179" s="2"/>
      <c r="E179" s="2"/>
    </row>
    <row r="180" spans="2:5" ht="15.75" x14ac:dyDescent="0.25">
      <c r="B180" s="1"/>
      <c r="C180" s="2"/>
      <c r="D180" s="2"/>
      <c r="E180" s="2"/>
    </row>
    <row r="181" spans="2:5" ht="15.75" x14ac:dyDescent="0.25">
      <c r="B181" s="1"/>
      <c r="C181" s="2"/>
      <c r="D181" s="2"/>
      <c r="E181" s="2"/>
    </row>
    <row r="182" spans="2:5" ht="15.75" x14ac:dyDescent="0.25">
      <c r="B182" s="1"/>
      <c r="C182" s="2"/>
      <c r="D182" s="2"/>
      <c r="E182" s="2"/>
    </row>
    <row r="183" spans="2:5" ht="15.75" x14ac:dyDescent="0.25">
      <c r="B183" s="1"/>
      <c r="C183" s="2"/>
      <c r="D183" s="2"/>
      <c r="E183" s="2"/>
    </row>
    <row r="184" spans="2:5" ht="15.75" x14ac:dyDescent="0.25">
      <c r="B184" s="1"/>
      <c r="C184" s="2"/>
      <c r="D184" s="2"/>
      <c r="E184" s="2"/>
    </row>
    <row r="185" spans="2:5" ht="15.75" x14ac:dyDescent="0.25">
      <c r="B185" s="1"/>
      <c r="C185" s="2"/>
      <c r="D185" s="2"/>
      <c r="E185" s="2"/>
    </row>
    <row r="186" spans="2:5" ht="15.75" x14ac:dyDescent="0.25">
      <c r="B186" s="1"/>
      <c r="C186" s="2"/>
      <c r="D186" s="2"/>
      <c r="E186" s="2"/>
    </row>
    <row r="187" spans="2:5" ht="15.75" x14ac:dyDescent="0.25">
      <c r="B187" s="1"/>
      <c r="C187" s="2"/>
      <c r="D187" s="2"/>
      <c r="E187" s="2"/>
    </row>
    <row r="188" spans="2:5" ht="15.75" x14ac:dyDescent="0.25">
      <c r="B188" s="1"/>
      <c r="C188" s="2"/>
      <c r="D188" s="2"/>
      <c r="E188" s="2"/>
    </row>
    <row r="189" spans="2:5" ht="15.75" x14ac:dyDescent="0.25">
      <c r="B189" s="1"/>
      <c r="C189" s="2"/>
      <c r="D189" s="2"/>
      <c r="E189" s="2"/>
    </row>
    <row r="190" spans="2:5" ht="15.75" x14ac:dyDescent="0.25">
      <c r="B190" s="1"/>
      <c r="C190" s="2"/>
      <c r="D190" s="2"/>
      <c r="E190" s="2"/>
    </row>
    <row r="191" spans="2:5" ht="15.75" x14ac:dyDescent="0.25">
      <c r="B191" s="1"/>
      <c r="C191" s="2"/>
      <c r="D191" s="2"/>
      <c r="E191" s="2"/>
    </row>
    <row r="192" spans="2:5" ht="15.75" x14ac:dyDescent="0.25">
      <c r="B192" s="1"/>
      <c r="C192" s="2"/>
      <c r="D192" s="2"/>
      <c r="E192" s="2"/>
    </row>
    <row r="193" spans="2:5" ht="15.75" x14ac:dyDescent="0.25">
      <c r="B193" s="1"/>
      <c r="C193" s="2"/>
      <c r="D193" s="2"/>
      <c r="E193" s="2"/>
    </row>
    <row r="194" spans="2:5" ht="15.75" x14ac:dyDescent="0.25">
      <c r="B194" s="1"/>
      <c r="C194" s="2"/>
      <c r="D194" s="2"/>
      <c r="E194" s="2"/>
    </row>
    <row r="195" spans="2:5" ht="15.75" x14ac:dyDescent="0.25">
      <c r="B195" s="1"/>
      <c r="C195" s="2"/>
      <c r="D195" s="2"/>
      <c r="E195" s="2"/>
    </row>
    <row r="196" spans="2:5" ht="15.75" x14ac:dyDescent="0.25">
      <c r="B196" s="1"/>
      <c r="C196" s="2"/>
      <c r="D196" s="2"/>
      <c r="E196" s="2"/>
    </row>
    <row r="197" spans="2:5" ht="15.75" x14ac:dyDescent="0.25">
      <c r="B197" s="1"/>
      <c r="C197" s="2"/>
      <c r="D197" s="2"/>
      <c r="E197" s="2"/>
    </row>
    <row r="198" spans="2:5" ht="15.75" x14ac:dyDescent="0.25">
      <c r="B198" s="1"/>
      <c r="C198" s="2"/>
      <c r="D198" s="2"/>
      <c r="E198" s="2"/>
    </row>
    <row r="199" spans="2:5" ht="15.75" x14ac:dyDescent="0.25">
      <c r="B199" s="1"/>
      <c r="C199" s="2"/>
      <c r="D199" s="2"/>
      <c r="E199" s="2"/>
    </row>
    <row r="200" spans="2:5" ht="15.75" x14ac:dyDescent="0.25">
      <c r="B200" s="1"/>
      <c r="C200" s="2"/>
      <c r="D200" s="2"/>
      <c r="E200" s="2"/>
    </row>
    <row r="201" spans="2:5" ht="15.75" x14ac:dyDescent="0.25">
      <c r="B201" s="1"/>
      <c r="C201" s="2"/>
      <c r="D201" s="2"/>
      <c r="E201" s="2"/>
    </row>
    <row r="202" spans="2:5" ht="15.75" x14ac:dyDescent="0.25">
      <c r="B202" s="1"/>
      <c r="C202" s="2"/>
      <c r="D202" s="2"/>
      <c r="E202" s="2"/>
    </row>
    <row r="203" spans="2:5" ht="15.75" x14ac:dyDescent="0.25">
      <c r="B203" s="1"/>
      <c r="C203" s="2"/>
      <c r="D203" s="2"/>
      <c r="E203" s="2"/>
    </row>
    <row r="204" spans="2:5" ht="15.75" x14ac:dyDescent="0.25">
      <c r="B204" s="1"/>
      <c r="C204" s="2"/>
      <c r="D204" s="2"/>
      <c r="E204" s="2"/>
    </row>
    <row r="205" spans="2:5" ht="15.75" x14ac:dyDescent="0.25">
      <c r="B205" s="1"/>
      <c r="C205" s="2"/>
      <c r="D205" s="2"/>
      <c r="E205" s="2"/>
    </row>
    <row r="206" spans="2:5" ht="15.75" x14ac:dyDescent="0.25">
      <c r="B206" s="1"/>
      <c r="C206" s="2"/>
      <c r="D206" s="2"/>
      <c r="E206" s="2"/>
    </row>
    <row r="207" spans="2:5" ht="15.75" x14ac:dyDescent="0.25">
      <c r="B207" s="1"/>
      <c r="C207" s="2"/>
      <c r="D207" s="2"/>
      <c r="E207" s="2"/>
    </row>
    <row r="208" spans="2:5" ht="15.75" x14ac:dyDescent="0.25">
      <c r="B208" s="1"/>
      <c r="C208" s="2"/>
      <c r="D208" s="2"/>
      <c r="E208" s="2"/>
    </row>
    <row r="209" spans="2:5" ht="15.75" x14ac:dyDescent="0.25">
      <c r="B209" s="1"/>
      <c r="C209" s="2"/>
      <c r="D209" s="2"/>
      <c r="E209" s="2"/>
    </row>
    <row r="210" spans="2:5" ht="15.75" x14ac:dyDescent="0.25">
      <c r="B210" s="1"/>
      <c r="C210" s="2"/>
      <c r="D210" s="2"/>
      <c r="E210" s="2"/>
    </row>
    <row r="211" spans="2:5" ht="15.75" x14ac:dyDescent="0.25">
      <c r="B211" s="1"/>
      <c r="C211" s="2"/>
      <c r="D211" s="2"/>
      <c r="E211" s="2"/>
    </row>
    <row r="212" spans="2:5" ht="15.75" x14ac:dyDescent="0.25">
      <c r="B212" s="1"/>
      <c r="C212" s="2"/>
      <c r="D212" s="2"/>
      <c r="E212" s="2"/>
    </row>
    <row r="213" spans="2:5" ht="15.75" x14ac:dyDescent="0.25">
      <c r="B213" s="1"/>
      <c r="C213" s="2"/>
      <c r="D213" s="2"/>
      <c r="E213" s="2"/>
    </row>
    <row r="214" spans="2:5" ht="15.75" x14ac:dyDescent="0.25">
      <c r="B214" s="1"/>
      <c r="C214" s="2"/>
      <c r="D214" s="2"/>
      <c r="E214" s="2"/>
    </row>
    <row r="215" spans="2:5" ht="15.75" x14ac:dyDescent="0.25">
      <c r="B215" s="1"/>
      <c r="C215" s="2"/>
      <c r="D215" s="2"/>
      <c r="E215" s="2"/>
    </row>
    <row r="216" spans="2:5" ht="15.75" x14ac:dyDescent="0.25">
      <c r="B216" s="1"/>
      <c r="C216" s="2"/>
      <c r="D216" s="2"/>
      <c r="E216" s="2"/>
    </row>
    <row r="217" spans="2:5" ht="15.75" x14ac:dyDescent="0.25">
      <c r="B217" s="1"/>
      <c r="C217" s="2"/>
      <c r="D217" s="2"/>
      <c r="E217" s="2"/>
    </row>
    <row r="218" spans="2:5" ht="15.75" x14ac:dyDescent="0.25">
      <c r="B218" s="1"/>
      <c r="C218" s="2"/>
      <c r="D218" s="2"/>
      <c r="E218" s="2"/>
    </row>
    <row r="219" spans="2:5" ht="15.75" x14ac:dyDescent="0.25">
      <c r="B219" s="1"/>
      <c r="C219" s="2"/>
      <c r="D219" s="2"/>
      <c r="E219" s="2"/>
    </row>
    <row r="220" spans="2:5" ht="15.75" x14ac:dyDescent="0.25">
      <c r="B220" s="1"/>
      <c r="C220" s="2"/>
      <c r="D220" s="2"/>
      <c r="E220" s="2"/>
    </row>
    <row r="221" spans="2:5" ht="15.75" x14ac:dyDescent="0.25">
      <c r="B221" s="1"/>
      <c r="C221" s="2"/>
      <c r="D221" s="2"/>
      <c r="E221" s="2"/>
    </row>
    <row r="222" spans="2:5" ht="15.75" x14ac:dyDescent="0.25">
      <c r="B222" s="1"/>
      <c r="C222" s="2"/>
      <c r="D222" s="2"/>
      <c r="E222" s="2"/>
    </row>
    <row r="223" spans="2:5" ht="15.75" x14ac:dyDescent="0.25">
      <c r="B223" s="1"/>
      <c r="C223" s="2"/>
      <c r="D223" s="2"/>
      <c r="E223" s="2"/>
    </row>
    <row r="224" spans="2:5" ht="15.75" x14ac:dyDescent="0.25">
      <c r="B224" s="1"/>
      <c r="C224" s="2"/>
      <c r="D224" s="2"/>
      <c r="E224" s="2"/>
    </row>
    <row r="225" spans="2:5" ht="15.75" x14ac:dyDescent="0.25">
      <c r="B225" s="1"/>
      <c r="C225" s="2"/>
      <c r="D225" s="2"/>
      <c r="E225" s="2"/>
    </row>
    <row r="226" spans="2:5" ht="15.75" x14ac:dyDescent="0.25">
      <c r="B226" s="1"/>
      <c r="C226" s="2"/>
      <c r="D226" s="2"/>
      <c r="E226" s="2"/>
    </row>
    <row r="227" spans="2:5" ht="15.75" x14ac:dyDescent="0.25">
      <c r="B227" s="1"/>
      <c r="C227" s="2"/>
      <c r="D227" s="2"/>
      <c r="E227" s="2"/>
    </row>
    <row r="228" spans="2:5" ht="15.75" x14ac:dyDescent="0.25">
      <c r="B228" s="1"/>
      <c r="C228" s="2"/>
      <c r="D228" s="2"/>
      <c r="E228" s="2"/>
    </row>
    <row r="229" spans="2:5" ht="15.75" x14ac:dyDescent="0.25">
      <c r="B229" s="1"/>
      <c r="C229" s="2"/>
      <c r="D229" s="2"/>
      <c r="E229" s="2"/>
    </row>
    <row r="230" spans="2:5" ht="15.75" x14ac:dyDescent="0.25">
      <c r="B230" s="1"/>
      <c r="C230" s="2"/>
      <c r="D230" s="2"/>
      <c r="E230" s="2"/>
    </row>
    <row r="231" spans="2:5" ht="15.75" x14ac:dyDescent="0.25">
      <c r="B231" s="1"/>
      <c r="C231" s="2"/>
      <c r="D231" s="2"/>
      <c r="E231" s="2"/>
    </row>
    <row r="232" spans="2:5" ht="15.75" x14ac:dyDescent="0.25">
      <c r="B232" s="1"/>
      <c r="C232" s="2"/>
      <c r="D232" s="2"/>
      <c r="E232" s="2"/>
    </row>
  </sheetData>
  <mergeCells count="9">
    <mergeCell ref="B84:E84"/>
    <mergeCell ref="B85:E85"/>
    <mergeCell ref="B88:E88"/>
    <mergeCell ref="B10:E10"/>
    <mergeCell ref="B5:J5"/>
    <mergeCell ref="B6:J6"/>
    <mergeCell ref="B7:J7"/>
    <mergeCell ref="B8:J8"/>
    <mergeCell ref="B9:J9"/>
  </mergeCells>
  <pageMargins left="0.70866141732283472" right="0.6692913385826772" top="0.27559055118110237" bottom="0.39370078740157483" header="0.23622047244094491" footer="0.23622047244094491"/>
  <pageSetup scale="49" fitToHeight="0" orientation="landscape" horizontalDpi="4294967295" verticalDpi="4294967295" r:id="rId1"/>
  <headerFooter>
    <oddFooter>&amp;C&amp;"Arial Black,Normal"Página &amp;P de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JUNIO-2023</vt:lpstr>
      <vt:lpstr>'JUNIO-2023'!Área_de_impresión</vt:lpstr>
      <vt:lpstr>'JUNIO-2023'!Títulos_a_imprimir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2023-07-03T20:00:57Z</cp:lastPrinted>
  <dcterms:created xsi:type="dcterms:W3CDTF">2023-02-07T14:35:19Z</dcterms:created>
  <dcterms:modified xsi:type="dcterms:W3CDTF">2023-07-03T20:01:01Z</dcterms:modified>
</cp:coreProperties>
</file>