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535" windowHeight="9660"/>
  </bookViews>
  <sheets>
    <sheet name="JUNIO-2023" sheetId="1" r:id="rId1"/>
  </sheets>
  <definedNames>
    <definedName name="_xlnm.Print_Area" localSheetId="0">'JUNIO-2023'!$A$1:$N$109</definedName>
    <definedName name="_xlnm.Print_Titles" localSheetId="0">'JUNIO-2023'!$1:$12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M67" i="1" l="1"/>
  <c r="M58" i="1"/>
  <c r="M42" i="1"/>
  <c r="M32" i="1"/>
  <c r="M22" i="1"/>
  <c r="M18" i="1"/>
  <c r="M17" i="1" l="1"/>
  <c r="M16" i="1" s="1"/>
  <c r="M15" i="1" s="1"/>
  <c r="M14" i="1" s="1"/>
  <c r="M13" i="1" s="1"/>
  <c r="M69" i="1"/>
  <c r="M81" i="1" s="1"/>
  <c r="C60" i="1"/>
  <c r="C61" i="1"/>
  <c r="C62" i="1"/>
  <c r="C63" i="1"/>
  <c r="C64" i="1"/>
  <c r="C65" i="1"/>
  <c r="C66" i="1"/>
  <c r="C59" i="1"/>
  <c r="C34" i="1"/>
  <c r="C35" i="1"/>
  <c r="C36" i="1"/>
  <c r="C37" i="1"/>
  <c r="C38" i="1"/>
  <c r="C39" i="1"/>
  <c r="C40" i="1"/>
  <c r="C41" i="1"/>
  <c r="C33" i="1"/>
  <c r="C24" i="1"/>
  <c r="C25" i="1"/>
  <c r="C26" i="1"/>
  <c r="C27" i="1"/>
  <c r="C28" i="1"/>
  <c r="C29" i="1"/>
  <c r="C30" i="1"/>
  <c r="C31" i="1"/>
  <c r="C23" i="1"/>
  <c r="C20" i="1"/>
  <c r="C21" i="1"/>
  <c r="C19" i="1"/>
  <c r="L67" i="1" l="1"/>
  <c r="L58" i="1"/>
  <c r="L42" i="1"/>
  <c r="L32" i="1"/>
  <c r="L22" i="1"/>
  <c r="L18" i="1"/>
  <c r="L17" i="1" l="1"/>
  <c r="L69" i="1"/>
  <c r="L81" i="1" s="1"/>
  <c r="L16" i="1" l="1"/>
  <c r="K67" i="1"/>
  <c r="K58" i="1"/>
  <c r="K42" i="1"/>
  <c r="K32" i="1"/>
  <c r="K22" i="1"/>
  <c r="K18" i="1"/>
  <c r="K69" i="1" l="1"/>
  <c r="K81" i="1" s="1"/>
  <c r="L15" i="1"/>
  <c r="K17" i="1"/>
  <c r="L14" i="1" l="1"/>
  <c r="K16" i="1"/>
  <c r="J67" i="1"/>
  <c r="J58" i="1"/>
  <c r="J42" i="1"/>
  <c r="J32" i="1"/>
  <c r="J22" i="1"/>
  <c r="J18" i="1"/>
  <c r="L13" i="1" l="1"/>
  <c r="K15" i="1"/>
  <c r="J17" i="1"/>
  <c r="J16" i="1" s="1"/>
  <c r="J15" i="1" s="1"/>
  <c r="J14" i="1" s="1"/>
  <c r="J13" i="1" s="1"/>
  <c r="J69" i="1"/>
  <c r="J81" i="1" s="1"/>
  <c r="F32" i="1"/>
  <c r="K14" i="1" l="1"/>
  <c r="I67" i="1"/>
  <c r="I58" i="1"/>
  <c r="I42" i="1"/>
  <c r="I32" i="1"/>
  <c r="I22" i="1"/>
  <c r="I18" i="1"/>
  <c r="K13" i="1" l="1"/>
  <c r="I17" i="1"/>
  <c r="I16" i="1" s="1"/>
  <c r="I15" i="1" s="1"/>
  <c r="I14" i="1" s="1"/>
  <c r="I13" i="1" s="1"/>
  <c r="I69" i="1"/>
  <c r="I81" i="1" s="1"/>
  <c r="H32" i="1"/>
  <c r="G32" i="1"/>
  <c r="E32" i="1"/>
  <c r="C32" i="1" l="1"/>
  <c r="H67" i="1"/>
  <c r="H58" i="1"/>
  <c r="H42" i="1"/>
  <c r="H22" i="1"/>
  <c r="H18" i="1"/>
  <c r="H17" i="1" l="1"/>
  <c r="H16" i="1" s="1"/>
  <c r="H15" i="1" s="1"/>
  <c r="H14" i="1" s="1"/>
  <c r="H13" i="1" s="1"/>
  <c r="H69" i="1"/>
  <c r="H81" i="1" s="1"/>
  <c r="G67" i="1" l="1"/>
  <c r="G58" i="1" l="1"/>
  <c r="G42" i="1"/>
  <c r="G22" i="1"/>
  <c r="G18" i="1"/>
  <c r="G69" i="1" l="1"/>
  <c r="G81" i="1" s="1"/>
  <c r="G17" i="1"/>
  <c r="F58" i="1"/>
  <c r="C58" i="1" s="1"/>
  <c r="F42" i="1"/>
  <c r="F22" i="1"/>
  <c r="F18" i="1"/>
  <c r="G16" i="1" l="1"/>
  <c r="F69" i="1"/>
  <c r="F81" i="1" s="1"/>
  <c r="F17" i="1"/>
  <c r="D18" i="1"/>
  <c r="E18" i="1"/>
  <c r="C18" i="1" s="1"/>
  <c r="E22" i="1"/>
  <c r="C22" i="1" s="1"/>
  <c r="E42" i="1"/>
  <c r="D58" i="1"/>
  <c r="C67" i="1"/>
  <c r="C68" i="1"/>
  <c r="C79" i="1"/>
  <c r="D79" i="1"/>
  <c r="E17" i="1" l="1"/>
  <c r="E16" i="1" s="1"/>
  <c r="E15" i="1" s="1"/>
  <c r="C69" i="1"/>
  <c r="D22" i="1"/>
  <c r="D32" i="1"/>
  <c r="G15" i="1"/>
  <c r="F16" i="1"/>
  <c r="C81" i="1"/>
  <c r="E69" i="1"/>
  <c r="E81" i="1" s="1"/>
  <c r="D69" i="1" l="1"/>
  <c r="D81" i="1" s="1"/>
  <c r="C17" i="1"/>
  <c r="C16" i="1"/>
  <c r="D17" i="1"/>
  <c r="D16" i="1" s="1"/>
  <c r="D15" i="1" s="1"/>
  <c r="D14" i="1" s="1"/>
  <c r="D13" i="1" s="1"/>
  <c r="G14" i="1"/>
  <c r="F15" i="1"/>
  <c r="C15" i="1" s="1"/>
  <c r="E14" i="1"/>
  <c r="G13" i="1" l="1"/>
  <c r="F14" i="1"/>
  <c r="C14" i="1" s="1"/>
  <c r="E13" i="1"/>
  <c r="F13" i="1" l="1"/>
  <c r="C13" i="1"/>
</calcChain>
</file>

<file path=xl/sharedStrings.xml><?xml version="1.0" encoding="utf-8"?>
<sst xmlns="http://schemas.openxmlformats.org/spreadsheetml/2006/main" count="111" uniqueCount="102">
  <si>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</si>
  <si>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</si>
  <si>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</si>
  <si>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</si>
  <si>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</si>
  <si>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</si>
  <si>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</si>
  <si>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</si>
  <si>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</si>
  <si>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</si>
  <si>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</si>
  <si>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</si>
  <si>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</si>
  <si>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</si>
  <si>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</si>
  <si>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</si>
  <si>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</si>
  <si>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</si>
  <si>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</si>
  <si>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</si>
  <si>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</si>
  <si>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</si>
  <si>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</si>
  <si>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</si>
  <si>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</si>
  <si>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</si>
  <si>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</si>
  <si>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</si>
  <si>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</si>
  <si>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</si>
  <si>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</si>
  <si>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</si>
  <si>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</si>
  <si>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</si>
  <si>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Año [2023]</t>
  </si>
  <si>
    <t>AÑO 2023</t>
  </si>
  <si>
    <t>2023/01-Enero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</si>
  <si>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</si>
  <si>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</si>
  <si>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</si>
  <si>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</si>
  <si>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</si>
  <si>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</si>
  <si>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</si>
  <si>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</si>
  <si>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</si>
  <si>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</si>
  <si>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</si>
  <si>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</si>
  <si>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</si>
  <si>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</si>
  <si>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</si>
  <si>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</si>
  <si>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</si>
  <si>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</si>
  <si>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</si>
  <si>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</si>
  <si>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</si>
  <si>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</si>
  <si>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</si>
  <si>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</si>
  <si>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</si>
  <si>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</si>
  <si>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</si>
  <si>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</si>
  <si>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</si>
  <si>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</si>
  <si>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</si>
  <si>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</si>
  <si>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</si>
  <si>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</si>
  <si>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</si>
  <si>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</si>
  <si>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</si>
  <si>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</si>
  <si>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</si>
  <si>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</si>
  <si>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</si>
  <si>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</si>
  <si>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</si>
  <si>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</si>
  <si>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</si>
  <si>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</si>
  <si>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</si>
  <si>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</si>
  <si>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</si>
  <si>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</si>
  <si>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 xml:space="preserve">           LIC. GEORGINA VICTORIANO MORENO</t>
  </si>
  <si>
    <t xml:space="preserve">                              AUTORIZADO POR</t>
  </si>
  <si>
    <t>[Ministerio de Salud Pública]</t>
  </si>
  <si>
    <t>Programa de Medicamentos Esenciales  Central de Apoyo Logístico  (PROMESECAL)</t>
  </si>
  <si>
    <t>2023/01-Febrero</t>
  </si>
  <si>
    <t xml:space="preserve">2023/01-Marzo </t>
  </si>
  <si>
    <t xml:space="preserve">2023/01-Abril </t>
  </si>
  <si>
    <t>2023/01-Mayo</t>
  </si>
  <si>
    <t>2023/01-Junio</t>
  </si>
  <si>
    <t>2023/01-Julio</t>
  </si>
  <si>
    <t>2023/01-Agosto</t>
  </si>
  <si>
    <t>2023/01-Sepiembre</t>
  </si>
  <si>
    <t>Fecha de Carga 02/10/2023 09:10:25</t>
  </si>
  <si>
    <t>Fecha de registro: hasta el [02] de Octure [ del [2023]</t>
  </si>
  <si>
    <t>Fecha de imputación: hasta el [30] de [Septiembre]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</si>
</sst>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43" fontId="10" fillId="0" borderId="0" xfId="1" applyFont="1"/>
    <xf numFmtId="43" fontId="11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15" fillId="2" borderId="1" xfId="0" applyFont="1" applyFill="1" applyBorder="1" applyAlignment="1">
      <alignment horizontal="left" vertical="center" wrapText="1"/>
    </xf>
    <xf numFmtId="43" fontId="15" fillId="2" borderId="1" xfId="1" applyFont="1" applyFill="1" applyBorder="1" applyAlignment="1">
      <alignment horizontal="left" vertical="center" wrapText="1"/>
    </xf>
    <xf numFmtId="0" fontId="16" fillId="0" borderId="0" xfId="0" applyFont="1"/>
    <xf numFmtId="43" fontId="16" fillId="0" borderId="0" xfId="1" applyFont="1"/>
    <xf numFmtId="0" fontId="2" fillId="0" borderId="0" xfId="0" applyFont="1" applyAlignment="1"/>
    <xf numFmtId="0" fontId="17" fillId="0" borderId="0" xfId="0" applyFont="1" applyAlignment="1"/>
    <xf numFmtId="0" fontId="19" fillId="0" borderId="0" xfId="0" applyFont="1"/>
    <xf numFmtId="43" fontId="19" fillId="0" borderId="0" xfId="1" applyFont="1"/>
    <xf numFmtId="0" fontId="19" fillId="0" borderId="0" xfId="0" applyFont="1" applyBorder="1"/>
    <xf numFmtId="0" fontId="20" fillId="0" borderId="0" xfId="0" applyFont="1" applyBorder="1" applyAlignment="1"/>
    <xf numFmtId="0" fontId="0" fillId="0" borderId="0" xfId="0" applyBorder="1"/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/>
    <xf numFmtId="0" fontId="21" fillId="0" borderId="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3" fillId="0" borderId="0" xfId="1" applyFont="1" applyAlignment="1">
      <alignment horizontal="right"/>
    </xf>
    <xf numFmtId="43" fontId="23" fillId="5" borderId="0" xfId="1" applyFont="1" applyFill="1" applyAlignment="1">
      <alignment horizontal="right"/>
    </xf>
    <xf numFmtId="43" fontId="23" fillId="6" borderId="0" xfId="1" applyFont="1" applyFill="1" applyAlignment="1">
      <alignment horizontal="right"/>
    </xf>
    <xf numFmtId="0" fontId="10" fillId="0" borderId="0" xfId="0" applyFont="1" applyAlignment="1"/>
    <xf numFmtId="0" fontId="16" fillId="0" borderId="0" xfId="0" applyFont="1" applyAlignment="1"/>
    <xf numFmtId="0" fontId="24" fillId="0" borderId="0" xfId="0" applyFont="1"/>
    <xf numFmtId="43" fontId="17" fillId="0" borderId="0" xfId="1" applyFont="1" applyAlignment="1">
      <alignment horizontal="left" vertical="center" wrapText="1" indent="2"/>
    </xf>
    <xf numFmtId="43" fontId="26" fillId="6" borderId="0" xfId="1" applyFont="1" applyFill="1" applyAlignment="1">
      <alignment horizontal="right"/>
    </xf>
    <xf numFmtId="0" fontId="17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23" fillId="0" borderId="0" xfId="0" applyNumberFormat="1" applyFont="1" applyAlignment="1">
      <alignment horizontal="left" wrapText="1"/>
    </xf>
    <xf numFmtId="43" fontId="25" fillId="4" borderId="1" xfId="1" applyFont="1" applyFill="1" applyBorder="1" applyAlignment="1">
      <alignment horizontal="left" vertical="center" wrapText="1"/>
    </xf>
    <xf numFmtId="49" fontId="23" fillId="5" borderId="0" xfId="0" applyNumberFormat="1" applyFont="1" applyFill="1" applyAlignment="1">
      <alignment horizontal="left" wrapText="1"/>
    </xf>
    <xf numFmtId="43" fontId="26" fillId="5" borderId="0" xfId="1" applyFont="1" applyFill="1" applyAlignment="1">
      <alignment horizontal="right"/>
    </xf>
    <xf numFmtId="49" fontId="23" fillId="6" borderId="0" xfId="0" applyNumberFormat="1" applyFont="1" applyFill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 indent="2"/>
    </xf>
    <xf numFmtId="0" fontId="16" fillId="0" borderId="0" xfId="0" applyFont="1" applyAlignment="1">
      <alignment wrapText="1"/>
    </xf>
    <xf numFmtId="0" fontId="27" fillId="0" borderId="0" xfId="0" applyFont="1" applyFill="1"/>
    <xf numFmtId="0" fontId="27" fillId="7" borderId="0" xfId="0" applyFont="1" applyFill="1"/>
    <xf numFmtId="0" fontId="27" fillId="0" borderId="0" xfId="0" applyFont="1"/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9" fillId="0" borderId="0" xfId="0" applyFont="1"/>
    <xf numFmtId="0" fontId="29" fillId="0" borderId="0" xfId="0" applyFont="1" applyFill="1"/>
    <xf numFmtId="0" fontId="29" fillId="7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43" fontId="11" fillId="0" borderId="0" xfId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406400</xdr:colOff>
      <xdr:row>0</xdr:row>
      <xdr:rowOff>153459</xdr:rowOff>
    </xdr:from>
    <xdr:to>
      <xdr:col>6</xdr:col>
      <xdr:colOff>1291167</xdr:colOff>
      <xdr:row>3</xdr:row>
      <xdr:rowOff>23284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5317" y="915459"/>
          <a:ext cx="2419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1"/>
  <sheetViews>
    <sheetView tabSelected="1" topLeftCell="A79" zoomScale="90" zoomScaleNormal="90" workbookViewId="0">
      <selection activeCell="D106" sqref="D106:G106"/>
    </sheetView>
  </sheetViews>
  <sheetFormatPr baseColWidth="10" defaultRowHeight="18.75" x14ac:dyDescent="0.3"/>
  <cols>
    <col min="1" max="1" width="2.5703125" customWidth="1"/>
    <col min="2" max="2" width="58.5703125" customWidth="1"/>
    <col min="3" max="3" width="23.85546875" customWidth="1"/>
    <col min="4" max="4" width="24.85546875" style="53" bestFit="1" customWidth="1"/>
    <col min="5" max="5" width="20.7109375" customWidth="1"/>
    <col min="6" max="8" width="23" customWidth="1"/>
    <col min="9" max="9" width="20.7109375" customWidth="1"/>
    <col min="10" max="10" width="23" customWidth="1"/>
    <col min="11" max="11" width="22.85546875" customWidth="1"/>
    <col min="12" max="12" width="21" bestFit="1" customWidth="1"/>
    <col min="13" max="13" width="23.28515625" bestFit="1" customWidth="1"/>
    <col min="14" max="14" width="1.5703125" style="33" customWidth="1"/>
    <col min="15" max="22" width="11.42578125" style="33"/>
  </cols>
  <sheetData>
    <row r="1" spans="1:22" ht="8.25" customHeight="1" x14ac:dyDescent="0.3">
      <c r="B1" s="1"/>
      <c r="C1" s="2"/>
      <c r="D1" s="11"/>
      <c r="E1" s="2"/>
    </row>
    <row r="2" spans="1:22" ht="42" customHeight="1" x14ac:dyDescent="0.3">
      <c r="B2" s="1"/>
      <c r="C2" s="2"/>
      <c r="D2" s="11"/>
      <c r="E2" s="2"/>
    </row>
    <row r="3" spans="1:22" ht="18" x14ac:dyDescent="0.25">
      <c r="A3" s="3"/>
      <c r="B3" s="3"/>
      <c r="C3" s="4"/>
      <c r="D3" s="3"/>
      <c r="E3" s="3"/>
      <c r="N3" s="34"/>
    </row>
    <row r="4" spans="1:22" ht="27" x14ac:dyDescent="0.35">
      <c r="A4" s="5"/>
      <c r="B4" s="40" t="s">
        <v>89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4"/>
    </row>
    <row r="5" spans="1:22" s="69" customFormat="1" ht="21" x14ac:dyDescent="0.35">
      <c r="A5" s="6"/>
      <c r="B5" s="41" t="s">
        <v>90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67"/>
      <c r="O5" s="68"/>
      <c r="P5" s="68"/>
      <c r="Q5" s="68"/>
      <c r="R5" s="68"/>
      <c r="S5" s="68"/>
      <c r="T5" s="68"/>
      <c r="U5" s="68"/>
      <c r="V5" s="68"/>
    </row>
    <row r="6" spans="1:22" s="69" customFormat="1" ht="21" x14ac:dyDescent="0.35">
      <c r="A6" s="6"/>
      <c r="B6" s="70" t="s">
        <v>34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67"/>
      <c r="O6" s="68"/>
      <c r="P6" s="68"/>
      <c r="Q6" s="68"/>
      <c r="R6" s="68"/>
      <c r="S6" s="68"/>
      <c r="T6" s="68"/>
      <c r="U6" s="68"/>
      <c r="V6" s="68"/>
    </row>
    <row r="7" spans="1:22" s="69" customFormat="1" ht="21" x14ac:dyDescent="0.35">
      <c r="A7" s="6"/>
      <c r="B7" s="41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67"/>
      <c r="O7" s="68"/>
      <c r="P7" s="68"/>
      <c r="Q7" s="68"/>
      <c r="R7" s="68"/>
      <c r="S7" s="68"/>
      <c r="T7" s="68"/>
      <c r="U7" s="68"/>
      <c r="V7" s="68"/>
    </row>
    <row r="8" spans="1:22" s="69" customFormat="1" ht="21" customHeight="1" x14ac:dyDescent="0.35">
      <c r="A8" s="6"/>
      <c r="B8" s="71" t="s">
        <v>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67"/>
      <c r="O8" s="68"/>
      <c r="P8" s="68"/>
      <c r="Q8" s="68"/>
      <c r="R8" s="68"/>
      <c r="S8" s="68"/>
      <c r="T8" s="68"/>
      <c r="U8" s="68"/>
      <c r="V8" s="68"/>
    </row>
    <row r="9" spans="1:22" ht="20.25" x14ac:dyDescent="0.3">
      <c r="A9" s="6"/>
      <c r="B9" s="39" t="s">
        <v>35</v>
      </c>
      <c r="C9" s="39"/>
      <c r="D9" s="39"/>
      <c r="E9" s="39"/>
      <c r="N9" s="34"/>
    </row>
    <row r="10" spans="1:22" ht="20.25" x14ac:dyDescent="0.3">
      <c r="A10" s="6"/>
      <c r="B10" s="7" t="s">
        <v>99</v>
      </c>
      <c r="C10" s="8"/>
      <c r="D10" s="47"/>
      <c r="E10" s="9"/>
      <c r="N10" s="34"/>
    </row>
    <row r="11" spans="1:22" ht="37.5" x14ac:dyDescent="0.3">
      <c r="B11" s="10"/>
      <c r="C11" s="11"/>
      <c r="D11" s="11"/>
      <c r="E11" s="12" t="s">
        <v>36</v>
      </c>
      <c r="F11" s="12" t="s">
        <v>91</v>
      </c>
      <c r="G11" s="12" t="s">
        <v>92</v>
      </c>
      <c r="H11" s="12" t="s">
        <v>93</v>
      </c>
      <c r="I11" s="12" t="s">
        <v>94</v>
      </c>
      <c r="J11" s="12" t="s">
        <v>95</v>
      </c>
      <c r="K11" s="12" t="s">
        <v>96</v>
      </c>
      <c r="L11" s="12" t="s">
        <v>97</v>
      </c>
      <c r="M11" s="12" t="s">
        <v>98</v>
      </c>
      <c r="N11" s="34"/>
    </row>
    <row r="12" spans="1:22" ht="37.5" x14ac:dyDescent="0.25">
      <c r="B12" s="13" t="s">
        <v>2</v>
      </c>
      <c r="C12" s="12" t="s">
        <v>3</v>
      </c>
      <c r="D12" s="12" t="s">
        <v>4</v>
      </c>
      <c r="E12" s="12" t="s">
        <v>3</v>
      </c>
      <c r="F12" s="12" t="s">
        <v>3</v>
      </c>
      <c r="G12" s="12" t="s">
        <v>3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 t="s">
        <v>3</v>
      </c>
      <c r="N12" s="34"/>
    </row>
    <row r="13" spans="1:22" x14ac:dyDescent="0.25">
      <c r="B13" s="57" t="s">
        <v>5</v>
      </c>
      <c r="C13" s="12">
        <f>C14</f>
        <v>8030694920.9800005</v>
      </c>
      <c r="D13" s="12">
        <f t="shared" ref="D13:M16" si="0">D14</f>
        <v>15406788590.85</v>
      </c>
      <c r="E13" s="12">
        <f t="shared" si="0"/>
        <v>312121244.20000005</v>
      </c>
      <c r="F13" s="12">
        <f t="shared" si="0"/>
        <v>1076855033.8600001</v>
      </c>
      <c r="G13" s="12">
        <f t="shared" si="0"/>
        <v>1835924440.6299999</v>
      </c>
      <c r="H13" s="12">
        <f t="shared" si="0"/>
        <v>1057792931.11</v>
      </c>
      <c r="I13" s="12">
        <f t="shared" si="0"/>
        <v>836691263.87000012</v>
      </c>
      <c r="J13" s="12">
        <f t="shared" si="0"/>
        <v>1512276497.24</v>
      </c>
      <c r="K13" s="12">
        <f t="shared" si="0"/>
        <v>633568962.13999999</v>
      </c>
      <c r="L13" s="12">
        <f t="shared" si="0"/>
        <v>765464547.92999995</v>
      </c>
      <c r="M13" s="12">
        <f t="shared" si="0"/>
        <v>1737599288.9499998</v>
      </c>
      <c r="N13" s="34"/>
    </row>
    <row r="14" spans="1:22" ht="37.5" x14ac:dyDescent="0.3">
      <c r="B14" s="58" t="s">
        <v>6</v>
      </c>
      <c r="C14" s="48">
        <f>E14+F14+G14+H14+I14+J14+K14+L14</f>
        <v>8030694920.9800005</v>
      </c>
      <c r="D14" s="48">
        <f t="shared" si="0"/>
        <v>15406788590.85</v>
      </c>
      <c r="E14" s="48">
        <f t="shared" si="0"/>
        <v>312121244.20000005</v>
      </c>
      <c r="F14" s="48">
        <f t="shared" si="0"/>
        <v>1076855033.8600001</v>
      </c>
      <c r="G14" s="48">
        <f t="shared" si="0"/>
        <v>1835924440.6299999</v>
      </c>
      <c r="H14" s="48">
        <f t="shared" si="0"/>
        <v>1057792931.11</v>
      </c>
      <c r="I14" s="48">
        <f t="shared" si="0"/>
        <v>836691263.87000012</v>
      </c>
      <c r="J14" s="48">
        <f t="shared" si="0"/>
        <v>1512276497.24</v>
      </c>
      <c r="K14" s="48">
        <f t="shared" si="0"/>
        <v>633568962.13999999</v>
      </c>
      <c r="L14" s="48">
        <f t="shared" si="0"/>
        <v>765464547.92999995</v>
      </c>
      <c r="M14" s="48">
        <f t="shared" si="0"/>
        <v>1737599288.9499998</v>
      </c>
      <c r="N14" s="34"/>
    </row>
    <row r="15" spans="1:22" ht="37.5" x14ac:dyDescent="0.3">
      <c r="B15" s="58" t="s">
        <v>7</v>
      </c>
      <c r="C15" s="48">
        <f t="shared" ref="C15:C16" si="1">E15+F15+G15+H15+I15+J15+K15+L15</f>
        <v>8030694920.9800005</v>
      </c>
      <c r="D15" s="48">
        <f t="shared" si="0"/>
        <v>15406788590.85</v>
      </c>
      <c r="E15" s="48">
        <f t="shared" si="0"/>
        <v>312121244.20000005</v>
      </c>
      <c r="F15" s="48">
        <f t="shared" si="0"/>
        <v>1076855033.8600001</v>
      </c>
      <c r="G15" s="48">
        <f t="shared" si="0"/>
        <v>1835924440.6299999</v>
      </c>
      <c r="H15" s="48">
        <f t="shared" si="0"/>
        <v>1057792931.11</v>
      </c>
      <c r="I15" s="48">
        <f t="shared" si="0"/>
        <v>836691263.87000012</v>
      </c>
      <c r="J15" s="48">
        <f t="shared" si="0"/>
        <v>1512276497.24</v>
      </c>
      <c r="K15" s="48">
        <f t="shared" si="0"/>
        <v>633568962.13999999</v>
      </c>
      <c r="L15" s="48">
        <f t="shared" si="0"/>
        <v>765464547.92999995</v>
      </c>
      <c r="M15" s="48">
        <f t="shared" si="0"/>
        <v>1737599288.9499998</v>
      </c>
      <c r="N15" s="34"/>
    </row>
    <row r="16" spans="1:22" x14ac:dyDescent="0.3">
      <c r="B16" s="58" t="s">
        <v>8</v>
      </c>
      <c r="C16" s="48">
        <f t="shared" si="1"/>
        <v>8030694920.9800005</v>
      </c>
      <c r="D16" s="48">
        <f>D17</f>
        <v>15406788590.85</v>
      </c>
      <c r="E16" s="48">
        <f t="shared" si="0"/>
        <v>312121244.20000005</v>
      </c>
      <c r="F16" s="48">
        <f t="shared" si="0"/>
        <v>1076855033.8600001</v>
      </c>
      <c r="G16" s="48">
        <f t="shared" si="0"/>
        <v>1835924440.6299999</v>
      </c>
      <c r="H16" s="48">
        <f t="shared" si="0"/>
        <v>1057792931.11</v>
      </c>
      <c r="I16" s="48">
        <f t="shared" si="0"/>
        <v>836691263.87000012</v>
      </c>
      <c r="J16" s="48">
        <f t="shared" si="0"/>
        <v>1512276497.24</v>
      </c>
      <c r="K16" s="48">
        <f t="shared" si="0"/>
        <v>633568962.13999999</v>
      </c>
      <c r="L16" s="48">
        <f t="shared" si="0"/>
        <v>765464547.92999995</v>
      </c>
      <c r="M16" s="48">
        <f t="shared" si="0"/>
        <v>1737599288.9499998</v>
      </c>
      <c r="N16" s="34"/>
    </row>
    <row r="17" spans="2:14" x14ac:dyDescent="0.25">
      <c r="B17" s="57" t="s">
        <v>9</v>
      </c>
      <c r="C17" s="12">
        <f>E17+F17+G17+H17+I17+J17+K17+L17</f>
        <v>8030694920.9800005</v>
      </c>
      <c r="D17" s="12">
        <f>D18+D22+D32+D50+D58+D67</f>
        <v>15406788590.85</v>
      </c>
      <c r="E17" s="12">
        <f t="shared" ref="E17:J17" si="2">E18+E22+E32+E42+E50+E58+E67</f>
        <v>312121244.20000005</v>
      </c>
      <c r="F17" s="12">
        <f t="shared" si="2"/>
        <v>1076855033.8600001</v>
      </c>
      <c r="G17" s="12">
        <f t="shared" si="2"/>
        <v>1835924440.6299999</v>
      </c>
      <c r="H17" s="12">
        <f t="shared" si="2"/>
        <v>1057792931.11</v>
      </c>
      <c r="I17" s="12">
        <f t="shared" si="2"/>
        <v>836691263.87000012</v>
      </c>
      <c r="J17" s="12">
        <f t="shared" si="2"/>
        <v>1512276497.24</v>
      </c>
      <c r="K17" s="12">
        <f t="shared" ref="K17:L17" si="3">K18+K22+K32+K42+K50+K58+K67</f>
        <v>633568962.13999999</v>
      </c>
      <c r="L17" s="12">
        <f t="shared" si="3"/>
        <v>765464547.92999995</v>
      </c>
      <c r="M17" s="12">
        <f t="shared" ref="M17" si="4">M18+M22+M32+M42+M50+M58+M67</f>
        <v>1737599288.9499998</v>
      </c>
      <c r="N17" s="34"/>
    </row>
    <row r="18" spans="2:14" ht="37.5" x14ac:dyDescent="0.25">
      <c r="B18" s="57" t="s">
        <v>10</v>
      </c>
      <c r="C18" s="12">
        <f>E18+F18+G18+H18+I18+J18+K18+L18</f>
        <v>674372611.25</v>
      </c>
      <c r="D18" s="12">
        <f>D19+D20+D21</f>
        <v>1114352608.6100001</v>
      </c>
      <c r="E18" s="12">
        <f t="shared" ref="E18" si="5">E19+E20+E21</f>
        <v>75573725.950000003</v>
      </c>
      <c r="F18" s="12">
        <f t="shared" ref="F18" si="6">F19+F20+F21</f>
        <v>75552208.739999995</v>
      </c>
      <c r="G18" s="12">
        <f t="shared" ref="G18:H18" si="7">G19+G20+G21</f>
        <v>79447308.010000005</v>
      </c>
      <c r="H18" s="12">
        <f t="shared" si="7"/>
        <v>77381151.170000002</v>
      </c>
      <c r="I18" s="12">
        <f t="shared" ref="I18:J18" si="8">I19+I20+I21</f>
        <v>132788817.83</v>
      </c>
      <c r="J18" s="12">
        <f t="shared" si="8"/>
        <v>78130793.24000001</v>
      </c>
      <c r="K18" s="12">
        <f t="shared" ref="K18:L18" si="9">K19+K20+K21</f>
        <v>77327799.370000005</v>
      </c>
      <c r="L18" s="12">
        <f t="shared" si="9"/>
        <v>78170806.939999998</v>
      </c>
      <c r="M18" s="12">
        <f t="shared" ref="M18" si="10">M19+M20+M21</f>
        <v>80791194.579999998</v>
      </c>
      <c r="N18" s="34"/>
    </row>
    <row r="19" spans="2:14" x14ac:dyDescent="0.3">
      <c r="B19" s="58" t="s">
        <v>11</v>
      </c>
      <c r="C19" s="59">
        <f>E19+F19+G19+H19+I19+J19+K19+L19</f>
        <v>521143220.10999995</v>
      </c>
      <c r="D19" s="48">
        <v>850259478.61000001</v>
      </c>
      <c r="E19" s="48">
        <v>63677782.759999998</v>
      </c>
      <c r="F19" s="48">
        <v>63845308.289999999</v>
      </c>
      <c r="G19" s="48">
        <v>67640429.290000007</v>
      </c>
      <c r="H19" s="48">
        <v>63741804.759999998</v>
      </c>
      <c r="I19" s="48">
        <v>64624294.240000002</v>
      </c>
      <c r="J19" s="48">
        <v>66196974.68</v>
      </c>
      <c r="K19" s="48">
        <v>65379248.829999998</v>
      </c>
      <c r="L19" s="48">
        <v>66037377.259999998</v>
      </c>
      <c r="M19" s="48">
        <v>68972998.920000002</v>
      </c>
      <c r="N19" s="34"/>
    </row>
    <row r="20" spans="2:14" x14ac:dyDescent="0.3">
      <c r="B20" s="58" t="s">
        <v>12</v>
      </c>
      <c r="C20" s="59">
        <f t="shared" ref="C20:C21" si="11">E20+F20+G20+H20+I20+J20+K20+L20</f>
        <v>74953464.049999997</v>
      </c>
      <c r="D20" s="48">
        <v>144884427.86000001</v>
      </c>
      <c r="E20" s="48">
        <v>2156249.67</v>
      </c>
      <c r="F20" s="48">
        <v>2038320</v>
      </c>
      <c r="G20" s="48">
        <v>2166984.0699999998</v>
      </c>
      <c r="H20" s="48">
        <v>3879711.54</v>
      </c>
      <c r="I20" s="48">
        <v>58405169.399999999</v>
      </c>
      <c r="J20" s="48">
        <v>2115232.6</v>
      </c>
      <c r="K20" s="48">
        <v>2169062.25</v>
      </c>
      <c r="L20" s="48">
        <v>2022734.52</v>
      </c>
      <c r="M20" s="48">
        <v>2053320</v>
      </c>
      <c r="N20" s="34"/>
    </row>
    <row r="21" spans="2:14" x14ac:dyDescent="0.3">
      <c r="B21" s="58" t="s">
        <v>13</v>
      </c>
      <c r="C21" s="59">
        <f t="shared" si="11"/>
        <v>78275927.089999989</v>
      </c>
      <c r="D21" s="48">
        <v>119208702.14</v>
      </c>
      <c r="E21" s="48">
        <v>9739693.5199999996</v>
      </c>
      <c r="F21" s="48">
        <v>9668580.4499999993</v>
      </c>
      <c r="G21" s="48">
        <v>9639894.6500000004</v>
      </c>
      <c r="H21" s="48">
        <v>9759634.8699999992</v>
      </c>
      <c r="I21" s="48">
        <v>9759354.1899999995</v>
      </c>
      <c r="J21" s="48">
        <v>9818585.9600000009</v>
      </c>
      <c r="K21" s="48">
        <v>9779488.2899999991</v>
      </c>
      <c r="L21" s="48">
        <v>10110695.16</v>
      </c>
      <c r="M21" s="48">
        <v>9764875.6600000001</v>
      </c>
      <c r="N21" s="34"/>
    </row>
    <row r="22" spans="2:14" x14ac:dyDescent="0.25">
      <c r="B22" s="57" t="s">
        <v>14</v>
      </c>
      <c r="C22" s="12">
        <f>E22+F22+G22+H22+I22+J22+K22+L22</f>
        <v>217702318.66</v>
      </c>
      <c r="D22" s="12">
        <f>D23+D24+D25+D26+D27+D28+D29+D30+D31</f>
        <v>425071326.89999998</v>
      </c>
      <c r="E22" s="12">
        <f t="shared" ref="E22" si="12">E23+E24+E25+E26+E27+E28+E29+E30+E31</f>
        <v>11457002.67</v>
      </c>
      <c r="F22" s="12">
        <f t="shared" ref="F22" si="13">F23+F24+F25+F26+F27+F28+F29+F30+F31</f>
        <v>11924277.91</v>
      </c>
      <c r="G22" s="12">
        <f t="shared" ref="G22:H22" si="14">G23+G24+G25+G26+G27+G28+G29+G30+G31</f>
        <v>49227165.829999998</v>
      </c>
      <c r="H22" s="12">
        <f t="shared" si="14"/>
        <v>32149492.57</v>
      </c>
      <c r="I22" s="12">
        <f t="shared" ref="I22:J22" si="15">I23+I24+I25+I26+I27+I28+I29+I30+I31</f>
        <v>25274732.770000007</v>
      </c>
      <c r="J22" s="12">
        <f t="shared" si="15"/>
        <v>37476325.719999999</v>
      </c>
      <c r="K22" s="12">
        <f t="shared" ref="K22:L22" si="16">K23+K24+K25+K26+K27+K28+K29+K30+K31</f>
        <v>19349328.240000002</v>
      </c>
      <c r="L22" s="12">
        <f t="shared" si="16"/>
        <v>30843992.949999999</v>
      </c>
      <c r="M22" s="12">
        <f t="shared" ref="M22" si="17">M23+M24+M25+M26+M27+M28+M29+M30+M31</f>
        <v>21759368.770000003</v>
      </c>
      <c r="N22" s="34"/>
    </row>
    <row r="23" spans="2:14" x14ac:dyDescent="0.3">
      <c r="B23" s="58" t="s">
        <v>15</v>
      </c>
      <c r="C23" s="48">
        <f>E23+F23+G23+H23+I23+J23+K23+L23</f>
        <v>49215527.950000003</v>
      </c>
      <c r="D23" s="48">
        <v>77030000</v>
      </c>
      <c r="E23" s="48">
        <v>2933121.4</v>
      </c>
      <c r="F23" s="48">
        <v>5903422.75</v>
      </c>
      <c r="G23" s="48">
        <v>9133676.0600000005</v>
      </c>
      <c r="H23" s="48">
        <v>3988499.1</v>
      </c>
      <c r="I23" s="48">
        <v>5982565.0300000003</v>
      </c>
      <c r="J23" s="48">
        <v>7033925.1900000004</v>
      </c>
      <c r="K23" s="48">
        <v>7623509.4199999999</v>
      </c>
      <c r="L23" s="48">
        <v>6616809</v>
      </c>
      <c r="M23" s="48">
        <v>8120084.8600000003</v>
      </c>
      <c r="N23" s="34"/>
    </row>
    <row r="24" spans="2:14" ht="24.75" customHeight="1" x14ac:dyDescent="0.3">
      <c r="B24" s="58" t="s">
        <v>16</v>
      </c>
      <c r="C24" s="48">
        <f t="shared" ref="C24:C31" si="18">E24+F24+G24+H24+I24+J24+K24+L24</f>
        <v>1746297.7999999998</v>
      </c>
      <c r="D24" s="48">
        <v>4321865</v>
      </c>
      <c r="E24" s="48">
        <v>0</v>
      </c>
      <c r="F24" s="48">
        <v>85402.5</v>
      </c>
      <c r="G24" s="48">
        <v>258681.96</v>
      </c>
      <c r="H24" s="48">
        <v>146104.46</v>
      </c>
      <c r="I24" s="48">
        <v>132224.9</v>
      </c>
      <c r="J24" s="48">
        <v>124004</v>
      </c>
      <c r="K24" s="48">
        <v>437280.86</v>
      </c>
      <c r="L24" s="48">
        <v>562599.12</v>
      </c>
      <c r="M24" s="48">
        <v>564307.86</v>
      </c>
      <c r="N24" s="34"/>
    </row>
    <row r="25" spans="2:14" x14ac:dyDescent="0.3">
      <c r="B25" s="58" t="s">
        <v>17</v>
      </c>
      <c r="C25" s="48">
        <f t="shared" si="18"/>
        <v>4460800</v>
      </c>
      <c r="D25" s="48">
        <v>6697600</v>
      </c>
      <c r="E25" s="48">
        <v>0</v>
      </c>
      <c r="F25" s="48">
        <v>0</v>
      </c>
      <c r="G25" s="48">
        <v>0</v>
      </c>
      <c r="H25" s="48">
        <v>1551750</v>
      </c>
      <c r="I25" s="48"/>
      <c r="J25" s="48">
        <v>1715650</v>
      </c>
      <c r="K25" s="48">
        <v>0</v>
      </c>
      <c r="L25" s="48">
        <v>1193400</v>
      </c>
      <c r="M25" s="48">
        <v>0</v>
      </c>
      <c r="N25" s="34"/>
    </row>
    <row r="26" spans="2:14" x14ac:dyDescent="0.3">
      <c r="B26" s="58" t="s">
        <v>18</v>
      </c>
      <c r="C26" s="48">
        <f t="shared" si="18"/>
        <v>670727.5</v>
      </c>
      <c r="D26" s="48">
        <v>1495000</v>
      </c>
      <c r="E26" s="48">
        <v>0</v>
      </c>
      <c r="F26" s="48">
        <v>0</v>
      </c>
      <c r="G26" s="48">
        <v>0</v>
      </c>
      <c r="H26" s="48">
        <v>183727.5</v>
      </c>
      <c r="I26" s="48"/>
      <c r="J26" s="48">
        <v>195500</v>
      </c>
      <c r="K26" s="48">
        <v>0</v>
      </c>
      <c r="L26" s="48">
        <v>291500</v>
      </c>
      <c r="M26" s="48">
        <v>0</v>
      </c>
      <c r="N26" s="34"/>
    </row>
    <row r="27" spans="2:14" x14ac:dyDescent="0.3">
      <c r="B27" s="58" t="s">
        <v>19</v>
      </c>
      <c r="C27" s="48">
        <f t="shared" si="18"/>
        <v>80052183.430000007</v>
      </c>
      <c r="D27" s="48">
        <v>175531346.44</v>
      </c>
      <c r="E27" s="48">
        <v>3882801.36</v>
      </c>
      <c r="F27" s="48">
        <v>3867593.1</v>
      </c>
      <c r="G27" s="48">
        <v>19665678.289999999</v>
      </c>
      <c r="H27" s="48">
        <v>16645046.560000001</v>
      </c>
      <c r="I27" s="48">
        <v>5419352.3600000003</v>
      </c>
      <c r="J27" s="48">
        <v>16646190.15</v>
      </c>
      <c r="K27" s="48">
        <v>4513514.2699999996</v>
      </c>
      <c r="L27" s="48">
        <v>9412007.3399999999</v>
      </c>
      <c r="M27" s="48">
        <v>4163829.99</v>
      </c>
      <c r="N27" s="34"/>
    </row>
    <row r="28" spans="2:14" x14ac:dyDescent="0.3">
      <c r="B28" s="58" t="s">
        <v>20</v>
      </c>
      <c r="C28" s="48">
        <f t="shared" si="18"/>
        <v>33994252.18</v>
      </c>
      <c r="D28" s="48">
        <v>37388828.560000002</v>
      </c>
      <c r="E28" s="48">
        <v>527503.98</v>
      </c>
      <c r="F28" s="48">
        <v>487660.26</v>
      </c>
      <c r="G28" s="48">
        <v>7799494.7199999997</v>
      </c>
      <c r="H28" s="48">
        <v>4792416.87</v>
      </c>
      <c r="I28" s="48">
        <v>9696651.8000000007</v>
      </c>
      <c r="J28" s="48">
        <v>744351.56</v>
      </c>
      <c r="K28" s="48">
        <v>813643.44</v>
      </c>
      <c r="L28" s="48">
        <v>9132529.5500000007</v>
      </c>
      <c r="M28" s="48">
        <v>748603.15</v>
      </c>
      <c r="N28" s="34"/>
    </row>
    <row r="29" spans="2:14" ht="56.25" x14ac:dyDescent="0.3">
      <c r="B29" s="58" t="s">
        <v>21</v>
      </c>
      <c r="C29" s="48">
        <f t="shared" si="18"/>
        <v>2754801.06</v>
      </c>
      <c r="D29" s="48">
        <v>21453441.629999999</v>
      </c>
      <c r="E29" s="48">
        <v>247013.29</v>
      </c>
      <c r="F29" s="48">
        <v>336026.63</v>
      </c>
      <c r="G29" s="48">
        <v>625065.57999999996</v>
      </c>
      <c r="H29" s="48">
        <v>141835.16</v>
      </c>
      <c r="I29" s="48">
        <v>263583.3</v>
      </c>
      <c r="J29" s="48">
        <v>441932.81</v>
      </c>
      <c r="K29" s="48">
        <v>90426.13</v>
      </c>
      <c r="L29" s="48">
        <v>608918.16</v>
      </c>
      <c r="M29" s="48">
        <v>1225521.73</v>
      </c>
      <c r="N29" s="34"/>
    </row>
    <row r="30" spans="2:14" ht="37.5" x14ac:dyDescent="0.3">
      <c r="B30" s="58" t="s">
        <v>22</v>
      </c>
      <c r="C30" s="48">
        <f t="shared" si="18"/>
        <v>18258892.149999999</v>
      </c>
      <c r="D30" s="48">
        <v>49770291.810000002</v>
      </c>
      <c r="E30" s="48">
        <v>0</v>
      </c>
      <c r="F30" s="48">
        <v>1244172.67</v>
      </c>
      <c r="G30" s="48">
        <v>5625669.7800000003</v>
      </c>
      <c r="H30" s="48">
        <v>1297873.2</v>
      </c>
      <c r="I30" s="48">
        <v>2201562.58</v>
      </c>
      <c r="J30" s="48">
        <v>3149730.93</v>
      </c>
      <c r="K30" s="48">
        <v>2278906.6800000002</v>
      </c>
      <c r="L30" s="48">
        <v>2460976.31</v>
      </c>
      <c r="M30" s="48">
        <v>6828461.1799999997</v>
      </c>
      <c r="N30" s="34"/>
    </row>
    <row r="31" spans="2:14" x14ac:dyDescent="0.3">
      <c r="B31" s="58" t="s">
        <v>23</v>
      </c>
      <c r="C31" s="48">
        <f t="shared" si="18"/>
        <v>26548836.59</v>
      </c>
      <c r="D31" s="48">
        <v>51382953.460000001</v>
      </c>
      <c r="E31" s="48">
        <v>3866562.64</v>
      </c>
      <c r="F31" s="48">
        <v>0</v>
      </c>
      <c r="G31" s="48">
        <v>6118899.4400000004</v>
      </c>
      <c r="H31" s="48">
        <v>3402239.72</v>
      </c>
      <c r="I31" s="48">
        <v>1578792.8</v>
      </c>
      <c r="J31" s="48">
        <v>7425041.0800000001</v>
      </c>
      <c r="K31" s="48">
        <v>3592047.44</v>
      </c>
      <c r="L31" s="48">
        <v>565253.47</v>
      </c>
      <c r="M31" s="48">
        <v>108560</v>
      </c>
      <c r="N31" s="34"/>
    </row>
    <row r="32" spans="2:14" x14ac:dyDescent="0.3">
      <c r="B32" s="57" t="s">
        <v>24</v>
      </c>
      <c r="C32" s="55">
        <f>E32+F32+G32+H32+I32+J32+K32+L32</f>
        <v>7100016670.749999</v>
      </c>
      <c r="D32" s="12">
        <f>D33+D34+D35+D36+D37+D38+D39+D40+D41</f>
        <v>13758287194.34</v>
      </c>
      <c r="E32" s="12">
        <f>E33+E34+E35+E36+E38+E39+E40+E41</f>
        <v>225090515.58000001</v>
      </c>
      <c r="F32" s="12">
        <f t="shared" ref="F32:K32" si="19">F33+F34+F35+F36+F37+F38+F39+F40+F41</f>
        <v>986657136.99000001</v>
      </c>
      <c r="G32" s="12">
        <f t="shared" si="19"/>
        <v>1704686003.5799999</v>
      </c>
      <c r="H32" s="12">
        <f t="shared" si="19"/>
        <v>947789632.16999996</v>
      </c>
      <c r="I32" s="12">
        <f t="shared" si="19"/>
        <v>675543248.85000002</v>
      </c>
      <c r="J32" s="12">
        <f t="shared" si="19"/>
        <v>1372515105.1500001</v>
      </c>
      <c r="K32" s="12">
        <f t="shared" si="19"/>
        <v>535831368.52999997</v>
      </c>
      <c r="L32" s="12">
        <f t="shared" ref="L32:M32" si="20">L33+L34+L35+L36+L37+L38+L39+L40+L41</f>
        <v>651903659.89999998</v>
      </c>
      <c r="M32" s="12">
        <f t="shared" si="20"/>
        <v>1629674947.8</v>
      </c>
      <c r="N32" s="34"/>
    </row>
    <row r="33" spans="1:22" x14ac:dyDescent="0.3">
      <c r="B33" s="58" t="s">
        <v>25</v>
      </c>
      <c r="C33" s="48">
        <f>E33+F33+G33+H33+I33+J33+K33+L33</f>
        <v>3208504.51</v>
      </c>
      <c r="D33" s="48">
        <v>7078203</v>
      </c>
      <c r="E33" s="48">
        <v>0</v>
      </c>
      <c r="F33" s="48">
        <v>264594</v>
      </c>
      <c r="G33" s="48">
        <v>1600510.5</v>
      </c>
      <c r="H33" s="48">
        <v>146746.51999999999</v>
      </c>
      <c r="I33" s="48">
        <v>0</v>
      </c>
      <c r="J33" s="48">
        <v>927417.28</v>
      </c>
      <c r="K33" s="48">
        <v>100000</v>
      </c>
      <c r="L33" s="48">
        <v>169236.21</v>
      </c>
      <c r="M33" s="48">
        <v>12036</v>
      </c>
      <c r="N33" s="34"/>
    </row>
    <row r="34" spans="1:22" x14ac:dyDescent="0.3">
      <c r="B34" s="58" t="s">
        <v>26</v>
      </c>
      <c r="C34" s="48">
        <f t="shared" ref="C34:C41" si="21">E34+F34+G34+H34+I34+J34+K34+L34</f>
        <v>300191.21999999997</v>
      </c>
      <c r="D34" s="48">
        <v>938181.3900000006</v>
      </c>
      <c r="E34" s="48">
        <v>0</v>
      </c>
      <c r="F34" s="48">
        <v>0</v>
      </c>
      <c r="G34" s="48">
        <v>0</v>
      </c>
      <c r="H34" s="48">
        <v>0</v>
      </c>
      <c r="I34" s="48">
        <v>10147.41</v>
      </c>
      <c r="J34" s="48">
        <v>130861.81</v>
      </c>
      <c r="K34" s="48">
        <v>0</v>
      </c>
      <c r="L34" s="48">
        <v>159182</v>
      </c>
      <c r="M34" s="48">
        <v>0</v>
      </c>
      <c r="N34" s="34"/>
    </row>
    <row r="35" spans="1:22" x14ac:dyDescent="0.3">
      <c r="B35" s="58" t="s">
        <v>27</v>
      </c>
      <c r="C35" s="48">
        <f t="shared" si="21"/>
        <v>9923766</v>
      </c>
      <c r="D35" s="48">
        <v>10928514</v>
      </c>
      <c r="E35" s="48">
        <v>0</v>
      </c>
      <c r="F35" s="48">
        <v>20532</v>
      </c>
      <c r="G35" s="48">
        <v>5005560</v>
      </c>
      <c r="H35" s="48">
        <v>783166</v>
      </c>
      <c r="I35" s="48">
        <v>1199872.6000000001</v>
      </c>
      <c r="J35" s="48">
        <v>919786.4</v>
      </c>
      <c r="K35" s="48">
        <v>1206019</v>
      </c>
      <c r="L35" s="48">
        <v>788830</v>
      </c>
      <c r="M35" s="48">
        <v>307191</v>
      </c>
      <c r="N35" s="34"/>
    </row>
    <row r="36" spans="1:22" x14ac:dyDescent="0.3">
      <c r="B36" s="58" t="s">
        <v>28</v>
      </c>
      <c r="C36" s="48">
        <f t="shared" si="21"/>
        <v>2915499151.9000001</v>
      </c>
      <c r="D36" s="48">
        <v>3775108419.0199995</v>
      </c>
      <c r="E36" s="48">
        <v>152808918.5</v>
      </c>
      <c r="F36" s="48">
        <v>909642909.97000003</v>
      </c>
      <c r="G36" s="48">
        <v>363207406.25</v>
      </c>
      <c r="H36" s="48">
        <v>356993216.04000002</v>
      </c>
      <c r="I36" s="48">
        <v>548722503.15999997</v>
      </c>
      <c r="J36" s="48">
        <v>259076544.78</v>
      </c>
      <c r="K36" s="48">
        <v>180669462.02000001</v>
      </c>
      <c r="L36" s="48">
        <v>144378191.18000001</v>
      </c>
      <c r="M36" s="48">
        <v>1560453307.71</v>
      </c>
      <c r="N36" s="34"/>
    </row>
    <row r="37" spans="1:22" x14ac:dyDescent="0.3">
      <c r="B37" s="58" t="s">
        <v>85</v>
      </c>
      <c r="C37" s="48">
        <f t="shared" si="21"/>
        <v>3241806186.6900001</v>
      </c>
      <c r="D37" s="48">
        <v>7342800000</v>
      </c>
      <c r="E37" s="48"/>
      <c r="F37" s="48"/>
      <c r="G37" s="48">
        <v>1151969107.48</v>
      </c>
      <c r="H37" s="48">
        <v>485786143.80000001</v>
      </c>
      <c r="I37" s="48">
        <v>1359324.6</v>
      </c>
      <c r="J37" s="48">
        <v>1023355502.72</v>
      </c>
      <c r="K37" s="48">
        <v>188598365.24000001</v>
      </c>
      <c r="L37" s="48">
        <v>390737742.85000002</v>
      </c>
      <c r="M37" s="48">
        <v>0</v>
      </c>
      <c r="N37" s="34"/>
    </row>
    <row r="38" spans="1:22" x14ac:dyDescent="0.3">
      <c r="B38" s="58" t="s">
        <v>29</v>
      </c>
      <c r="C38" s="48">
        <f t="shared" si="21"/>
        <v>2075752.76</v>
      </c>
      <c r="D38" s="48">
        <v>8809616</v>
      </c>
      <c r="E38" s="48">
        <v>0</v>
      </c>
      <c r="F38" s="48">
        <v>0</v>
      </c>
      <c r="G38" s="48">
        <v>988250</v>
      </c>
      <c r="H38" s="48">
        <v>2689.16</v>
      </c>
      <c r="I38" s="48">
        <v>0</v>
      </c>
      <c r="J38" s="48">
        <v>1067319.28</v>
      </c>
      <c r="K38" s="48">
        <v>11629.32</v>
      </c>
      <c r="L38" s="48">
        <v>5865</v>
      </c>
      <c r="M38" s="48">
        <v>1522745.62</v>
      </c>
      <c r="N38" s="34"/>
    </row>
    <row r="39" spans="1:22" ht="37.5" x14ac:dyDescent="0.3">
      <c r="B39" s="58" t="s">
        <v>30</v>
      </c>
      <c r="C39" s="48">
        <f t="shared" si="21"/>
        <v>706370.30999999994</v>
      </c>
      <c r="D39" s="48">
        <v>4345915</v>
      </c>
      <c r="E39" s="48">
        <v>0</v>
      </c>
      <c r="F39" s="48">
        <v>0</v>
      </c>
      <c r="G39" s="48">
        <v>14430</v>
      </c>
      <c r="H39" s="48">
        <v>196492.75</v>
      </c>
      <c r="I39" s="48">
        <v>0</v>
      </c>
      <c r="J39" s="48">
        <v>287639.73</v>
      </c>
      <c r="K39" s="48">
        <v>191913.69</v>
      </c>
      <c r="L39" s="48">
        <v>15894.14</v>
      </c>
      <c r="M39" s="48">
        <v>44930.5</v>
      </c>
      <c r="N39" s="34"/>
    </row>
    <row r="40" spans="1:22" ht="37.5" x14ac:dyDescent="0.3">
      <c r="B40" s="58" t="s">
        <v>31</v>
      </c>
      <c r="C40" s="48">
        <f t="shared" si="21"/>
        <v>89999836.600000009</v>
      </c>
      <c r="D40" s="48">
        <v>362775697.94999993</v>
      </c>
      <c r="E40" s="48">
        <v>1794.96</v>
      </c>
      <c r="F40" s="48">
        <v>12069836.85</v>
      </c>
      <c r="G40" s="48">
        <v>44828174.289999999</v>
      </c>
      <c r="H40" s="48">
        <v>3143157.17</v>
      </c>
      <c r="I40" s="48">
        <v>1557988.12</v>
      </c>
      <c r="J40" s="48">
        <v>16866177.010000002</v>
      </c>
      <c r="K40" s="48">
        <v>4586865.18</v>
      </c>
      <c r="L40" s="48">
        <v>6945843.0199999996</v>
      </c>
      <c r="M40" s="48">
        <v>7627075.1500000004</v>
      </c>
      <c r="N40" s="34"/>
    </row>
    <row r="41" spans="1:22" x14ac:dyDescent="0.3">
      <c r="B41" s="58" t="s">
        <v>32</v>
      </c>
      <c r="C41" s="48">
        <f t="shared" si="21"/>
        <v>836496910.76000011</v>
      </c>
      <c r="D41" s="48">
        <v>2245502647.98</v>
      </c>
      <c r="E41" s="48">
        <v>72279802.120000005</v>
      </c>
      <c r="F41" s="48">
        <v>64659264.170000002</v>
      </c>
      <c r="G41" s="48">
        <v>137072565.06</v>
      </c>
      <c r="H41" s="48">
        <v>100738020.73</v>
      </c>
      <c r="I41" s="48">
        <v>122693412.95999999</v>
      </c>
      <c r="J41" s="48">
        <v>69883856.140000001</v>
      </c>
      <c r="K41" s="48">
        <v>160467114.08000001</v>
      </c>
      <c r="L41" s="48">
        <v>108702875.5</v>
      </c>
      <c r="M41" s="48">
        <v>59707661.82</v>
      </c>
      <c r="N41" s="34"/>
    </row>
    <row r="42" spans="1:22" x14ac:dyDescent="0.25">
      <c r="A42" s="14"/>
      <c r="B42" s="57" t="s">
        <v>33</v>
      </c>
      <c r="C42" s="12"/>
      <c r="D42" s="12">
        <v>0</v>
      </c>
      <c r="E42" s="12">
        <f t="shared" ref="E42:J42" si="22">E43+E44+E45+E46+E47+E48+E49</f>
        <v>0</v>
      </c>
      <c r="F42" s="12">
        <f t="shared" si="22"/>
        <v>0</v>
      </c>
      <c r="G42" s="12">
        <f t="shared" si="22"/>
        <v>0</v>
      </c>
      <c r="H42" s="12">
        <f t="shared" si="22"/>
        <v>0</v>
      </c>
      <c r="I42" s="12">
        <f t="shared" si="22"/>
        <v>0</v>
      </c>
      <c r="J42" s="12">
        <f t="shared" si="22"/>
        <v>0</v>
      </c>
      <c r="K42" s="12">
        <f t="shared" ref="K42:L42" si="23">K43+K44+K45+K46+K47+K48+K49</f>
        <v>0</v>
      </c>
      <c r="L42" s="12">
        <f t="shared" si="23"/>
        <v>0</v>
      </c>
      <c r="M42" s="12">
        <f t="shared" ref="M42" si="24">M43+M44+M45+M46+M47+M48+M49</f>
        <v>0</v>
      </c>
      <c r="N42" s="34"/>
    </row>
    <row r="43" spans="1:22" s="72" customFormat="1" ht="31.5" x14ac:dyDescent="0.25">
      <c r="B43" s="56" t="s">
        <v>37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73"/>
      <c r="O43" s="74"/>
      <c r="P43" s="74"/>
      <c r="Q43" s="74"/>
      <c r="R43" s="74"/>
      <c r="S43" s="74"/>
      <c r="T43" s="74"/>
      <c r="U43" s="74"/>
      <c r="V43" s="74"/>
    </row>
    <row r="44" spans="1:22" s="72" customFormat="1" ht="31.5" x14ac:dyDescent="0.25">
      <c r="B44" s="56" t="s">
        <v>38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73"/>
      <c r="O44" s="74"/>
      <c r="P44" s="74"/>
      <c r="Q44" s="74"/>
      <c r="R44" s="74"/>
      <c r="S44" s="74"/>
      <c r="T44" s="74"/>
      <c r="U44" s="74"/>
      <c r="V44" s="74"/>
    </row>
    <row r="45" spans="1:22" s="72" customFormat="1" ht="31.5" x14ac:dyDescent="0.25">
      <c r="B45" s="56" t="s">
        <v>39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73"/>
      <c r="O45" s="74"/>
      <c r="P45" s="74"/>
      <c r="Q45" s="74"/>
      <c r="R45" s="74"/>
      <c r="S45" s="74"/>
      <c r="T45" s="74"/>
      <c r="U45" s="74"/>
      <c r="V45" s="74"/>
    </row>
    <row r="46" spans="1:22" s="72" customFormat="1" ht="31.5" x14ac:dyDescent="0.25">
      <c r="B46" s="56" t="s">
        <v>40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73"/>
      <c r="O46" s="74"/>
      <c r="P46" s="74"/>
      <c r="Q46" s="74"/>
      <c r="R46" s="74"/>
      <c r="S46" s="74"/>
      <c r="T46" s="74"/>
      <c r="U46" s="74"/>
      <c r="V46" s="74"/>
    </row>
    <row r="47" spans="1:22" s="72" customFormat="1" ht="31.5" x14ac:dyDescent="0.25">
      <c r="B47" s="56" t="s">
        <v>41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73"/>
      <c r="O47" s="74"/>
      <c r="P47" s="74"/>
      <c r="Q47" s="74"/>
      <c r="R47" s="74"/>
      <c r="S47" s="74"/>
      <c r="T47" s="74"/>
      <c r="U47" s="74"/>
      <c r="V47" s="74"/>
    </row>
    <row r="48" spans="1:22" s="72" customFormat="1" ht="31.5" x14ac:dyDescent="0.25">
      <c r="B48" s="56" t="s">
        <v>42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73"/>
      <c r="O48" s="74"/>
      <c r="P48" s="74"/>
      <c r="Q48" s="74"/>
      <c r="R48" s="74"/>
      <c r="S48" s="74"/>
      <c r="T48" s="74"/>
      <c r="U48" s="74"/>
      <c r="V48" s="74"/>
    </row>
    <row r="49" spans="2:22" s="72" customFormat="1" ht="31.5" x14ac:dyDescent="0.25">
      <c r="B49" s="56" t="s">
        <v>43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73"/>
      <c r="O49" s="74"/>
      <c r="P49" s="74"/>
      <c r="Q49" s="74"/>
      <c r="R49" s="74"/>
      <c r="S49" s="74"/>
      <c r="T49" s="74"/>
      <c r="U49" s="74"/>
      <c r="V49" s="74"/>
    </row>
    <row r="50" spans="2:22" s="72" customFormat="1" ht="15.75" x14ac:dyDescent="0.25">
      <c r="B50" s="15" t="s">
        <v>44</v>
      </c>
      <c r="C50" s="16">
        <v>0</v>
      </c>
      <c r="D50" s="1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73"/>
      <c r="O50" s="74"/>
      <c r="P50" s="74"/>
      <c r="Q50" s="74"/>
      <c r="R50" s="74"/>
      <c r="S50" s="74"/>
      <c r="T50" s="74"/>
      <c r="U50" s="74"/>
      <c r="V50" s="74"/>
    </row>
    <row r="51" spans="2:22" s="72" customFormat="1" ht="31.5" x14ac:dyDescent="0.25">
      <c r="B51" s="56" t="s">
        <v>45</v>
      </c>
      <c r="C51" s="54">
        <v>0</v>
      </c>
      <c r="D51" s="54">
        <v>0</v>
      </c>
      <c r="E51" s="54"/>
      <c r="F51" s="54"/>
      <c r="G51" s="54"/>
      <c r="H51" s="54"/>
      <c r="I51" s="54"/>
      <c r="J51" s="54"/>
      <c r="K51" s="54"/>
      <c r="L51" s="54"/>
      <c r="M51" s="54"/>
      <c r="N51" s="73"/>
      <c r="O51" s="74"/>
      <c r="P51" s="74"/>
      <c r="Q51" s="74"/>
      <c r="R51" s="74"/>
      <c r="S51" s="74"/>
      <c r="T51" s="74"/>
      <c r="U51" s="74"/>
      <c r="V51" s="74"/>
    </row>
    <row r="52" spans="2:22" s="72" customFormat="1" ht="31.5" x14ac:dyDescent="0.25">
      <c r="B52" s="56" t="s">
        <v>46</v>
      </c>
      <c r="C52" s="54">
        <v>0</v>
      </c>
      <c r="D52" s="54">
        <v>0</v>
      </c>
      <c r="E52" s="54"/>
      <c r="F52" s="54"/>
      <c r="G52" s="54"/>
      <c r="H52" s="54"/>
      <c r="I52" s="54"/>
      <c r="J52" s="54"/>
      <c r="K52" s="54"/>
      <c r="L52" s="54"/>
      <c r="M52" s="54"/>
      <c r="N52" s="73"/>
      <c r="O52" s="74"/>
      <c r="P52" s="74"/>
      <c r="Q52" s="74"/>
      <c r="R52" s="74"/>
      <c r="S52" s="74"/>
      <c r="T52" s="74"/>
      <c r="U52" s="74"/>
      <c r="V52" s="74"/>
    </row>
    <row r="53" spans="2:22" s="72" customFormat="1" ht="31.5" x14ac:dyDescent="0.25">
      <c r="B53" s="56" t="s">
        <v>47</v>
      </c>
      <c r="C53" s="54">
        <v>0</v>
      </c>
      <c r="D53" s="54">
        <v>0</v>
      </c>
      <c r="E53" s="54"/>
      <c r="F53" s="54"/>
      <c r="G53" s="54"/>
      <c r="H53" s="54"/>
      <c r="I53" s="54"/>
      <c r="J53" s="54"/>
      <c r="K53" s="54"/>
      <c r="L53" s="54"/>
      <c r="M53" s="54"/>
      <c r="N53" s="73"/>
      <c r="O53" s="74"/>
      <c r="P53" s="74"/>
      <c r="Q53" s="74"/>
      <c r="R53" s="74"/>
      <c r="S53" s="74"/>
      <c r="T53" s="74"/>
      <c r="U53" s="74"/>
      <c r="V53" s="74"/>
    </row>
    <row r="54" spans="2:22" s="72" customFormat="1" ht="31.5" x14ac:dyDescent="0.25">
      <c r="B54" s="56" t="s">
        <v>48</v>
      </c>
      <c r="C54" s="54">
        <v>0</v>
      </c>
      <c r="D54" s="54">
        <v>0</v>
      </c>
      <c r="E54" s="54"/>
      <c r="F54" s="54"/>
      <c r="G54" s="54"/>
      <c r="H54" s="54"/>
      <c r="I54" s="54"/>
      <c r="J54" s="54"/>
      <c r="K54" s="54"/>
      <c r="L54" s="54"/>
      <c r="M54" s="54"/>
      <c r="N54" s="73"/>
      <c r="O54" s="74"/>
      <c r="P54" s="74"/>
      <c r="Q54" s="74"/>
      <c r="R54" s="74"/>
      <c r="S54" s="74"/>
      <c r="T54" s="74"/>
      <c r="U54" s="74"/>
      <c r="V54" s="74"/>
    </row>
    <row r="55" spans="2:22" s="72" customFormat="1" ht="31.5" x14ac:dyDescent="0.25">
      <c r="B55" s="56" t="s">
        <v>49</v>
      </c>
      <c r="C55" s="54">
        <v>0</v>
      </c>
      <c r="D55" s="54">
        <v>0</v>
      </c>
      <c r="E55" s="54"/>
      <c r="F55" s="54"/>
      <c r="G55" s="54"/>
      <c r="H55" s="54"/>
      <c r="I55" s="54"/>
      <c r="J55" s="54"/>
      <c r="K55" s="54"/>
      <c r="L55" s="54"/>
      <c r="M55" s="54"/>
      <c r="N55" s="73"/>
      <c r="O55" s="74"/>
      <c r="P55" s="74"/>
      <c r="Q55" s="74"/>
      <c r="R55" s="74"/>
      <c r="S55" s="74"/>
      <c r="T55" s="74"/>
      <c r="U55" s="74"/>
      <c r="V55" s="74"/>
    </row>
    <row r="56" spans="2:22" s="72" customFormat="1" ht="31.5" x14ac:dyDescent="0.25">
      <c r="B56" s="56" t="s">
        <v>50</v>
      </c>
      <c r="C56" s="54">
        <v>0</v>
      </c>
      <c r="D56" s="54">
        <v>0</v>
      </c>
      <c r="E56" s="54"/>
      <c r="F56" s="54"/>
      <c r="G56" s="54"/>
      <c r="H56" s="54"/>
      <c r="I56" s="54"/>
      <c r="J56" s="54"/>
      <c r="K56" s="54"/>
      <c r="L56" s="54"/>
      <c r="M56" s="54"/>
      <c r="N56" s="73"/>
      <c r="O56" s="74"/>
      <c r="P56" s="74"/>
      <c r="Q56" s="74"/>
      <c r="R56" s="74"/>
      <c r="S56" s="74"/>
      <c r="T56" s="74"/>
      <c r="U56" s="74"/>
      <c r="V56" s="74"/>
    </row>
    <row r="57" spans="2:22" s="72" customFormat="1" ht="31.5" x14ac:dyDescent="0.25">
      <c r="B57" s="56" t="s">
        <v>51</v>
      </c>
      <c r="C57" s="54">
        <v>0</v>
      </c>
      <c r="D57" s="54">
        <v>0</v>
      </c>
      <c r="E57" s="54"/>
      <c r="F57" s="54"/>
      <c r="G57" s="54"/>
      <c r="H57" s="54"/>
      <c r="I57" s="54"/>
      <c r="J57" s="54"/>
      <c r="K57" s="54"/>
      <c r="L57" s="54"/>
      <c r="M57" s="54"/>
      <c r="N57" s="73"/>
      <c r="O57" s="74"/>
      <c r="P57" s="74"/>
      <c r="Q57" s="74"/>
      <c r="R57" s="74"/>
      <c r="S57" s="74"/>
      <c r="T57" s="74"/>
      <c r="U57" s="74"/>
      <c r="V57" s="74"/>
    </row>
    <row r="58" spans="2:22" ht="37.5" x14ac:dyDescent="0.25">
      <c r="B58" s="13" t="s">
        <v>52</v>
      </c>
      <c r="C58" s="12">
        <f>E58+F58+G58+H58+I58+J58+K58+M58+L58</f>
        <v>34314397.710000001</v>
      </c>
      <c r="D58" s="12">
        <f>D59+D60+D61+D62+D63+D64+D65+D66</f>
        <v>77577461</v>
      </c>
      <c r="E58" s="12">
        <v>0</v>
      </c>
      <c r="F58" s="12">
        <f t="shared" ref="F58:K58" si="25">F59+F60+F61+F62+F63+F64+F65+F66</f>
        <v>2721410.2199999997</v>
      </c>
      <c r="G58" s="12">
        <f t="shared" si="25"/>
        <v>2187164.17</v>
      </c>
      <c r="H58" s="12">
        <f t="shared" si="25"/>
        <v>21594</v>
      </c>
      <c r="I58" s="12">
        <f t="shared" si="25"/>
        <v>1823138.22</v>
      </c>
      <c r="J58" s="12">
        <f t="shared" si="25"/>
        <v>20388167.300000001</v>
      </c>
      <c r="K58" s="12">
        <f t="shared" si="25"/>
        <v>1060466</v>
      </c>
      <c r="L58" s="12">
        <f t="shared" ref="L58:M58" si="26">L59+L60+L61+L62+L63+L64+L65+L66</f>
        <v>738680</v>
      </c>
      <c r="M58" s="12">
        <f t="shared" si="26"/>
        <v>5373777.8000000007</v>
      </c>
      <c r="N58" s="34"/>
    </row>
    <row r="59" spans="2:22" x14ac:dyDescent="0.3">
      <c r="B59" s="58" t="s">
        <v>53</v>
      </c>
      <c r="C59" s="48">
        <f>E59+F59+G59+H59+I59+J59+K59+L59+M59+L59</f>
        <v>7856063.6200000001</v>
      </c>
      <c r="D59" s="48">
        <v>17115222</v>
      </c>
      <c r="E59" s="48">
        <v>0</v>
      </c>
      <c r="F59" s="48">
        <v>2345250</v>
      </c>
      <c r="G59" s="48">
        <v>1895195.05</v>
      </c>
      <c r="H59" s="48">
        <v>0</v>
      </c>
      <c r="I59" s="48">
        <v>181794.99</v>
      </c>
      <c r="J59" s="48">
        <v>1376825.18</v>
      </c>
      <c r="K59" s="48">
        <v>728414</v>
      </c>
      <c r="L59" s="48">
        <v>628350</v>
      </c>
      <c r="M59" s="48">
        <v>71884.399999999994</v>
      </c>
      <c r="N59" s="34"/>
    </row>
    <row r="60" spans="2:22" ht="37.5" x14ac:dyDescent="0.3">
      <c r="B60" s="58" t="s">
        <v>54</v>
      </c>
      <c r="C60" s="48">
        <f t="shared" ref="C60:C66" si="27">E60+F60+G60+H60+I60+J60+K60+L60+M60+L60</f>
        <v>876305.12</v>
      </c>
      <c r="D60" s="48">
        <v>1310000</v>
      </c>
      <c r="E60" s="48">
        <v>0</v>
      </c>
      <c r="F60" s="48">
        <v>0</v>
      </c>
      <c r="G60" s="48">
        <v>291969.12</v>
      </c>
      <c r="H60" s="48">
        <v>0</v>
      </c>
      <c r="I60" s="48">
        <v>0</v>
      </c>
      <c r="J60" s="48">
        <v>29500</v>
      </c>
      <c r="K60" s="48">
        <v>247800</v>
      </c>
      <c r="L60" s="48">
        <v>0</v>
      </c>
      <c r="M60" s="48">
        <v>307036</v>
      </c>
      <c r="N60" s="34"/>
    </row>
    <row r="61" spans="2:22" ht="37.5" x14ac:dyDescent="0.3">
      <c r="B61" s="58" t="s">
        <v>55</v>
      </c>
      <c r="C61" s="48">
        <f t="shared" si="27"/>
        <v>0</v>
      </c>
      <c r="D61" s="48">
        <v>9096386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34"/>
    </row>
    <row r="62" spans="2:22" ht="37.5" x14ac:dyDescent="0.3">
      <c r="B62" s="58" t="s">
        <v>56</v>
      </c>
      <c r="C62" s="48">
        <f t="shared" si="27"/>
        <v>18981000</v>
      </c>
      <c r="D62" s="48">
        <v>29141500</v>
      </c>
      <c r="E62" s="48"/>
      <c r="F62" s="48"/>
      <c r="G62" s="48"/>
      <c r="H62" s="48"/>
      <c r="I62" s="48"/>
      <c r="J62" s="48">
        <v>18981000</v>
      </c>
      <c r="K62" s="48"/>
      <c r="L62" s="48"/>
      <c r="M62" s="48"/>
      <c r="N62" s="34"/>
    </row>
    <row r="63" spans="2:22" ht="37.5" x14ac:dyDescent="0.3">
      <c r="B63" s="58" t="s">
        <v>57</v>
      </c>
      <c r="C63" s="48">
        <f t="shared" si="27"/>
        <v>7339708.9700000007</v>
      </c>
      <c r="D63" s="48">
        <v>9059298</v>
      </c>
      <c r="E63" s="48">
        <v>0</v>
      </c>
      <c r="F63" s="48">
        <v>376160.22</v>
      </c>
      <c r="G63" s="48">
        <v>0</v>
      </c>
      <c r="H63" s="48">
        <v>21594</v>
      </c>
      <c r="I63" s="48">
        <v>1641343.23</v>
      </c>
      <c r="J63" s="48">
        <v>842.12</v>
      </c>
      <c r="K63" s="48">
        <v>84252</v>
      </c>
      <c r="L63" s="48">
        <v>110330</v>
      </c>
      <c r="M63" s="48">
        <v>4994857.4000000004</v>
      </c>
      <c r="N63" s="34"/>
    </row>
    <row r="64" spans="2:22" x14ac:dyDescent="0.3">
      <c r="B64" s="58" t="s">
        <v>58</v>
      </c>
      <c r="C64" s="48">
        <f t="shared" si="27"/>
        <v>0</v>
      </c>
      <c r="D64" s="48">
        <v>480055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/>
      <c r="L64" s="48"/>
      <c r="M64" s="48"/>
      <c r="N64" s="34"/>
    </row>
    <row r="65" spans="2:14" x14ac:dyDescent="0.3">
      <c r="B65" s="58" t="s">
        <v>59</v>
      </c>
      <c r="C65" s="48">
        <f t="shared" si="27"/>
        <v>0</v>
      </c>
      <c r="D65" s="48">
        <v>11275000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34"/>
    </row>
    <row r="66" spans="2:14" ht="37.5" x14ac:dyDescent="0.3">
      <c r="B66" s="60" t="s">
        <v>60</v>
      </c>
      <c r="C66" s="48">
        <f t="shared" si="27"/>
        <v>0</v>
      </c>
      <c r="D66" s="49">
        <v>100000</v>
      </c>
      <c r="E66" s="61"/>
      <c r="F66" s="61"/>
      <c r="G66" s="61"/>
      <c r="H66" s="61"/>
      <c r="I66" s="61"/>
      <c r="J66" s="61"/>
      <c r="K66" s="61"/>
      <c r="L66" s="61"/>
      <c r="M66" s="61"/>
      <c r="N66" s="34"/>
    </row>
    <row r="67" spans="2:14" x14ac:dyDescent="0.3">
      <c r="B67" s="62" t="s">
        <v>61</v>
      </c>
      <c r="C67" s="50">
        <f>E67+F67+G67+H67+I67+J67+K67+L67</f>
        <v>9662700.4100000001</v>
      </c>
      <c r="D67" s="50">
        <f>D68</f>
        <v>31500000</v>
      </c>
      <c r="E67" s="50">
        <v>0</v>
      </c>
      <c r="F67" s="50">
        <v>0</v>
      </c>
      <c r="G67" s="50">
        <f t="shared" ref="G67:M67" si="28">G68</f>
        <v>376799.04</v>
      </c>
      <c r="H67" s="50">
        <f t="shared" si="28"/>
        <v>451061.2</v>
      </c>
      <c r="I67" s="50">
        <f t="shared" si="28"/>
        <v>1261326.2</v>
      </c>
      <c r="J67" s="50">
        <f t="shared" si="28"/>
        <v>3766105.83</v>
      </c>
      <c r="K67" s="50">
        <f t="shared" si="28"/>
        <v>0</v>
      </c>
      <c r="L67" s="50">
        <f t="shared" si="28"/>
        <v>3807408.14</v>
      </c>
      <c r="M67" s="50">
        <f t="shared" si="28"/>
        <v>0</v>
      </c>
      <c r="N67" s="34"/>
    </row>
    <row r="68" spans="2:14" x14ac:dyDescent="0.3">
      <c r="B68" s="58" t="s">
        <v>62</v>
      </c>
      <c r="C68" s="48">
        <f>E68+F68+G68+H68+I68+J68+K68+L68</f>
        <v>9662700.4100000001</v>
      </c>
      <c r="D68" s="48">
        <v>31500000</v>
      </c>
      <c r="E68" s="48">
        <v>0</v>
      </c>
      <c r="F68" s="48">
        <v>0</v>
      </c>
      <c r="G68" s="48">
        <v>376799.04</v>
      </c>
      <c r="H68" s="48">
        <v>451061.2</v>
      </c>
      <c r="I68" s="48">
        <v>1261326.2</v>
      </c>
      <c r="J68" s="48">
        <v>3766105.83</v>
      </c>
      <c r="K68" s="48"/>
      <c r="L68" s="48">
        <v>3807408.14</v>
      </c>
      <c r="M68" s="48">
        <v>0</v>
      </c>
      <c r="N68" s="34"/>
    </row>
    <row r="69" spans="2:14" x14ac:dyDescent="0.25">
      <c r="B69" s="13" t="s">
        <v>63</v>
      </c>
      <c r="C69" s="12">
        <f>SUM(C67+C58+C32+C22+C18)</f>
        <v>8036068698.7799988</v>
      </c>
      <c r="D69" s="12">
        <f>SUM(D67+D58+D32+D22+D18)</f>
        <v>15406788590.85</v>
      </c>
      <c r="E69" s="12">
        <f t="shared" ref="E69:H69" si="29">SUM(E67+E58+E32+E22+E18)</f>
        <v>312121244.19999999</v>
      </c>
      <c r="F69" s="12">
        <f t="shared" si="29"/>
        <v>1076855033.8599999</v>
      </c>
      <c r="G69" s="12">
        <f t="shared" si="29"/>
        <v>1835924440.6299999</v>
      </c>
      <c r="H69" s="12">
        <f t="shared" si="29"/>
        <v>1057792931.11</v>
      </c>
      <c r="I69" s="12">
        <f t="shared" ref="I69:J69" si="30">SUM(I67+I58+I32+I22+I18)</f>
        <v>836691263.87</v>
      </c>
      <c r="J69" s="12">
        <f t="shared" si="30"/>
        <v>1512276497.2400002</v>
      </c>
      <c r="K69" s="12">
        <f t="shared" ref="K69:L69" si="31">SUM(K67+K58+K32+K22+K18)</f>
        <v>633568962.13999999</v>
      </c>
      <c r="L69" s="12">
        <f t="shared" si="31"/>
        <v>765464547.93000007</v>
      </c>
      <c r="M69" s="12">
        <f t="shared" ref="M69" si="32">SUM(M67+M58+M32+M22+M18)</f>
        <v>1737599288.9499998</v>
      </c>
      <c r="N69" s="34"/>
    </row>
    <row r="70" spans="2:14" x14ac:dyDescent="0.3">
      <c r="B70" s="63" t="s">
        <v>64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34"/>
    </row>
    <row r="71" spans="2:14" ht="37.5" x14ac:dyDescent="0.3">
      <c r="B71" s="64" t="s">
        <v>65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34"/>
    </row>
    <row r="72" spans="2:14" ht="37.5" x14ac:dyDescent="0.3">
      <c r="B72" s="65" t="s">
        <v>66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34"/>
    </row>
    <row r="73" spans="2:14" ht="37.5" x14ac:dyDescent="0.3">
      <c r="B73" s="65" t="s">
        <v>67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34"/>
    </row>
    <row r="74" spans="2:14" x14ac:dyDescent="0.3">
      <c r="B74" s="64" t="s">
        <v>68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34"/>
    </row>
    <row r="75" spans="2:14" ht="37.5" x14ac:dyDescent="0.3">
      <c r="B75" s="65" t="s">
        <v>69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34"/>
    </row>
    <row r="76" spans="2:14" ht="37.5" x14ac:dyDescent="0.3">
      <c r="B76" s="65" t="s">
        <v>70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34"/>
    </row>
    <row r="77" spans="2:14" ht="37.5" x14ac:dyDescent="0.3">
      <c r="B77" s="64" t="s">
        <v>71</v>
      </c>
      <c r="C77" s="48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34"/>
    </row>
    <row r="78" spans="2:14" ht="37.5" x14ac:dyDescent="0.3">
      <c r="B78" s="65" t="s">
        <v>72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34"/>
    </row>
    <row r="79" spans="2:14" x14ac:dyDescent="0.25">
      <c r="B79" s="13" t="s">
        <v>73</v>
      </c>
      <c r="C79" s="12">
        <f>SUM(C70:C78)</f>
        <v>0</v>
      </c>
      <c r="D79" s="12">
        <f>SUM(D70:D78)</f>
        <v>0</v>
      </c>
      <c r="E79" s="12"/>
      <c r="F79" s="12"/>
      <c r="G79" s="12"/>
      <c r="H79" s="12"/>
      <c r="I79" s="12"/>
      <c r="J79" s="12"/>
      <c r="K79" s="12"/>
      <c r="L79" s="12"/>
      <c r="M79" s="12"/>
      <c r="N79" s="34"/>
    </row>
    <row r="80" spans="2:14" x14ac:dyDescent="0.3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34"/>
    </row>
    <row r="81" spans="2:14" ht="37.5" x14ac:dyDescent="0.25">
      <c r="B81" s="13" t="s">
        <v>74</v>
      </c>
      <c r="C81" s="12">
        <f>SUM(C79+C69)</f>
        <v>8036068698.7799988</v>
      </c>
      <c r="D81" s="12">
        <f t="shared" ref="D81:E81" si="33">SUM(D79+D69)</f>
        <v>15406788590.85</v>
      </c>
      <c r="E81" s="12">
        <f t="shared" si="33"/>
        <v>312121244.19999999</v>
      </c>
      <c r="F81" s="12">
        <f t="shared" ref="F81" si="34">SUM(F79+F69)</f>
        <v>1076855033.8599999</v>
      </c>
      <c r="G81" s="12">
        <f t="shared" ref="G81:H81" si="35">SUM(G79+G69)</f>
        <v>1835924440.6299999</v>
      </c>
      <c r="H81" s="12">
        <f t="shared" si="35"/>
        <v>1057792931.11</v>
      </c>
      <c r="I81" s="12">
        <f t="shared" ref="I81:J81" si="36">SUM(I79+I69)</f>
        <v>836691263.87</v>
      </c>
      <c r="J81" s="12">
        <f t="shared" si="36"/>
        <v>1512276497.2400002</v>
      </c>
      <c r="K81" s="12">
        <f t="shared" ref="K81:L81" si="37">SUM(K79+K69)</f>
        <v>633568962.13999999</v>
      </c>
      <c r="L81" s="12">
        <f t="shared" si="37"/>
        <v>765464547.93000007</v>
      </c>
      <c r="M81" s="12">
        <f t="shared" ref="M81" si="38">SUM(M79+M69)</f>
        <v>1737599288.9499998</v>
      </c>
      <c r="N81" s="34"/>
    </row>
    <row r="82" spans="2:14" s="34" customFormat="1" x14ac:dyDescent="0.25"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2:14" s="34" customFormat="1" x14ac:dyDescent="0.25"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2:14" x14ac:dyDescent="0.3">
      <c r="B84" s="66" t="s">
        <v>75</v>
      </c>
      <c r="C84" s="17"/>
      <c r="D84" s="17"/>
      <c r="E84" s="17"/>
      <c r="F84" s="3"/>
      <c r="G84" s="3"/>
      <c r="H84" s="3"/>
      <c r="I84" s="3"/>
      <c r="J84" s="3"/>
      <c r="K84" s="3"/>
      <c r="L84" s="3"/>
      <c r="M84" s="3"/>
      <c r="N84" s="34"/>
    </row>
    <row r="85" spans="2:14" ht="18" x14ac:dyDescent="0.25">
      <c r="B85" s="38" t="s">
        <v>100</v>
      </c>
      <c r="C85" s="38"/>
      <c r="D85" s="38"/>
      <c r="E85" s="38"/>
      <c r="F85" s="3"/>
      <c r="G85" s="3"/>
      <c r="H85" s="3"/>
      <c r="I85" s="3"/>
      <c r="J85" s="3"/>
      <c r="K85" s="3"/>
      <c r="L85" s="3"/>
      <c r="M85" s="3"/>
      <c r="N85" s="34"/>
    </row>
    <row r="86" spans="2:14" ht="18" x14ac:dyDescent="0.25">
      <c r="B86" s="38" t="s">
        <v>101</v>
      </c>
      <c r="C86" s="38"/>
      <c r="D86" s="38"/>
      <c r="E86" s="38"/>
      <c r="F86" s="3"/>
      <c r="G86" s="3"/>
      <c r="H86" s="3"/>
      <c r="I86" s="3"/>
      <c r="J86" s="3"/>
      <c r="K86" s="3"/>
      <c r="L86" s="3"/>
      <c r="M86" s="3"/>
      <c r="N86" s="34"/>
    </row>
    <row r="87" spans="2:14" x14ac:dyDescent="0.3">
      <c r="B87" s="19" t="s">
        <v>76</v>
      </c>
      <c r="C87" s="19"/>
      <c r="D87" s="51"/>
      <c r="E87" s="19"/>
      <c r="F87" s="3"/>
      <c r="G87" s="3"/>
      <c r="H87" s="3"/>
      <c r="I87" s="3"/>
      <c r="J87" s="3"/>
      <c r="K87" s="3"/>
      <c r="L87" s="3"/>
      <c r="M87" s="3"/>
      <c r="N87" s="34"/>
    </row>
    <row r="88" spans="2:14" x14ac:dyDescent="0.3">
      <c r="B88" s="20" t="s">
        <v>77</v>
      </c>
      <c r="C88" s="20"/>
      <c r="D88" s="52"/>
      <c r="E88" s="20"/>
      <c r="F88" s="3"/>
      <c r="G88" s="3"/>
      <c r="H88" s="3"/>
      <c r="I88" s="3"/>
      <c r="J88" s="3"/>
      <c r="K88" s="3"/>
      <c r="L88" s="3"/>
      <c r="M88" s="3"/>
      <c r="N88" s="34"/>
    </row>
    <row r="89" spans="2:14" ht="57.75" customHeight="1" x14ac:dyDescent="0.25">
      <c r="B89" s="38" t="s">
        <v>78</v>
      </c>
      <c r="C89" s="38"/>
      <c r="D89" s="38"/>
      <c r="E89" s="38"/>
      <c r="F89" s="3"/>
      <c r="G89" s="3"/>
      <c r="H89" s="3"/>
      <c r="I89" s="3"/>
      <c r="J89" s="3"/>
      <c r="K89" s="3"/>
      <c r="L89" s="3"/>
      <c r="M89" s="3"/>
      <c r="N89" s="34"/>
    </row>
    <row r="90" spans="2:14" x14ac:dyDescent="0.3">
      <c r="B90" s="1"/>
      <c r="C90" s="2"/>
      <c r="D90" s="11"/>
      <c r="E90" s="2"/>
      <c r="N90" s="34"/>
    </row>
    <row r="91" spans="2:14" x14ac:dyDescent="0.3">
      <c r="B91" s="1"/>
      <c r="C91" s="2"/>
      <c r="D91" s="11"/>
      <c r="E91" s="2"/>
      <c r="N91" s="34"/>
    </row>
    <row r="92" spans="2:14" x14ac:dyDescent="0.3">
      <c r="B92" s="1"/>
      <c r="C92" s="2"/>
      <c r="D92" s="11"/>
      <c r="E92" s="2"/>
      <c r="N92" s="34"/>
    </row>
    <row r="93" spans="2:14" x14ac:dyDescent="0.3">
      <c r="B93" s="1"/>
      <c r="C93" s="2"/>
      <c r="D93" s="11"/>
      <c r="E93" s="2"/>
      <c r="N93" s="34"/>
    </row>
    <row r="94" spans="2:14" x14ac:dyDescent="0.3">
      <c r="B94" s="1"/>
      <c r="C94" s="2"/>
      <c r="D94" s="11"/>
      <c r="E94" s="2"/>
      <c r="N94" s="34"/>
    </row>
    <row r="95" spans="2:14" x14ac:dyDescent="0.3">
      <c r="B95" s="1"/>
      <c r="C95" s="2"/>
      <c r="D95" s="11"/>
      <c r="E95" s="2"/>
      <c r="N95" s="34"/>
    </row>
    <row r="96" spans="2:14" x14ac:dyDescent="0.3">
      <c r="B96" s="21"/>
      <c r="C96" s="22"/>
      <c r="D96" s="17"/>
      <c r="E96" s="21"/>
      <c r="F96" s="21"/>
      <c r="N96" s="34"/>
    </row>
    <row r="97" spans="2:14" x14ac:dyDescent="0.3">
      <c r="B97" s="32"/>
      <c r="C97" s="23"/>
      <c r="I97" s="44"/>
      <c r="J97" s="43"/>
      <c r="K97" s="43"/>
      <c r="L97" s="43"/>
      <c r="N97" s="34"/>
    </row>
    <row r="98" spans="2:14" x14ac:dyDescent="0.3">
      <c r="B98" s="31" t="s">
        <v>80</v>
      </c>
      <c r="C98" s="24"/>
      <c r="J98" s="35" t="s">
        <v>79</v>
      </c>
      <c r="K98" s="35"/>
      <c r="L98" s="35"/>
      <c r="N98" s="34"/>
    </row>
    <row r="99" spans="2:14" x14ac:dyDescent="0.3">
      <c r="B99" s="26" t="s">
        <v>82</v>
      </c>
      <c r="C99" s="27"/>
      <c r="J99" s="36" t="s">
        <v>81</v>
      </c>
      <c r="K99" s="36"/>
      <c r="L99" s="36"/>
      <c r="N99" s="34"/>
    </row>
    <row r="100" spans="2:14" x14ac:dyDescent="0.3">
      <c r="B100" s="28" t="s">
        <v>84</v>
      </c>
      <c r="J100" s="37" t="s">
        <v>83</v>
      </c>
      <c r="K100" s="37"/>
      <c r="L100" s="37"/>
      <c r="N100" s="34"/>
    </row>
    <row r="101" spans="2:14" x14ac:dyDescent="0.3">
      <c r="B101" s="21"/>
      <c r="G101" s="30"/>
      <c r="H101" s="30"/>
      <c r="N101" s="34"/>
    </row>
    <row r="102" spans="2:14" x14ac:dyDescent="0.3">
      <c r="B102" s="21"/>
      <c r="G102" s="30"/>
      <c r="H102" s="30"/>
      <c r="N102" s="34"/>
    </row>
    <row r="103" spans="2:14" x14ac:dyDescent="0.3">
      <c r="B103" s="21"/>
      <c r="G103" s="30"/>
      <c r="H103" s="30"/>
      <c r="N103" s="34"/>
    </row>
    <row r="104" spans="2:14" x14ac:dyDescent="0.3">
      <c r="B104" s="21"/>
      <c r="G104" s="30"/>
      <c r="H104" s="30"/>
      <c r="N104" s="34"/>
    </row>
    <row r="105" spans="2:14" ht="15" x14ac:dyDescent="0.25">
      <c r="B105" s="29"/>
      <c r="D105" s="42"/>
      <c r="E105" s="42"/>
      <c r="F105" s="42"/>
      <c r="G105" s="42"/>
      <c r="H105" s="25"/>
      <c r="N105" s="34"/>
    </row>
    <row r="106" spans="2:14" ht="15.75" x14ac:dyDescent="0.25">
      <c r="B106" s="1"/>
      <c r="D106" s="45" t="s">
        <v>87</v>
      </c>
      <c r="E106" s="45"/>
      <c r="F106" s="45"/>
      <c r="G106" s="45"/>
      <c r="N106" s="34"/>
    </row>
    <row r="107" spans="2:14" ht="15.75" x14ac:dyDescent="0.25">
      <c r="B107" s="1"/>
      <c r="D107" s="36" t="s">
        <v>86</v>
      </c>
      <c r="E107" s="36"/>
      <c r="F107" s="36"/>
      <c r="G107" s="36"/>
      <c r="N107" s="34"/>
    </row>
    <row r="108" spans="2:14" ht="15.75" x14ac:dyDescent="0.25">
      <c r="B108" s="1"/>
      <c r="D108" s="46" t="s">
        <v>88</v>
      </c>
      <c r="E108" s="46"/>
      <c r="F108" s="46"/>
      <c r="G108" s="46"/>
      <c r="N108" s="34"/>
    </row>
    <row r="109" spans="2:14" x14ac:dyDescent="0.3">
      <c r="B109" s="1"/>
      <c r="C109" s="2"/>
      <c r="D109" s="11"/>
      <c r="E109" s="2"/>
      <c r="N109" s="34"/>
    </row>
    <row r="110" spans="2:14" x14ac:dyDescent="0.3">
      <c r="B110" s="1"/>
      <c r="N110" s="34"/>
    </row>
    <row r="111" spans="2:14" x14ac:dyDescent="0.3">
      <c r="B111" s="1"/>
      <c r="N111" s="34"/>
    </row>
    <row r="112" spans="2:14" x14ac:dyDescent="0.3">
      <c r="B112" s="1"/>
      <c r="N112" s="34"/>
    </row>
    <row r="113" spans="2:14" x14ac:dyDescent="0.3">
      <c r="B113" s="1"/>
      <c r="N113" s="34"/>
    </row>
    <row r="114" spans="2:14" x14ac:dyDescent="0.3">
      <c r="B114" s="1"/>
      <c r="C114" s="2"/>
      <c r="D114" s="11"/>
      <c r="E114" s="2"/>
      <c r="N114" s="34"/>
    </row>
    <row r="115" spans="2:14" x14ac:dyDescent="0.3">
      <c r="B115" s="1"/>
      <c r="C115" s="2"/>
      <c r="D115" s="11"/>
      <c r="E115" s="2"/>
      <c r="N115" s="34"/>
    </row>
    <row r="116" spans="2:14" x14ac:dyDescent="0.3">
      <c r="B116" s="1"/>
      <c r="C116" s="2"/>
      <c r="D116" s="11"/>
      <c r="E116" s="2"/>
      <c r="N116" s="34"/>
    </row>
    <row r="117" spans="2:14" x14ac:dyDescent="0.3">
      <c r="B117" s="1"/>
      <c r="C117" s="2"/>
      <c r="D117" s="11"/>
      <c r="E117" s="2"/>
      <c r="N117" s="34"/>
    </row>
    <row r="118" spans="2:14" x14ac:dyDescent="0.3">
      <c r="B118" s="1"/>
      <c r="C118" s="2"/>
      <c r="D118" s="11"/>
      <c r="E118" s="2"/>
      <c r="N118" s="34"/>
    </row>
    <row r="119" spans="2:14" x14ac:dyDescent="0.3">
      <c r="B119" s="1"/>
      <c r="C119" s="2"/>
      <c r="D119" s="11"/>
      <c r="E119" s="2"/>
      <c r="N119" s="34"/>
    </row>
    <row r="120" spans="2:14" x14ac:dyDescent="0.3">
      <c r="B120" s="1"/>
      <c r="C120" s="2"/>
      <c r="D120" s="11"/>
      <c r="E120" s="2"/>
      <c r="N120" s="34"/>
    </row>
    <row r="121" spans="2:14" x14ac:dyDescent="0.3">
      <c r="B121" s="1"/>
      <c r="C121" s="2"/>
      <c r="D121" s="11"/>
      <c r="E121" s="2"/>
      <c r="N121" s="34"/>
    </row>
    <row r="122" spans="2:14" x14ac:dyDescent="0.3">
      <c r="B122" s="1"/>
      <c r="C122" s="2"/>
      <c r="D122" s="11"/>
      <c r="E122" s="2"/>
      <c r="N122" s="34"/>
    </row>
    <row r="123" spans="2:14" x14ac:dyDescent="0.3">
      <c r="B123" s="1"/>
      <c r="C123" s="2"/>
      <c r="D123" s="11"/>
      <c r="E123" s="2"/>
      <c r="N123" s="34"/>
    </row>
    <row r="124" spans="2:14" x14ac:dyDescent="0.3">
      <c r="B124" s="1"/>
      <c r="C124" s="2"/>
      <c r="D124" s="11"/>
      <c r="E124" s="2"/>
      <c r="N124" s="34"/>
    </row>
    <row r="125" spans="2:14" x14ac:dyDescent="0.3">
      <c r="B125" s="1"/>
      <c r="C125" s="2"/>
      <c r="D125" s="11"/>
      <c r="E125" s="2"/>
      <c r="N125" s="34"/>
    </row>
    <row r="126" spans="2:14" x14ac:dyDescent="0.3">
      <c r="B126" s="1"/>
      <c r="C126" s="2"/>
      <c r="D126" s="11"/>
      <c r="E126" s="2"/>
      <c r="N126" s="34"/>
    </row>
    <row r="127" spans="2:14" x14ac:dyDescent="0.3">
      <c r="B127" s="1"/>
      <c r="C127" s="2"/>
      <c r="D127" s="11"/>
      <c r="E127" s="2"/>
      <c r="N127" s="34"/>
    </row>
    <row r="128" spans="2:14" x14ac:dyDescent="0.3">
      <c r="B128" s="1"/>
      <c r="C128" s="2"/>
      <c r="D128" s="11"/>
      <c r="E128" s="2"/>
      <c r="N128" s="34"/>
    </row>
    <row r="129" spans="2:14" x14ac:dyDescent="0.3">
      <c r="B129" s="1"/>
      <c r="C129" s="2"/>
      <c r="D129" s="11"/>
      <c r="E129" s="2"/>
      <c r="N129" s="34"/>
    </row>
    <row r="130" spans="2:14" x14ac:dyDescent="0.3">
      <c r="B130" s="1"/>
      <c r="C130" s="2"/>
      <c r="D130" s="11"/>
      <c r="E130" s="2"/>
      <c r="N130" s="34"/>
    </row>
    <row r="131" spans="2:14" x14ac:dyDescent="0.3">
      <c r="B131" s="1"/>
      <c r="C131" s="2"/>
      <c r="D131" s="11"/>
      <c r="E131" s="2"/>
      <c r="N131" s="34"/>
    </row>
    <row r="132" spans="2:14" x14ac:dyDescent="0.3">
      <c r="B132" s="1"/>
      <c r="C132" s="2"/>
      <c r="D132" s="11"/>
      <c r="E132" s="2"/>
      <c r="N132" s="34"/>
    </row>
    <row r="133" spans="2:14" x14ac:dyDescent="0.3">
      <c r="B133" s="1"/>
      <c r="C133" s="2"/>
      <c r="D133" s="11"/>
      <c r="E133" s="2"/>
      <c r="N133" s="34"/>
    </row>
    <row r="134" spans="2:14" x14ac:dyDescent="0.3">
      <c r="B134" s="1"/>
      <c r="C134" s="2"/>
      <c r="D134" s="11"/>
      <c r="E134" s="2"/>
      <c r="N134" s="34"/>
    </row>
    <row r="135" spans="2:14" x14ac:dyDescent="0.3">
      <c r="B135" s="1"/>
      <c r="C135" s="2"/>
      <c r="D135" s="11"/>
      <c r="E135" s="2"/>
      <c r="N135" s="34"/>
    </row>
    <row r="136" spans="2:14" x14ac:dyDescent="0.3">
      <c r="B136" s="1"/>
      <c r="C136" s="2"/>
      <c r="D136" s="11"/>
      <c r="E136" s="2"/>
      <c r="N136" s="34"/>
    </row>
    <row r="137" spans="2:14" x14ac:dyDescent="0.3">
      <c r="B137" s="1"/>
      <c r="C137" s="2"/>
      <c r="D137" s="11"/>
      <c r="E137" s="2"/>
      <c r="N137" s="34"/>
    </row>
    <row r="138" spans="2:14" x14ac:dyDescent="0.3">
      <c r="B138" s="1"/>
      <c r="C138" s="2"/>
      <c r="D138" s="11"/>
      <c r="E138" s="2"/>
      <c r="N138" s="34"/>
    </row>
    <row r="139" spans="2:14" x14ac:dyDescent="0.3">
      <c r="B139" s="1"/>
      <c r="C139" s="2"/>
      <c r="D139" s="11"/>
      <c r="E139" s="2"/>
      <c r="N139" s="34"/>
    </row>
    <row r="140" spans="2:14" x14ac:dyDescent="0.3">
      <c r="B140" s="1"/>
      <c r="C140" s="2"/>
      <c r="D140" s="11"/>
      <c r="E140" s="2"/>
      <c r="N140" s="34"/>
    </row>
    <row r="141" spans="2:14" x14ac:dyDescent="0.3">
      <c r="B141" s="1"/>
      <c r="C141" s="2"/>
      <c r="D141" s="11"/>
      <c r="E141" s="2"/>
      <c r="N141" s="34"/>
    </row>
    <row r="142" spans="2:14" x14ac:dyDescent="0.3">
      <c r="B142" s="1"/>
      <c r="C142" s="2"/>
      <c r="D142" s="11"/>
      <c r="E142" s="2"/>
      <c r="N142" s="34"/>
    </row>
    <row r="143" spans="2:14" x14ac:dyDescent="0.3">
      <c r="B143" s="1"/>
      <c r="C143" s="2"/>
      <c r="D143" s="11"/>
      <c r="E143" s="2"/>
      <c r="N143" s="34"/>
    </row>
    <row r="144" spans="2:14" x14ac:dyDescent="0.3">
      <c r="B144" s="1"/>
      <c r="C144" s="2"/>
      <c r="D144" s="11"/>
      <c r="E144" s="2"/>
      <c r="N144" s="34"/>
    </row>
    <row r="145" spans="2:14" x14ac:dyDescent="0.3">
      <c r="B145" s="1"/>
      <c r="C145" s="2"/>
      <c r="D145" s="11"/>
      <c r="E145" s="2"/>
      <c r="N145" s="34"/>
    </row>
    <row r="146" spans="2:14" x14ac:dyDescent="0.3">
      <c r="B146" s="1"/>
      <c r="C146" s="2"/>
      <c r="D146" s="11"/>
      <c r="E146" s="2"/>
      <c r="N146" s="34"/>
    </row>
    <row r="147" spans="2:14" x14ac:dyDescent="0.3">
      <c r="B147" s="1"/>
      <c r="C147" s="2"/>
      <c r="D147" s="11"/>
      <c r="E147" s="2"/>
      <c r="N147" s="34"/>
    </row>
    <row r="148" spans="2:14" x14ac:dyDescent="0.3">
      <c r="B148" s="1"/>
      <c r="C148" s="2"/>
      <c r="D148" s="11"/>
      <c r="E148" s="2"/>
      <c r="N148" s="34"/>
    </row>
    <row r="149" spans="2:14" x14ac:dyDescent="0.3">
      <c r="B149" s="1"/>
      <c r="C149" s="2"/>
      <c r="D149" s="11"/>
      <c r="E149" s="2"/>
      <c r="N149" s="34"/>
    </row>
    <row r="150" spans="2:14" x14ac:dyDescent="0.3">
      <c r="B150" s="1"/>
      <c r="C150" s="2"/>
      <c r="D150" s="11"/>
      <c r="E150" s="2"/>
      <c r="N150" s="34"/>
    </row>
    <row r="151" spans="2:14" x14ac:dyDescent="0.3">
      <c r="B151" s="1"/>
      <c r="C151" s="2"/>
      <c r="D151" s="11"/>
      <c r="E151" s="2"/>
      <c r="N151" s="34"/>
    </row>
    <row r="152" spans="2:14" x14ac:dyDescent="0.3">
      <c r="B152" s="1"/>
      <c r="C152" s="2"/>
      <c r="D152" s="11"/>
      <c r="E152" s="2"/>
      <c r="N152" s="34"/>
    </row>
    <row r="153" spans="2:14" x14ac:dyDescent="0.3">
      <c r="B153" s="1"/>
      <c r="C153" s="2"/>
      <c r="D153" s="11"/>
      <c r="E153" s="2"/>
      <c r="N153" s="34"/>
    </row>
    <row r="154" spans="2:14" x14ac:dyDescent="0.3">
      <c r="B154" s="1"/>
      <c r="C154" s="2"/>
      <c r="D154" s="11"/>
      <c r="E154" s="2"/>
      <c r="N154" s="34"/>
    </row>
    <row r="155" spans="2:14" x14ac:dyDescent="0.3">
      <c r="B155" s="1"/>
      <c r="C155" s="2"/>
      <c r="D155" s="11"/>
      <c r="E155" s="2"/>
      <c r="N155" s="34"/>
    </row>
    <row r="156" spans="2:14" x14ac:dyDescent="0.3">
      <c r="B156" s="1"/>
      <c r="C156" s="2"/>
      <c r="D156" s="11"/>
      <c r="E156" s="2"/>
      <c r="N156" s="34"/>
    </row>
    <row r="157" spans="2:14" x14ac:dyDescent="0.3">
      <c r="B157" s="1"/>
      <c r="C157" s="2"/>
      <c r="D157" s="11"/>
      <c r="E157" s="2"/>
      <c r="N157" s="34"/>
    </row>
    <row r="158" spans="2:14" x14ac:dyDescent="0.3">
      <c r="B158" s="1"/>
      <c r="C158" s="2"/>
      <c r="D158" s="11"/>
      <c r="E158" s="2"/>
      <c r="N158" s="34"/>
    </row>
    <row r="159" spans="2:14" x14ac:dyDescent="0.3">
      <c r="B159" s="1"/>
      <c r="C159" s="2"/>
      <c r="D159" s="11"/>
      <c r="E159" s="2"/>
      <c r="N159" s="34"/>
    </row>
    <row r="160" spans="2:14" x14ac:dyDescent="0.3">
      <c r="B160" s="1"/>
      <c r="C160" s="2"/>
      <c r="D160" s="11"/>
      <c r="E160" s="2"/>
      <c r="N160" s="34"/>
    </row>
    <row r="161" spans="2:14" x14ac:dyDescent="0.3">
      <c r="B161" s="1"/>
      <c r="C161" s="2"/>
      <c r="D161" s="11"/>
      <c r="E161" s="2"/>
      <c r="N161" s="34"/>
    </row>
    <row r="162" spans="2:14" x14ac:dyDescent="0.3">
      <c r="B162" s="1"/>
      <c r="C162" s="2"/>
      <c r="D162" s="11"/>
      <c r="E162" s="2"/>
      <c r="N162" s="34"/>
    </row>
    <row r="163" spans="2:14" x14ac:dyDescent="0.3">
      <c r="B163" s="1"/>
      <c r="C163" s="2"/>
      <c r="D163" s="11"/>
      <c r="E163" s="2"/>
      <c r="N163" s="34"/>
    </row>
    <row r="164" spans="2:14" x14ac:dyDescent="0.3">
      <c r="B164" s="1"/>
      <c r="C164" s="2"/>
      <c r="D164" s="11"/>
      <c r="E164" s="2"/>
      <c r="N164" s="34"/>
    </row>
    <row r="165" spans="2:14" x14ac:dyDescent="0.3">
      <c r="B165" s="1"/>
      <c r="C165" s="2"/>
      <c r="D165" s="11"/>
      <c r="E165" s="2"/>
      <c r="N165" s="34"/>
    </row>
    <row r="166" spans="2:14" x14ac:dyDescent="0.3">
      <c r="B166" s="1"/>
      <c r="C166" s="2"/>
      <c r="D166" s="11"/>
      <c r="E166" s="2"/>
      <c r="N166" s="34"/>
    </row>
    <row r="167" spans="2:14" x14ac:dyDescent="0.3">
      <c r="B167" s="1"/>
      <c r="C167" s="2"/>
      <c r="D167" s="11"/>
      <c r="E167" s="2"/>
      <c r="N167" s="34"/>
    </row>
    <row r="168" spans="2:14" x14ac:dyDescent="0.3">
      <c r="B168" s="1"/>
      <c r="C168" s="2"/>
      <c r="D168" s="11"/>
      <c r="E168" s="2"/>
      <c r="N168" s="34"/>
    </row>
    <row r="169" spans="2:14" x14ac:dyDescent="0.3">
      <c r="B169" s="1"/>
      <c r="C169" s="2"/>
      <c r="D169" s="11"/>
      <c r="E169" s="2"/>
      <c r="N169" s="34"/>
    </row>
    <row r="170" spans="2:14" x14ac:dyDescent="0.3">
      <c r="B170" s="1"/>
      <c r="C170" s="2"/>
      <c r="D170" s="11"/>
      <c r="E170" s="2"/>
      <c r="N170" s="34"/>
    </row>
    <row r="171" spans="2:14" x14ac:dyDescent="0.3">
      <c r="B171" s="1"/>
      <c r="C171" s="2"/>
      <c r="D171" s="11"/>
      <c r="E171" s="2"/>
      <c r="N171" s="34"/>
    </row>
    <row r="172" spans="2:14" x14ac:dyDescent="0.3">
      <c r="B172" s="1"/>
      <c r="C172" s="2"/>
      <c r="D172" s="11"/>
      <c r="E172" s="2"/>
      <c r="N172" s="34"/>
    </row>
    <row r="173" spans="2:14" x14ac:dyDescent="0.3">
      <c r="B173" s="1"/>
      <c r="C173" s="2"/>
      <c r="D173" s="11"/>
      <c r="E173" s="2"/>
      <c r="N173" s="34"/>
    </row>
    <row r="174" spans="2:14" x14ac:dyDescent="0.3">
      <c r="B174" s="1"/>
      <c r="C174" s="2"/>
      <c r="D174" s="11"/>
      <c r="E174" s="2"/>
      <c r="N174" s="34"/>
    </row>
    <row r="175" spans="2:14" x14ac:dyDescent="0.3">
      <c r="B175" s="1"/>
      <c r="C175" s="2"/>
      <c r="D175" s="11"/>
      <c r="E175" s="2"/>
      <c r="N175" s="34"/>
    </row>
    <row r="176" spans="2:14" x14ac:dyDescent="0.3">
      <c r="B176" s="1"/>
      <c r="C176" s="2"/>
      <c r="D176" s="11"/>
      <c r="E176" s="2"/>
      <c r="N176" s="34"/>
    </row>
    <row r="177" spans="2:14" x14ac:dyDescent="0.3">
      <c r="B177" s="1"/>
      <c r="C177" s="2"/>
      <c r="D177" s="11"/>
      <c r="E177" s="2"/>
      <c r="N177" s="34"/>
    </row>
    <row r="178" spans="2:14" x14ac:dyDescent="0.3">
      <c r="B178" s="1"/>
      <c r="C178" s="2"/>
      <c r="D178" s="11"/>
      <c r="E178" s="2"/>
      <c r="N178" s="34"/>
    </row>
    <row r="179" spans="2:14" x14ac:dyDescent="0.3">
      <c r="B179" s="1"/>
      <c r="C179" s="2"/>
      <c r="D179" s="11"/>
      <c r="E179" s="2"/>
      <c r="N179" s="34"/>
    </row>
    <row r="180" spans="2:14" x14ac:dyDescent="0.3">
      <c r="B180" s="1"/>
      <c r="C180" s="2"/>
      <c r="D180" s="11"/>
      <c r="E180" s="2"/>
      <c r="N180" s="34"/>
    </row>
    <row r="181" spans="2:14" x14ac:dyDescent="0.3">
      <c r="B181" s="1"/>
      <c r="C181" s="2"/>
      <c r="D181" s="11"/>
      <c r="E181" s="2"/>
      <c r="N181" s="34"/>
    </row>
    <row r="182" spans="2:14" x14ac:dyDescent="0.3">
      <c r="B182" s="1"/>
      <c r="C182" s="2"/>
      <c r="D182" s="11"/>
      <c r="E182" s="2"/>
      <c r="N182" s="34"/>
    </row>
    <row r="183" spans="2:14" x14ac:dyDescent="0.3">
      <c r="B183" s="1"/>
      <c r="C183" s="2"/>
      <c r="D183" s="11"/>
      <c r="E183" s="2"/>
      <c r="N183" s="34"/>
    </row>
    <row r="184" spans="2:14" x14ac:dyDescent="0.3">
      <c r="B184" s="1"/>
      <c r="C184" s="2"/>
      <c r="D184" s="11"/>
      <c r="E184" s="2"/>
      <c r="N184" s="34"/>
    </row>
    <row r="185" spans="2:14" x14ac:dyDescent="0.3">
      <c r="B185" s="1"/>
      <c r="C185" s="2"/>
      <c r="D185" s="11"/>
      <c r="E185" s="2"/>
      <c r="N185" s="34"/>
    </row>
    <row r="186" spans="2:14" x14ac:dyDescent="0.3">
      <c r="B186" s="1"/>
      <c r="C186" s="2"/>
      <c r="D186" s="11"/>
      <c r="E186" s="2"/>
      <c r="N186" s="34"/>
    </row>
    <row r="187" spans="2:14" x14ac:dyDescent="0.3">
      <c r="B187" s="1"/>
      <c r="C187" s="2"/>
      <c r="D187" s="11"/>
      <c r="E187" s="2"/>
      <c r="N187" s="34"/>
    </row>
    <row r="188" spans="2:14" x14ac:dyDescent="0.3">
      <c r="B188" s="1"/>
      <c r="C188" s="2"/>
      <c r="D188" s="11"/>
      <c r="E188" s="2"/>
      <c r="N188" s="34"/>
    </row>
    <row r="189" spans="2:14" x14ac:dyDescent="0.3">
      <c r="B189" s="1"/>
      <c r="C189" s="2"/>
      <c r="D189" s="11"/>
      <c r="E189" s="2"/>
      <c r="N189" s="34"/>
    </row>
    <row r="190" spans="2:14" x14ac:dyDescent="0.3">
      <c r="B190" s="1"/>
      <c r="C190" s="2"/>
      <c r="D190" s="11"/>
      <c r="E190" s="2"/>
      <c r="N190" s="34"/>
    </row>
    <row r="191" spans="2:14" x14ac:dyDescent="0.3">
      <c r="B191" s="1"/>
      <c r="C191" s="2"/>
      <c r="D191" s="11"/>
      <c r="E191" s="2"/>
      <c r="N191" s="34"/>
    </row>
    <row r="192" spans="2:14" x14ac:dyDescent="0.3">
      <c r="B192" s="1"/>
      <c r="C192" s="2"/>
      <c r="D192" s="11"/>
      <c r="E192" s="2"/>
      <c r="N192" s="34"/>
    </row>
    <row r="193" spans="2:14" x14ac:dyDescent="0.3">
      <c r="B193" s="1"/>
      <c r="C193" s="2"/>
      <c r="D193" s="11"/>
      <c r="E193" s="2"/>
      <c r="N193" s="34"/>
    </row>
    <row r="194" spans="2:14" x14ac:dyDescent="0.3">
      <c r="B194" s="1"/>
      <c r="C194" s="2"/>
      <c r="D194" s="11"/>
      <c r="E194" s="2"/>
      <c r="N194" s="34"/>
    </row>
    <row r="195" spans="2:14" x14ac:dyDescent="0.3">
      <c r="B195" s="1"/>
      <c r="C195" s="2"/>
      <c r="D195" s="11"/>
      <c r="E195" s="2"/>
      <c r="N195" s="34"/>
    </row>
    <row r="196" spans="2:14" x14ac:dyDescent="0.3">
      <c r="B196" s="1"/>
      <c r="C196" s="2"/>
      <c r="D196" s="11"/>
      <c r="E196" s="2"/>
      <c r="N196" s="34"/>
    </row>
    <row r="197" spans="2:14" x14ac:dyDescent="0.3">
      <c r="B197" s="1"/>
      <c r="C197" s="2"/>
      <c r="D197" s="11"/>
      <c r="E197" s="2"/>
      <c r="N197" s="34"/>
    </row>
    <row r="198" spans="2:14" x14ac:dyDescent="0.3">
      <c r="B198" s="1"/>
      <c r="C198" s="2"/>
      <c r="D198" s="11"/>
      <c r="E198" s="2"/>
      <c r="N198" s="34"/>
    </row>
    <row r="199" spans="2:14" x14ac:dyDescent="0.3">
      <c r="B199" s="1"/>
      <c r="C199" s="2"/>
      <c r="D199" s="11"/>
      <c r="E199" s="2"/>
      <c r="N199" s="34"/>
    </row>
    <row r="200" spans="2:14" x14ac:dyDescent="0.3">
      <c r="B200" s="1"/>
      <c r="C200" s="2"/>
      <c r="D200" s="11"/>
      <c r="E200" s="2"/>
      <c r="N200" s="34"/>
    </row>
    <row r="201" spans="2:14" x14ac:dyDescent="0.3">
      <c r="B201" s="1"/>
      <c r="C201" s="2"/>
      <c r="D201" s="11"/>
      <c r="E201" s="2"/>
      <c r="N201" s="34"/>
    </row>
    <row r="202" spans="2:14" x14ac:dyDescent="0.3">
      <c r="B202" s="1"/>
      <c r="C202" s="2"/>
      <c r="D202" s="11"/>
      <c r="E202" s="2"/>
      <c r="N202" s="34"/>
    </row>
    <row r="203" spans="2:14" x14ac:dyDescent="0.3">
      <c r="B203" s="1"/>
      <c r="C203" s="2"/>
      <c r="D203" s="11"/>
      <c r="E203" s="2"/>
      <c r="N203" s="34"/>
    </row>
    <row r="204" spans="2:14" x14ac:dyDescent="0.3">
      <c r="B204" s="1"/>
      <c r="C204" s="2"/>
      <c r="D204" s="11"/>
      <c r="E204" s="2"/>
      <c r="N204" s="34"/>
    </row>
    <row r="205" spans="2:14" x14ac:dyDescent="0.3">
      <c r="B205" s="1"/>
      <c r="C205" s="2"/>
      <c r="D205" s="11"/>
      <c r="E205" s="2"/>
      <c r="N205" s="34"/>
    </row>
    <row r="206" spans="2:14" x14ac:dyDescent="0.3">
      <c r="B206" s="1"/>
      <c r="C206" s="2"/>
      <c r="D206" s="11"/>
      <c r="E206" s="2"/>
      <c r="N206" s="34"/>
    </row>
    <row r="207" spans="2:14" x14ac:dyDescent="0.3">
      <c r="B207" s="1"/>
      <c r="C207" s="2"/>
      <c r="D207" s="11"/>
      <c r="E207" s="2"/>
      <c r="N207" s="34"/>
    </row>
    <row r="208" spans="2:14" x14ac:dyDescent="0.3">
      <c r="B208" s="1"/>
      <c r="C208" s="2"/>
      <c r="D208" s="11"/>
      <c r="E208" s="2"/>
      <c r="N208" s="34"/>
    </row>
    <row r="209" spans="2:14" x14ac:dyDescent="0.3">
      <c r="B209" s="1"/>
      <c r="C209" s="2"/>
      <c r="D209" s="11"/>
      <c r="E209" s="2"/>
      <c r="N209" s="34"/>
    </row>
    <row r="210" spans="2:14" x14ac:dyDescent="0.3">
      <c r="B210" s="1"/>
      <c r="C210" s="2"/>
      <c r="D210" s="11"/>
      <c r="E210" s="2"/>
      <c r="N210" s="34"/>
    </row>
    <row r="211" spans="2:14" x14ac:dyDescent="0.3">
      <c r="B211" s="1"/>
      <c r="C211" s="2"/>
      <c r="D211" s="11"/>
      <c r="E211" s="2"/>
      <c r="N211" s="34"/>
    </row>
    <row r="212" spans="2:14" x14ac:dyDescent="0.3">
      <c r="B212" s="1"/>
      <c r="C212" s="2"/>
      <c r="D212" s="11"/>
      <c r="E212" s="2"/>
      <c r="N212" s="34"/>
    </row>
    <row r="213" spans="2:14" x14ac:dyDescent="0.3">
      <c r="B213" s="1"/>
      <c r="C213" s="2"/>
      <c r="D213" s="11"/>
      <c r="E213" s="2"/>
      <c r="N213" s="34"/>
    </row>
    <row r="214" spans="2:14" x14ac:dyDescent="0.3">
      <c r="B214" s="1"/>
      <c r="C214" s="2"/>
      <c r="D214" s="11"/>
      <c r="E214" s="2"/>
      <c r="N214" s="34"/>
    </row>
    <row r="215" spans="2:14" x14ac:dyDescent="0.3">
      <c r="B215" s="1"/>
      <c r="C215" s="2"/>
      <c r="D215" s="11"/>
      <c r="E215" s="2"/>
      <c r="N215" s="34"/>
    </row>
    <row r="216" spans="2:14" x14ac:dyDescent="0.3">
      <c r="B216" s="1"/>
      <c r="C216" s="2"/>
      <c r="D216" s="11"/>
      <c r="E216" s="2"/>
      <c r="N216" s="34"/>
    </row>
    <row r="217" spans="2:14" x14ac:dyDescent="0.3">
      <c r="B217" s="1"/>
      <c r="C217" s="2"/>
      <c r="D217" s="11"/>
      <c r="E217" s="2"/>
      <c r="N217" s="34"/>
    </row>
    <row r="218" spans="2:14" x14ac:dyDescent="0.3">
      <c r="B218" s="1"/>
      <c r="C218" s="2"/>
      <c r="D218" s="11"/>
      <c r="E218" s="2"/>
      <c r="N218" s="34"/>
    </row>
    <row r="219" spans="2:14" x14ac:dyDescent="0.3">
      <c r="B219" s="1"/>
      <c r="C219" s="2"/>
      <c r="D219" s="11"/>
      <c r="E219" s="2"/>
      <c r="N219" s="34"/>
    </row>
    <row r="220" spans="2:14" x14ac:dyDescent="0.3">
      <c r="B220" s="1"/>
      <c r="C220" s="2"/>
      <c r="D220" s="11"/>
      <c r="E220" s="2"/>
      <c r="N220" s="34"/>
    </row>
    <row r="221" spans="2:14" x14ac:dyDescent="0.3">
      <c r="B221" s="1"/>
      <c r="C221" s="2"/>
      <c r="D221" s="11"/>
      <c r="E221" s="2"/>
      <c r="N221" s="34"/>
    </row>
    <row r="222" spans="2:14" x14ac:dyDescent="0.3">
      <c r="B222" s="1"/>
      <c r="C222" s="2"/>
      <c r="D222" s="11"/>
      <c r="E222" s="2"/>
      <c r="N222" s="34"/>
    </row>
    <row r="223" spans="2:14" x14ac:dyDescent="0.3">
      <c r="B223" s="1"/>
      <c r="C223" s="2"/>
      <c r="D223" s="11"/>
      <c r="E223" s="2"/>
      <c r="N223" s="34"/>
    </row>
    <row r="224" spans="2:14" x14ac:dyDescent="0.3">
      <c r="B224" s="1"/>
      <c r="C224" s="2"/>
      <c r="D224" s="11"/>
      <c r="E224" s="2"/>
      <c r="N224" s="34"/>
    </row>
    <row r="225" spans="2:14" x14ac:dyDescent="0.3">
      <c r="B225" s="1"/>
      <c r="C225" s="2"/>
      <c r="D225" s="11"/>
      <c r="E225" s="2"/>
      <c r="N225" s="34"/>
    </row>
    <row r="226" spans="2:14" x14ac:dyDescent="0.3">
      <c r="B226" s="1"/>
      <c r="C226" s="2"/>
      <c r="D226" s="11"/>
      <c r="E226" s="2"/>
      <c r="N226" s="34"/>
    </row>
    <row r="227" spans="2:14" x14ac:dyDescent="0.3">
      <c r="B227" s="1"/>
      <c r="C227" s="2"/>
      <c r="D227" s="11"/>
      <c r="E227" s="2"/>
      <c r="N227" s="34"/>
    </row>
    <row r="228" spans="2:14" x14ac:dyDescent="0.3">
      <c r="B228" s="1"/>
      <c r="C228" s="2"/>
      <c r="D228" s="11"/>
      <c r="E228" s="2"/>
      <c r="N228" s="34"/>
    </row>
    <row r="229" spans="2:14" x14ac:dyDescent="0.3">
      <c r="B229" s="1"/>
      <c r="C229" s="2"/>
      <c r="D229" s="11"/>
      <c r="E229" s="2"/>
      <c r="N229" s="34"/>
    </row>
    <row r="230" spans="2:14" x14ac:dyDescent="0.3">
      <c r="B230" s="1"/>
      <c r="C230" s="2"/>
      <c r="D230" s="11"/>
      <c r="E230" s="2"/>
      <c r="N230" s="34"/>
    </row>
    <row r="231" spans="2:14" x14ac:dyDescent="0.3">
      <c r="B231" s="1"/>
      <c r="C231" s="2"/>
      <c r="D231" s="11"/>
      <c r="E231" s="2"/>
      <c r="N231" s="34"/>
    </row>
    <row r="232" spans="2:14" x14ac:dyDescent="0.3">
      <c r="B232" s="1"/>
      <c r="C232" s="2"/>
      <c r="D232" s="11"/>
      <c r="E232" s="2"/>
      <c r="N232" s="34"/>
    </row>
    <row r="233" spans="2:14" x14ac:dyDescent="0.3">
      <c r="B233" s="1"/>
      <c r="C233" s="2"/>
      <c r="D233" s="11"/>
      <c r="E233" s="2"/>
      <c r="N233" s="34"/>
    </row>
    <row r="234" spans="2:14" x14ac:dyDescent="0.3">
      <c r="B234" s="1"/>
      <c r="C234" s="2"/>
      <c r="D234" s="11"/>
      <c r="E234" s="2"/>
      <c r="N234" s="34"/>
    </row>
    <row r="235" spans="2:14" x14ac:dyDescent="0.3">
      <c r="B235" s="1"/>
      <c r="C235" s="2"/>
      <c r="D235" s="11"/>
      <c r="E235" s="2"/>
      <c r="N235" s="34"/>
    </row>
    <row r="236" spans="2:14" x14ac:dyDescent="0.3">
      <c r="B236" s="1"/>
      <c r="C236" s="2"/>
      <c r="D236" s="11"/>
      <c r="E236" s="2"/>
      <c r="N236" s="34"/>
    </row>
    <row r="237" spans="2:14" x14ac:dyDescent="0.3">
      <c r="B237" s="1"/>
      <c r="C237" s="2"/>
      <c r="D237" s="11"/>
      <c r="E237" s="2"/>
      <c r="N237" s="34"/>
    </row>
    <row r="238" spans="2:14" x14ac:dyDescent="0.3">
      <c r="B238" s="1"/>
      <c r="C238" s="2"/>
      <c r="D238" s="11"/>
      <c r="E238" s="2"/>
      <c r="N238" s="34"/>
    </row>
    <row r="239" spans="2:14" x14ac:dyDescent="0.3">
      <c r="N239" s="34"/>
    </row>
    <row r="240" spans="2:14" x14ac:dyDescent="0.3">
      <c r="N240" s="34"/>
    </row>
    <row r="241" spans="14:14" x14ac:dyDescent="0.3">
      <c r="N241" s="34"/>
    </row>
    <row r="242" spans="14:14" x14ac:dyDescent="0.3">
      <c r="N242" s="34"/>
    </row>
    <row r="243" spans="14:14" x14ac:dyDescent="0.3">
      <c r="N243" s="34"/>
    </row>
    <row r="244" spans="14:14" x14ac:dyDescent="0.3">
      <c r="N244" s="34"/>
    </row>
    <row r="245" spans="14:14" x14ac:dyDescent="0.3">
      <c r="N245" s="34"/>
    </row>
    <row r="246" spans="14:14" x14ac:dyDescent="0.3">
      <c r="N246" s="34"/>
    </row>
    <row r="247" spans="14:14" x14ac:dyDescent="0.3">
      <c r="N247" s="34"/>
    </row>
    <row r="248" spans="14:14" x14ac:dyDescent="0.3">
      <c r="N248" s="34"/>
    </row>
    <row r="249" spans="14:14" x14ac:dyDescent="0.3">
      <c r="N249" s="34"/>
    </row>
    <row r="250" spans="14:14" x14ac:dyDescent="0.3">
      <c r="N250" s="34"/>
    </row>
    <row r="251" spans="14:14" x14ac:dyDescent="0.3">
      <c r="N251" s="34"/>
    </row>
    <row r="252" spans="14:14" x14ac:dyDescent="0.3">
      <c r="N252" s="34"/>
    </row>
    <row r="253" spans="14:14" x14ac:dyDescent="0.3">
      <c r="N253" s="34"/>
    </row>
    <row r="254" spans="14:14" x14ac:dyDescent="0.3">
      <c r="N254" s="34"/>
    </row>
    <row r="255" spans="14:14" x14ac:dyDescent="0.3">
      <c r="N255" s="34"/>
    </row>
    <row r="256" spans="14:14" x14ac:dyDescent="0.3">
      <c r="N256" s="34"/>
    </row>
    <row r="257" spans="14:14" x14ac:dyDescent="0.3">
      <c r="N257" s="34"/>
    </row>
    <row r="258" spans="14:14" x14ac:dyDescent="0.3">
      <c r="N258" s="34"/>
    </row>
    <row r="259" spans="14:14" x14ac:dyDescent="0.3">
      <c r="N259" s="34"/>
    </row>
    <row r="260" spans="14:14" x14ac:dyDescent="0.3">
      <c r="N260" s="34"/>
    </row>
    <row r="261" spans="14:14" x14ac:dyDescent="0.3">
      <c r="N261" s="34"/>
    </row>
    <row r="262" spans="14:14" x14ac:dyDescent="0.3">
      <c r="N262" s="34"/>
    </row>
    <row r="263" spans="14:14" x14ac:dyDescent="0.3">
      <c r="N263" s="34"/>
    </row>
    <row r="264" spans="14:14" x14ac:dyDescent="0.3">
      <c r="N264" s="34"/>
    </row>
    <row r="265" spans="14:14" x14ac:dyDescent="0.3">
      <c r="N265" s="34"/>
    </row>
    <row r="266" spans="14:14" x14ac:dyDescent="0.3">
      <c r="N266" s="34"/>
    </row>
    <row r="267" spans="14:14" x14ac:dyDescent="0.3">
      <c r="N267" s="34"/>
    </row>
    <row r="268" spans="14:14" x14ac:dyDescent="0.3">
      <c r="N268" s="34"/>
    </row>
    <row r="269" spans="14:14" x14ac:dyDescent="0.3">
      <c r="N269" s="34"/>
    </row>
    <row r="270" spans="14:14" x14ac:dyDescent="0.3">
      <c r="N270" s="34"/>
    </row>
    <row r="271" spans="14:14" x14ac:dyDescent="0.3">
      <c r="N271" s="34"/>
    </row>
    <row r="272" spans="14:14" x14ac:dyDescent="0.3">
      <c r="N272" s="34"/>
    </row>
    <row r="273" spans="14:14" x14ac:dyDescent="0.3">
      <c r="N273" s="34"/>
    </row>
    <row r="274" spans="14:14" x14ac:dyDescent="0.3">
      <c r="N274" s="34"/>
    </row>
    <row r="275" spans="14:14" x14ac:dyDescent="0.3">
      <c r="N275" s="34"/>
    </row>
    <row r="276" spans="14:14" x14ac:dyDescent="0.3">
      <c r="N276" s="34"/>
    </row>
    <row r="277" spans="14:14" x14ac:dyDescent="0.3">
      <c r="N277" s="34"/>
    </row>
    <row r="278" spans="14:14" x14ac:dyDescent="0.3">
      <c r="N278" s="34"/>
    </row>
    <row r="279" spans="14:14" x14ac:dyDescent="0.3">
      <c r="N279" s="34"/>
    </row>
    <row r="280" spans="14:14" x14ac:dyDescent="0.3">
      <c r="N280" s="34"/>
    </row>
    <row r="281" spans="14:14" x14ac:dyDescent="0.3">
      <c r="N281" s="34"/>
    </row>
    <row r="282" spans="14:14" x14ac:dyDescent="0.3">
      <c r="N282" s="34"/>
    </row>
    <row r="283" spans="14:14" x14ac:dyDescent="0.3">
      <c r="N283" s="34"/>
    </row>
    <row r="284" spans="14:14" x14ac:dyDescent="0.3">
      <c r="N284" s="34"/>
    </row>
    <row r="285" spans="14:14" x14ac:dyDescent="0.3">
      <c r="N285" s="34"/>
    </row>
    <row r="286" spans="14:14" x14ac:dyDescent="0.3">
      <c r="N286" s="34"/>
    </row>
    <row r="287" spans="14:14" x14ac:dyDescent="0.3">
      <c r="N287" s="34"/>
    </row>
    <row r="288" spans="14:14" x14ac:dyDescent="0.3">
      <c r="N288" s="34"/>
    </row>
    <row r="289" spans="14:14" x14ac:dyDescent="0.3">
      <c r="N289" s="34"/>
    </row>
    <row r="290" spans="14:14" x14ac:dyDescent="0.3">
      <c r="N290" s="34"/>
    </row>
    <row r="291" spans="14:14" x14ac:dyDescent="0.3">
      <c r="N291" s="34"/>
    </row>
    <row r="292" spans="14:14" x14ac:dyDescent="0.3">
      <c r="N292" s="34"/>
    </row>
    <row r="293" spans="14:14" x14ac:dyDescent="0.3">
      <c r="N293" s="34"/>
    </row>
    <row r="294" spans="14:14" x14ac:dyDescent="0.3">
      <c r="N294" s="34"/>
    </row>
    <row r="295" spans="14:14" x14ac:dyDescent="0.3">
      <c r="N295" s="34"/>
    </row>
    <row r="296" spans="14:14" x14ac:dyDescent="0.3">
      <c r="N296" s="34"/>
    </row>
    <row r="297" spans="14:14" x14ac:dyDescent="0.3">
      <c r="N297" s="34"/>
    </row>
    <row r="298" spans="14:14" x14ac:dyDescent="0.3">
      <c r="N298" s="34"/>
    </row>
    <row r="299" spans="14:14" x14ac:dyDescent="0.3">
      <c r="N299" s="34"/>
    </row>
    <row r="300" spans="14:14" x14ac:dyDescent="0.3">
      <c r="N300" s="34"/>
    </row>
    <row r="301" spans="14:14" x14ac:dyDescent="0.3">
      <c r="N301" s="34"/>
    </row>
    <row r="302" spans="14:14" x14ac:dyDescent="0.3">
      <c r="N302" s="34"/>
    </row>
    <row r="303" spans="14:14" x14ac:dyDescent="0.3">
      <c r="N303" s="34"/>
    </row>
    <row r="304" spans="14:14" x14ac:dyDescent="0.3">
      <c r="N304" s="34"/>
    </row>
    <row r="305" spans="14:14" x14ac:dyDescent="0.3">
      <c r="N305" s="34"/>
    </row>
    <row r="306" spans="14:14" x14ac:dyDescent="0.3">
      <c r="N306" s="34"/>
    </row>
    <row r="307" spans="14:14" x14ac:dyDescent="0.3">
      <c r="N307" s="34"/>
    </row>
    <row r="308" spans="14:14" x14ac:dyDescent="0.3">
      <c r="N308" s="34"/>
    </row>
    <row r="309" spans="14:14" x14ac:dyDescent="0.3">
      <c r="N309" s="34"/>
    </row>
    <row r="310" spans="14:14" x14ac:dyDescent="0.3">
      <c r="N310" s="34"/>
    </row>
    <row r="311" spans="14:14" x14ac:dyDescent="0.3">
      <c r="N311" s="34"/>
    </row>
    <row r="312" spans="14:14" x14ac:dyDescent="0.3">
      <c r="N312" s="34"/>
    </row>
    <row r="313" spans="14:14" x14ac:dyDescent="0.3">
      <c r="N313" s="34"/>
    </row>
    <row r="314" spans="14:14" x14ac:dyDescent="0.3">
      <c r="N314" s="34"/>
    </row>
    <row r="315" spans="14:14" x14ac:dyDescent="0.3">
      <c r="N315" s="34"/>
    </row>
    <row r="316" spans="14:14" x14ac:dyDescent="0.3">
      <c r="N316" s="34"/>
    </row>
    <row r="317" spans="14:14" x14ac:dyDescent="0.3">
      <c r="N317" s="34"/>
    </row>
    <row r="318" spans="14:14" x14ac:dyDescent="0.3">
      <c r="N318" s="34"/>
    </row>
    <row r="319" spans="14:14" x14ac:dyDescent="0.3">
      <c r="N319" s="34"/>
    </row>
    <row r="320" spans="14:14" x14ac:dyDescent="0.3">
      <c r="N320" s="34"/>
    </row>
    <row r="321" spans="14:14" x14ac:dyDescent="0.3">
      <c r="N321" s="34"/>
    </row>
    <row r="322" spans="14:14" x14ac:dyDescent="0.3">
      <c r="N322" s="34"/>
    </row>
    <row r="323" spans="14:14" x14ac:dyDescent="0.3">
      <c r="N323" s="34"/>
    </row>
    <row r="324" spans="14:14" x14ac:dyDescent="0.3">
      <c r="N324" s="34"/>
    </row>
    <row r="325" spans="14:14" x14ac:dyDescent="0.3">
      <c r="N325" s="34"/>
    </row>
    <row r="326" spans="14:14" x14ac:dyDescent="0.3">
      <c r="N326" s="34"/>
    </row>
    <row r="327" spans="14:14" x14ac:dyDescent="0.3">
      <c r="N327" s="34"/>
    </row>
    <row r="328" spans="14:14" x14ac:dyDescent="0.3">
      <c r="N328" s="34"/>
    </row>
    <row r="329" spans="14:14" x14ac:dyDescent="0.3">
      <c r="N329" s="34"/>
    </row>
    <row r="330" spans="14:14" x14ac:dyDescent="0.3">
      <c r="N330" s="34"/>
    </row>
    <row r="331" spans="14:14" x14ac:dyDescent="0.3">
      <c r="N331" s="34"/>
    </row>
    <row r="332" spans="14:14" x14ac:dyDescent="0.3">
      <c r="N332" s="34"/>
    </row>
    <row r="333" spans="14:14" x14ac:dyDescent="0.3">
      <c r="N333" s="34"/>
    </row>
    <row r="334" spans="14:14" x14ac:dyDescent="0.3">
      <c r="N334" s="34"/>
    </row>
    <row r="335" spans="14:14" x14ac:dyDescent="0.3">
      <c r="N335" s="34"/>
    </row>
    <row r="336" spans="14:14" x14ac:dyDescent="0.3">
      <c r="N336" s="34"/>
    </row>
    <row r="337" spans="14:14" x14ac:dyDescent="0.3">
      <c r="N337" s="34"/>
    </row>
    <row r="338" spans="14:14" x14ac:dyDescent="0.3">
      <c r="N338" s="34"/>
    </row>
    <row r="339" spans="14:14" x14ac:dyDescent="0.3">
      <c r="N339" s="34"/>
    </row>
    <row r="340" spans="14:14" x14ac:dyDescent="0.3">
      <c r="N340" s="34"/>
    </row>
    <row r="341" spans="14:14" x14ac:dyDescent="0.3">
      <c r="N341" s="34"/>
    </row>
    <row r="342" spans="14:14" x14ac:dyDescent="0.3">
      <c r="N342" s="34"/>
    </row>
    <row r="343" spans="14:14" x14ac:dyDescent="0.3">
      <c r="N343" s="34"/>
    </row>
    <row r="344" spans="14:14" x14ac:dyDescent="0.3">
      <c r="N344" s="34"/>
    </row>
    <row r="345" spans="14:14" x14ac:dyDescent="0.3">
      <c r="N345" s="34"/>
    </row>
    <row r="346" spans="14:14" x14ac:dyDescent="0.3">
      <c r="N346" s="34"/>
    </row>
    <row r="347" spans="14:14" x14ac:dyDescent="0.3">
      <c r="N347" s="34"/>
    </row>
    <row r="348" spans="14:14" x14ac:dyDescent="0.3">
      <c r="N348" s="34"/>
    </row>
    <row r="349" spans="14:14" x14ac:dyDescent="0.3">
      <c r="N349" s="34"/>
    </row>
    <row r="350" spans="14:14" x14ac:dyDescent="0.3">
      <c r="N350" s="34"/>
    </row>
    <row r="351" spans="14:14" x14ac:dyDescent="0.3">
      <c r="N351" s="34"/>
    </row>
    <row r="352" spans="14:14" x14ac:dyDescent="0.3">
      <c r="N352" s="34"/>
    </row>
    <row r="353" spans="14:14" x14ac:dyDescent="0.3">
      <c r="N353" s="34"/>
    </row>
    <row r="354" spans="14:14" x14ac:dyDescent="0.3">
      <c r="N354" s="34"/>
    </row>
    <row r="355" spans="14:14" x14ac:dyDescent="0.3">
      <c r="N355" s="34"/>
    </row>
    <row r="356" spans="14:14" x14ac:dyDescent="0.3">
      <c r="N356" s="34"/>
    </row>
    <row r="357" spans="14:14" x14ac:dyDescent="0.3">
      <c r="N357" s="34"/>
    </row>
    <row r="358" spans="14:14" x14ac:dyDescent="0.3">
      <c r="N358" s="34"/>
    </row>
    <row r="359" spans="14:14" x14ac:dyDescent="0.3">
      <c r="N359" s="34"/>
    </row>
    <row r="360" spans="14:14" x14ac:dyDescent="0.3">
      <c r="N360" s="34"/>
    </row>
    <row r="361" spans="14:14" x14ac:dyDescent="0.3">
      <c r="N361" s="34"/>
    </row>
    <row r="362" spans="14:14" x14ac:dyDescent="0.3">
      <c r="N362" s="34"/>
    </row>
    <row r="363" spans="14:14" x14ac:dyDescent="0.3">
      <c r="N363" s="34"/>
    </row>
    <row r="364" spans="14:14" x14ac:dyDescent="0.3">
      <c r="N364" s="34"/>
    </row>
    <row r="365" spans="14:14" x14ac:dyDescent="0.3">
      <c r="N365" s="34"/>
    </row>
    <row r="366" spans="14:14" x14ac:dyDescent="0.3">
      <c r="N366" s="34"/>
    </row>
    <row r="367" spans="14:14" x14ac:dyDescent="0.3">
      <c r="N367" s="34"/>
    </row>
    <row r="368" spans="14:14" x14ac:dyDescent="0.3">
      <c r="N368" s="34"/>
    </row>
    <row r="369" spans="14:14" x14ac:dyDescent="0.3">
      <c r="N369" s="34"/>
    </row>
    <row r="370" spans="14:14" x14ac:dyDescent="0.3">
      <c r="N370" s="34"/>
    </row>
    <row r="371" spans="14:14" x14ac:dyDescent="0.3">
      <c r="N371" s="34"/>
    </row>
    <row r="372" spans="14:14" x14ac:dyDescent="0.3">
      <c r="N372" s="34"/>
    </row>
    <row r="373" spans="14:14" x14ac:dyDescent="0.3">
      <c r="N373" s="34"/>
    </row>
    <row r="374" spans="14:14" x14ac:dyDescent="0.3">
      <c r="N374" s="34"/>
    </row>
    <row r="375" spans="14:14" x14ac:dyDescent="0.3">
      <c r="N375" s="34"/>
    </row>
    <row r="376" spans="14:14" x14ac:dyDescent="0.3">
      <c r="N376" s="34"/>
    </row>
    <row r="377" spans="14:14" x14ac:dyDescent="0.3">
      <c r="N377" s="34"/>
    </row>
    <row r="378" spans="14:14" x14ac:dyDescent="0.3">
      <c r="N378" s="34"/>
    </row>
    <row r="379" spans="14:14" x14ac:dyDescent="0.3">
      <c r="N379" s="34"/>
    </row>
    <row r="380" spans="14:14" x14ac:dyDescent="0.3">
      <c r="N380" s="34"/>
    </row>
    <row r="381" spans="14:14" x14ac:dyDescent="0.3">
      <c r="N381" s="34"/>
    </row>
    <row r="382" spans="14:14" x14ac:dyDescent="0.3">
      <c r="N382" s="34"/>
    </row>
    <row r="383" spans="14:14" x14ac:dyDescent="0.3">
      <c r="N383" s="34"/>
    </row>
    <row r="384" spans="14:14" x14ac:dyDescent="0.3">
      <c r="N384" s="34"/>
    </row>
    <row r="385" spans="14:14" x14ac:dyDescent="0.3">
      <c r="N385" s="34"/>
    </row>
    <row r="386" spans="14:14" x14ac:dyDescent="0.3">
      <c r="N386" s="34"/>
    </row>
    <row r="387" spans="14:14" x14ac:dyDescent="0.3">
      <c r="N387" s="34"/>
    </row>
    <row r="388" spans="14:14" x14ac:dyDescent="0.3">
      <c r="N388" s="34"/>
    </row>
    <row r="389" spans="14:14" x14ac:dyDescent="0.3">
      <c r="N389" s="34"/>
    </row>
    <row r="390" spans="14:14" x14ac:dyDescent="0.3">
      <c r="N390" s="34"/>
    </row>
    <row r="391" spans="14:14" x14ac:dyDescent="0.3">
      <c r="N391" s="34"/>
    </row>
    <row r="392" spans="14:14" x14ac:dyDescent="0.3">
      <c r="N392" s="34"/>
    </row>
    <row r="393" spans="14:14" x14ac:dyDescent="0.3">
      <c r="N393" s="34"/>
    </row>
    <row r="394" spans="14:14" x14ac:dyDescent="0.3">
      <c r="N394" s="34"/>
    </row>
    <row r="395" spans="14:14" x14ac:dyDescent="0.3">
      <c r="N395" s="34"/>
    </row>
    <row r="396" spans="14:14" x14ac:dyDescent="0.3">
      <c r="N396" s="34"/>
    </row>
    <row r="397" spans="14:14" x14ac:dyDescent="0.3">
      <c r="N397" s="34"/>
    </row>
    <row r="398" spans="14:14" x14ac:dyDescent="0.3">
      <c r="N398" s="34"/>
    </row>
    <row r="399" spans="14:14" x14ac:dyDescent="0.3">
      <c r="N399" s="34"/>
    </row>
    <row r="400" spans="14:14" x14ac:dyDescent="0.3">
      <c r="N400" s="34"/>
    </row>
    <row r="401" spans="14:14" x14ac:dyDescent="0.3">
      <c r="N401" s="34"/>
    </row>
    <row r="402" spans="14:14" x14ac:dyDescent="0.3">
      <c r="N402" s="34"/>
    </row>
    <row r="403" spans="14:14" x14ac:dyDescent="0.3">
      <c r="N403" s="34"/>
    </row>
    <row r="404" spans="14:14" x14ac:dyDescent="0.3">
      <c r="N404" s="34"/>
    </row>
    <row r="405" spans="14:14" x14ac:dyDescent="0.3">
      <c r="N405" s="34"/>
    </row>
    <row r="406" spans="14:14" x14ac:dyDescent="0.3">
      <c r="N406" s="34"/>
    </row>
    <row r="407" spans="14:14" x14ac:dyDescent="0.3">
      <c r="N407" s="34"/>
    </row>
    <row r="408" spans="14:14" x14ac:dyDescent="0.3">
      <c r="N408" s="34"/>
    </row>
    <row r="409" spans="14:14" x14ac:dyDescent="0.3">
      <c r="N409" s="34"/>
    </row>
    <row r="410" spans="14:14" x14ac:dyDescent="0.3">
      <c r="N410" s="34"/>
    </row>
    <row r="411" spans="14:14" x14ac:dyDescent="0.3">
      <c r="N411" s="34"/>
    </row>
    <row r="412" spans="14:14" x14ac:dyDescent="0.3">
      <c r="N412" s="34"/>
    </row>
    <row r="413" spans="14:14" x14ac:dyDescent="0.3">
      <c r="N413" s="34"/>
    </row>
    <row r="414" spans="14:14" x14ac:dyDescent="0.3">
      <c r="N414" s="34"/>
    </row>
    <row r="415" spans="14:14" x14ac:dyDescent="0.3">
      <c r="N415" s="34"/>
    </row>
    <row r="416" spans="14:14" x14ac:dyDescent="0.3">
      <c r="N416" s="34"/>
    </row>
    <row r="417" spans="14:14" x14ac:dyDescent="0.3">
      <c r="N417" s="34"/>
    </row>
    <row r="418" spans="14:14" x14ac:dyDescent="0.3">
      <c r="N418" s="34"/>
    </row>
    <row r="419" spans="14:14" x14ac:dyDescent="0.3">
      <c r="N419" s="34"/>
    </row>
    <row r="420" spans="14:14" x14ac:dyDescent="0.3">
      <c r="N420" s="34"/>
    </row>
    <row r="421" spans="14:14" x14ac:dyDescent="0.3">
      <c r="N421" s="34"/>
    </row>
    <row r="422" spans="14:14" x14ac:dyDescent="0.3">
      <c r="N422" s="34"/>
    </row>
    <row r="423" spans="14:14" x14ac:dyDescent="0.3">
      <c r="N423" s="34"/>
    </row>
    <row r="424" spans="14:14" x14ac:dyDescent="0.3">
      <c r="N424" s="34"/>
    </row>
    <row r="425" spans="14:14" x14ac:dyDescent="0.3">
      <c r="N425" s="34"/>
    </row>
    <row r="426" spans="14:14" x14ac:dyDescent="0.3">
      <c r="N426" s="34"/>
    </row>
    <row r="427" spans="14:14" x14ac:dyDescent="0.3">
      <c r="N427" s="34"/>
    </row>
    <row r="428" spans="14:14" x14ac:dyDescent="0.3">
      <c r="N428" s="34"/>
    </row>
    <row r="429" spans="14:14" x14ac:dyDescent="0.3">
      <c r="N429" s="34"/>
    </row>
    <row r="430" spans="14:14" x14ac:dyDescent="0.3">
      <c r="N430" s="34"/>
    </row>
    <row r="431" spans="14:14" x14ac:dyDescent="0.3">
      <c r="N431" s="34"/>
    </row>
    <row r="432" spans="14:14" x14ac:dyDescent="0.3">
      <c r="N432" s="34"/>
    </row>
    <row r="433" spans="14:14" x14ac:dyDescent="0.3">
      <c r="N433" s="34"/>
    </row>
    <row r="434" spans="14:14" x14ac:dyDescent="0.3">
      <c r="N434" s="34"/>
    </row>
    <row r="435" spans="14:14" x14ac:dyDescent="0.3">
      <c r="N435" s="34"/>
    </row>
    <row r="436" spans="14:14" x14ac:dyDescent="0.3">
      <c r="N436" s="34"/>
    </row>
    <row r="437" spans="14:14" x14ac:dyDescent="0.3">
      <c r="N437" s="34"/>
    </row>
    <row r="438" spans="14:14" x14ac:dyDescent="0.3">
      <c r="N438" s="34"/>
    </row>
    <row r="439" spans="14:14" x14ac:dyDescent="0.3">
      <c r="N439" s="34"/>
    </row>
    <row r="440" spans="14:14" x14ac:dyDescent="0.3">
      <c r="N440" s="34"/>
    </row>
    <row r="441" spans="14:14" x14ac:dyDescent="0.3">
      <c r="N441" s="34"/>
    </row>
    <row r="442" spans="14:14" x14ac:dyDescent="0.3">
      <c r="N442" s="34"/>
    </row>
    <row r="443" spans="14:14" x14ac:dyDescent="0.3">
      <c r="N443" s="34"/>
    </row>
    <row r="444" spans="14:14" x14ac:dyDescent="0.3">
      <c r="N444" s="34"/>
    </row>
    <row r="445" spans="14:14" x14ac:dyDescent="0.3">
      <c r="N445" s="34"/>
    </row>
    <row r="446" spans="14:14" x14ac:dyDescent="0.3">
      <c r="N446" s="34"/>
    </row>
    <row r="447" spans="14:14" x14ac:dyDescent="0.3">
      <c r="N447" s="34"/>
    </row>
    <row r="448" spans="14:14" x14ac:dyDescent="0.3">
      <c r="N448" s="34"/>
    </row>
    <row r="449" spans="14:14" x14ac:dyDescent="0.3">
      <c r="N449" s="34"/>
    </row>
    <row r="450" spans="14:14" x14ac:dyDescent="0.3">
      <c r="N450" s="34"/>
    </row>
    <row r="451" spans="14:14" x14ac:dyDescent="0.3">
      <c r="N451" s="34"/>
    </row>
    <row r="452" spans="14:14" x14ac:dyDescent="0.3">
      <c r="N452" s="34"/>
    </row>
    <row r="453" spans="14:14" x14ac:dyDescent="0.3">
      <c r="N453" s="34"/>
    </row>
    <row r="454" spans="14:14" x14ac:dyDescent="0.3">
      <c r="N454" s="34"/>
    </row>
    <row r="455" spans="14:14" x14ac:dyDescent="0.3">
      <c r="N455" s="34"/>
    </row>
    <row r="456" spans="14:14" x14ac:dyDescent="0.3">
      <c r="N456" s="34"/>
    </row>
    <row r="457" spans="14:14" x14ac:dyDescent="0.3">
      <c r="N457" s="34"/>
    </row>
    <row r="458" spans="14:14" x14ac:dyDescent="0.3">
      <c r="N458" s="34"/>
    </row>
    <row r="459" spans="14:14" x14ac:dyDescent="0.3">
      <c r="N459" s="34"/>
    </row>
    <row r="460" spans="14:14" x14ac:dyDescent="0.3">
      <c r="N460" s="34"/>
    </row>
    <row r="461" spans="14:14" x14ac:dyDescent="0.3">
      <c r="N461" s="34"/>
    </row>
    <row r="462" spans="14:14" x14ac:dyDescent="0.3">
      <c r="N462" s="34"/>
    </row>
    <row r="463" spans="14:14" x14ac:dyDescent="0.3">
      <c r="N463" s="34"/>
    </row>
    <row r="464" spans="14:14" x14ac:dyDescent="0.3">
      <c r="N464" s="34"/>
    </row>
    <row r="465" spans="14:14" x14ac:dyDescent="0.3">
      <c r="N465" s="34"/>
    </row>
    <row r="466" spans="14:14" x14ac:dyDescent="0.3">
      <c r="N466" s="34"/>
    </row>
    <row r="467" spans="14:14" x14ac:dyDescent="0.3">
      <c r="N467" s="34"/>
    </row>
    <row r="468" spans="14:14" x14ac:dyDescent="0.3">
      <c r="N468" s="34"/>
    </row>
    <row r="469" spans="14:14" x14ac:dyDescent="0.3">
      <c r="N469" s="34"/>
    </row>
    <row r="470" spans="14:14" x14ac:dyDescent="0.3">
      <c r="N470" s="34"/>
    </row>
    <row r="471" spans="14:14" x14ac:dyDescent="0.3">
      <c r="N471" s="34"/>
    </row>
    <row r="472" spans="14:14" x14ac:dyDescent="0.3">
      <c r="N472" s="34"/>
    </row>
    <row r="473" spans="14:14" x14ac:dyDescent="0.3">
      <c r="N473" s="34"/>
    </row>
    <row r="474" spans="14:14" x14ac:dyDescent="0.3">
      <c r="N474" s="34"/>
    </row>
    <row r="475" spans="14:14" x14ac:dyDescent="0.3">
      <c r="N475" s="34"/>
    </row>
    <row r="476" spans="14:14" x14ac:dyDescent="0.3">
      <c r="N476" s="34"/>
    </row>
    <row r="477" spans="14:14" x14ac:dyDescent="0.3">
      <c r="N477" s="34"/>
    </row>
    <row r="478" spans="14:14" x14ac:dyDescent="0.3">
      <c r="N478" s="34"/>
    </row>
    <row r="479" spans="14:14" x14ac:dyDescent="0.3">
      <c r="N479" s="34"/>
    </row>
    <row r="480" spans="14:14" x14ac:dyDescent="0.3">
      <c r="N480" s="34"/>
    </row>
    <row r="481" spans="14:14" x14ac:dyDescent="0.3">
      <c r="N481" s="34"/>
    </row>
    <row r="482" spans="14:14" x14ac:dyDescent="0.3">
      <c r="N482" s="34"/>
    </row>
    <row r="483" spans="14:14" x14ac:dyDescent="0.3">
      <c r="N483" s="34"/>
    </row>
    <row r="484" spans="14:14" x14ac:dyDescent="0.3">
      <c r="N484" s="34"/>
    </row>
    <row r="485" spans="14:14" x14ac:dyDescent="0.3">
      <c r="N485" s="34"/>
    </row>
    <row r="486" spans="14:14" x14ac:dyDescent="0.3">
      <c r="N486" s="34"/>
    </row>
    <row r="487" spans="14:14" x14ac:dyDescent="0.3">
      <c r="N487" s="34"/>
    </row>
    <row r="488" spans="14:14" x14ac:dyDescent="0.3">
      <c r="N488" s="34"/>
    </row>
    <row r="489" spans="14:14" x14ac:dyDescent="0.3">
      <c r="N489" s="34"/>
    </row>
    <row r="490" spans="14:14" x14ac:dyDescent="0.3">
      <c r="N490" s="34"/>
    </row>
    <row r="491" spans="14:14" x14ac:dyDescent="0.3">
      <c r="N491" s="34"/>
    </row>
    <row r="492" spans="14:14" x14ac:dyDescent="0.3">
      <c r="N492" s="34"/>
    </row>
    <row r="493" spans="14:14" x14ac:dyDescent="0.3">
      <c r="N493" s="34"/>
    </row>
    <row r="494" spans="14:14" x14ac:dyDescent="0.3">
      <c r="N494" s="34"/>
    </row>
    <row r="495" spans="14:14" x14ac:dyDescent="0.3">
      <c r="N495" s="34"/>
    </row>
    <row r="496" spans="14:14" x14ac:dyDescent="0.3">
      <c r="N496" s="34"/>
    </row>
    <row r="497" spans="14:14" x14ac:dyDescent="0.3">
      <c r="N497" s="34"/>
    </row>
    <row r="498" spans="14:14" x14ac:dyDescent="0.3">
      <c r="N498" s="34"/>
    </row>
    <row r="499" spans="14:14" x14ac:dyDescent="0.3">
      <c r="N499" s="34"/>
    </row>
    <row r="500" spans="14:14" x14ac:dyDescent="0.3">
      <c r="N500" s="34"/>
    </row>
    <row r="501" spans="14:14" x14ac:dyDescent="0.3">
      <c r="N501" s="34"/>
    </row>
    <row r="502" spans="14:14" x14ac:dyDescent="0.3">
      <c r="N502" s="34"/>
    </row>
    <row r="503" spans="14:14" x14ac:dyDescent="0.3">
      <c r="N503" s="34"/>
    </row>
    <row r="504" spans="14:14" x14ac:dyDescent="0.3">
      <c r="N504" s="34"/>
    </row>
    <row r="505" spans="14:14" x14ac:dyDescent="0.3">
      <c r="N505" s="34"/>
    </row>
    <row r="506" spans="14:14" x14ac:dyDescent="0.3">
      <c r="N506" s="34"/>
    </row>
    <row r="507" spans="14:14" x14ac:dyDescent="0.3">
      <c r="N507" s="34"/>
    </row>
    <row r="508" spans="14:14" x14ac:dyDescent="0.3">
      <c r="N508" s="34"/>
    </row>
    <row r="509" spans="14:14" x14ac:dyDescent="0.3">
      <c r="N509" s="34"/>
    </row>
    <row r="510" spans="14:14" x14ac:dyDescent="0.3">
      <c r="N510" s="34"/>
    </row>
    <row r="511" spans="14:14" x14ac:dyDescent="0.3">
      <c r="N511" s="34"/>
    </row>
    <row r="512" spans="14:14" x14ac:dyDescent="0.3">
      <c r="N512" s="34"/>
    </row>
    <row r="513" spans="14:14" x14ac:dyDescent="0.3">
      <c r="N513" s="34"/>
    </row>
    <row r="514" spans="14:14" x14ac:dyDescent="0.3">
      <c r="N514" s="34"/>
    </row>
    <row r="515" spans="14:14" x14ac:dyDescent="0.3">
      <c r="N515" s="34"/>
    </row>
    <row r="516" spans="14:14" x14ac:dyDescent="0.3">
      <c r="N516" s="34"/>
    </row>
    <row r="517" spans="14:14" x14ac:dyDescent="0.3">
      <c r="N517" s="34"/>
    </row>
    <row r="518" spans="14:14" x14ac:dyDescent="0.3">
      <c r="N518" s="34"/>
    </row>
    <row r="519" spans="14:14" x14ac:dyDescent="0.3">
      <c r="N519" s="34"/>
    </row>
    <row r="520" spans="14:14" x14ac:dyDescent="0.3">
      <c r="N520" s="34"/>
    </row>
    <row r="521" spans="14:14" x14ac:dyDescent="0.3">
      <c r="N521" s="34"/>
    </row>
    <row r="522" spans="14:14" x14ac:dyDescent="0.3">
      <c r="N522" s="34"/>
    </row>
    <row r="523" spans="14:14" x14ac:dyDescent="0.3">
      <c r="N523" s="34"/>
    </row>
    <row r="524" spans="14:14" x14ac:dyDescent="0.3">
      <c r="N524" s="34"/>
    </row>
    <row r="525" spans="14:14" x14ac:dyDescent="0.3">
      <c r="N525" s="34"/>
    </row>
    <row r="526" spans="14:14" x14ac:dyDescent="0.3">
      <c r="N526" s="34"/>
    </row>
    <row r="527" spans="14:14" x14ac:dyDescent="0.3">
      <c r="N527" s="34"/>
    </row>
    <row r="528" spans="14:14" x14ac:dyDescent="0.3">
      <c r="N528" s="34"/>
    </row>
    <row r="529" spans="14:14" x14ac:dyDescent="0.3">
      <c r="N529" s="34"/>
    </row>
    <row r="530" spans="14:14" x14ac:dyDescent="0.3">
      <c r="N530" s="34"/>
    </row>
    <row r="531" spans="14:14" x14ac:dyDescent="0.3">
      <c r="N531" s="34"/>
    </row>
    <row r="532" spans="14:14" x14ac:dyDescent="0.3">
      <c r="N532" s="34"/>
    </row>
    <row r="533" spans="14:14" x14ac:dyDescent="0.3">
      <c r="N533" s="34"/>
    </row>
    <row r="534" spans="14:14" x14ac:dyDescent="0.3">
      <c r="N534" s="34"/>
    </row>
    <row r="535" spans="14:14" x14ac:dyDescent="0.3">
      <c r="N535" s="34"/>
    </row>
    <row r="536" spans="14:14" x14ac:dyDescent="0.3">
      <c r="N536" s="34"/>
    </row>
    <row r="537" spans="14:14" x14ac:dyDescent="0.3">
      <c r="N537" s="34"/>
    </row>
    <row r="538" spans="14:14" x14ac:dyDescent="0.3">
      <c r="N538" s="34"/>
    </row>
    <row r="539" spans="14:14" x14ac:dyDescent="0.3">
      <c r="N539" s="34"/>
    </row>
    <row r="540" spans="14:14" x14ac:dyDescent="0.3">
      <c r="N540" s="34"/>
    </row>
    <row r="541" spans="14:14" x14ac:dyDescent="0.3">
      <c r="N541" s="34"/>
    </row>
    <row r="542" spans="14:14" x14ac:dyDescent="0.3">
      <c r="N542" s="34"/>
    </row>
    <row r="543" spans="14:14" x14ac:dyDescent="0.3">
      <c r="N543" s="34"/>
    </row>
    <row r="544" spans="14:14" x14ac:dyDescent="0.3">
      <c r="N544" s="34"/>
    </row>
    <row r="545" spans="14:14" x14ac:dyDescent="0.3">
      <c r="N545" s="34"/>
    </row>
    <row r="546" spans="14:14" x14ac:dyDescent="0.3">
      <c r="N546" s="34"/>
    </row>
    <row r="547" spans="14:14" x14ac:dyDescent="0.3">
      <c r="N547" s="34"/>
    </row>
    <row r="548" spans="14:14" x14ac:dyDescent="0.3">
      <c r="N548" s="34"/>
    </row>
    <row r="549" spans="14:14" x14ac:dyDescent="0.3">
      <c r="N549" s="34"/>
    </row>
    <row r="550" spans="14:14" x14ac:dyDescent="0.3">
      <c r="N550" s="34"/>
    </row>
    <row r="551" spans="14:14" x14ac:dyDescent="0.3">
      <c r="N551" s="34"/>
    </row>
    <row r="552" spans="14:14" x14ac:dyDescent="0.3">
      <c r="N552" s="34"/>
    </row>
    <row r="553" spans="14:14" x14ac:dyDescent="0.3">
      <c r="N553" s="34"/>
    </row>
    <row r="554" spans="14:14" x14ac:dyDescent="0.3">
      <c r="N554" s="34"/>
    </row>
    <row r="555" spans="14:14" x14ac:dyDescent="0.3">
      <c r="N555" s="34"/>
    </row>
    <row r="556" spans="14:14" x14ac:dyDescent="0.3">
      <c r="N556" s="34"/>
    </row>
    <row r="557" spans="14:14" x14ac:dyDescent="0.3">
      <c r="N557" s="34"/>
    </row>
    <row r="558" spans="14:14" x14ac:dyDescent="0.3">
      <c r="N558" s="34"/>
    </row>
    <row r="559" spans="14:14" x14ac:dyDescent="0.3">
      <c r="N559" s="34"/>
    </row>
    <row r="560" spans="14:14" x14ac:dyDescent="0.3">
      <c r="N560" s="34"/>
    </row>
    <row r="561" spans="14:14" x14ac:dyDescent="0.3">
      <c r="N561" s="34"/>
    </row>
    <row r="562" spans="14:14" x14ac:dyDescent="0.3">
      <c r="N562" s="34"/>
    </row>
    <row r="563" spans="14:14" x14ac:dyDescent="0.3">
      <c r="N563" s="34"/>
    </row>
    <row r="564" spans="14:14" x14ac:dyDescent="0.3">
      <c r="N564" s="34"/>
    </row>
    <row r="565" spans="14:14" x14ac:dyDescent="0.3">
      <c r="N565" s="34"/>
    </row>
    <row r="566" spans="14:14" x14ac:dyDescent="0.3">
      <c r="N566" s="34"/>
    </row>
    <row r="567" spans="14:14" x14ac:dyDescent="0.3">
      <c r="N567" s="34"/>
    </row>
    <row r="568" spans="14:14" x14ac:dyDescent="0.3">
      <c r="N568" s="34"/>
    </row>
    <row r="569" spans="14:14" x14ac:dyDescent="0.3">
      <c r="N569" s="34"/>
    </row>
    <row r="570" spans="14:14" x14ac:dyDescent="0.3">
      <c r="N570" s="34"/>
    </row>
    <row r="571" spans="14:14" x14ac:dyDescent="0.3">
      <c r="N571" s="34"/>
    </row>
    <row r="572" spans="14:14" x14ac:dyDescent="0.3">
      <c r="N572" s="34"/>
    </row>
    <row r="573" spans="14:14" x14ac:dyDescent="0.3">
      <c r="N573" s="34"/>
    </row>
    <row r="574" spans="14:14" x14ac:dyDescent="0.3">
      <c r="N574" s="34"/>
    </row>
    <row r="575" spans="14:14" x14ac:dyDescent="0.3">
      <c r="N575" s="34"/>
    </row>
    <row r="576" spans="14:14" x14ac:dyDescent="0.3">
      <c r="N576" s="34"/>
    </row>
    <row r="577" spans="14:14" x14ac:dyDescent="0.3">
      <c r="N577" s="34"/>
    </row>
    <row r="578" spans="14:14" x14ac:dyDescent="0.3">
      <c r="N578" s="34"/>
    </row>
    <row r="579" spans="14:14" x14ac:dyDescent="0.3">
      <c r="N579" s="34"/>
    </row>
    <row r="580" spans="14:14" x14ac:dyDescent="0.3">
      <c r="N580" s="34"/>
    </row>
    <row r="581" spans="14:14" x14ac:dyDescent="0.3">
      <c r="N581" s="34"/>
    </row>
    <row r="582" spans="14:14" x14ac:dyDescent="0.3">
      <c r="N582" s="34"/>
    </row>
    <row r="583" spans="14:14" x14ac:dyDescent="0.3">
      <c r="N583" s="34"/>
    </row>
    <row r="584" spans="14:14" x14ac:dyDescent="0.3">
      <c r="N584" s="34"/>
    </row>
    <row r="585" spans="14:14" x14ac:dyDescent="0.3">
      <c r="N585" s="34"/>
    </row>
    <row r="586" spans="14:14" x14ac:dyDescent="0.3">
      <c r="N586" s="34"/>
    </row>
    <row r="587" spans="14:14" x14ac:dyDescent="0.3">
      <c r="N587" s="34"/>
    </row>
    <row r="588" spans="14:14" x14ac:dyDescent="0.3">
      <c r="N588" s="34"/>
    </row>
    <row r="589" spans="14:14" x14ac:dyDescent="0.3">
      <c r="N589" s="34"/>
    </row>
    <row r="590" spans="14:14" x14ac:dyDescent="0.3">
      <c r="N590" s="34"/>
    </row>
    <row r="591" spans="14:14" x14ac:dyDescent="0.3">
      <c r="N591" s="34"/>
    </row>
    <row r="592" spans="14:14" x14ac:dyDescent="0.3">
      <c r="N592" s="34"/>
    </row>
    <row r="593" spans="14:14" x14ac:dyDescent="0.3">
      <c r="N593" s="34"/>
    </row>
    <row r="594" spans="14:14" x14ac:dyDescent="0.3">
      <c r="N594" s="34"/>
    </row>
    <row r="595" spans="14:14" x14ac:dyDescent="0.3">
      <c r="N595" s="34"/>
    </row>
    <row r="596" spans="14:14" x14ac:dyDescent="0.3">
      <c r="N596" s="34"/>
    </row>
    <row r="597" spans="14:14" x14ac:dyDescent="0.3">
      <c r="N597" s="34"/>
    </row>
    <row r="598" spans="14:14" x14ac:dyDescent="0.3">
      <c r="N598" s="34"/>
    </row>
    <row r="599" spans="14:14" x14ac:dyDescent="0.3">
      <c r="N599" s="34"/>
    </row>
    <row r="600" spans="14:14" x14ac:dyDescent="0.3">
      <c r="N600" s="34"/>
    </row>
    <row r="601" spans="14:14" x14ac:dyDescent="0.3">
      <c r="N601" s="34"/>
    </row>
    <row r="602" spans="14:14" x14ac:dyDescent="0.3">
      <c r="N602" s="34"/>
    </row>
    <row r="603" spans="14:14" x14ac:dyDescent="0.3">
      <c r="N603" s="34"/>
    </row>
    <row r="604" spans="14:14" x14ac:dyDescent="0.3">
      <c r="N604" s="34"/>
    </row>
    <row r="605" spans="14:14" x14ac:dyDescent="0.3">
      <c r="N605" s="34"/>
    </row>
    <row r="606" spans="14:14" x14ac:dyDescent="0.3">
      <c r="N606" s="34"/>
    </row>
    <row r="607" spans="14:14" x14ac:dyDescent="0.3">
      <c r="N607" s="34"/>
    </row>
    <row r="608" spans="14:14" x14ac:dyDescent="0.3">
      <c r="N608" s="34"/>
    </row>
    <row r="609" spans="14:14" x14ac:dyDescent="0.3">
      <c r="N609" s="34"/>
    </row>
    <row r="610" spans="14:14" x14ac:dyDescent="0.3">
      <c r="N610" s="34"/>
    </row>
    <row r="611" spans="14:14" x14ac:dyDescent="0.3">
      <c r="N611" s="34"/>
    </row>
    <row r="612" spans="14:14" x14ac:dyDescent="0.3">
      <c r="N612" s="34"/>
    </row>
    <row r="613" spans="14:14" x14ac:dyDescent="0.3">
      <c r="N613" s="34"/>
    </row>
    <row r="614" spans="14:14" x14ac:dyDescent="0.3">
      <c r="N614" s="34"/>
    </row>
    <row r="615" spans="14:14" x14ac:dyDescent="0.3">
      <c r="N615" s="34"/>
    </row>
    <row r="616" spans="14:14" x14ac:dyDescent="0.3">
      <c r="N616" s="34"/>
    </row>
    <row r="617" spans="14:14" x14ac:dyDescent="0.3">
      <c r="N617" s="34"/>
    </row>
    <row r="618" spans="14:14" x14ac:dyDescent="0.3">
      <c r="N618" s="34"/>
    </row>
    <row r="619" spans="14:14" x14ac:dyDescent="0.3">
      <c r="N619" s="34"/>
    </row>
    <row r="620" spans="14:14" x14ac:dyDescent="0.3">
      <c r="N620" s="34"/>
    </row>
    <row r="621" spans="14:14" x14ac:dyDescent="0.3">
      <c r="N621" s="34"/>
    </row>
    <row r="622" spans="14:14" x14ac:dyDescent="0.3">
      <c r="N622" s="34"/>
    </row>
    <row r="623" spans="14:14" x14ac:dyDescent="0.3">
      <c r="N623" s="34"/>
    </row>
    <row r="624" spans="14:14" x14ac:dyDescent="0.3">
      <c r="N624" s="34"/>
    </row>
    <row r="625" spans="14:14" x14ac:dyDescent="0.3">
      <c r="N625" s="34"/>
    </row>
    <row r="626" spans="14:14" x14ac:dyDescent="0.3">
      <c r="N626" s="34"/>
    </row>
    <row r="627" spans="14:14" x14ac:dyDescent="0.3">
      <c r="N627" s="34"/>
    </row>
    <row r="628" spans="14:14" x14ac:dyDescent="0.3">
      <c r="N628" s="34"/>
    </row>
    <row r="629" spans="14:14" x14ac:dyDescent="0.3">
      <c r="N629" s="34"/>
    </row>
    <row r="630" spans="14:14" x14ac:dyDescent="0.3">
      <c r="N630" s="34"/>
    </row>
    <row r="631" spans="14:14" x14ac:dyDescent="0.3">
      <c r="N631" s="34"/>
    </row>
    <row r="632" spans="14:14" x14ac:dyDescent="0.3">
      <c r="N632" s="34"/>
    </row>
    <row r="633" spans="14:14" x14ac:dyDescent="0.3">
      <c r="N633" s="34"/>
    </row>
    <row r="634" spans="14:14" x14ac:dyDescent="0.3">
      <c r="N634" s="34"/>
    </row>
    <row r="635" spans="14:14" x14ac:dyDescent="0.3">
      <c r="N635" s="34"/>
    </row>
    <row r="636" spans="14:14" x14ac:dyDescent="0.3">
      <c r="N636" s="34"/>
    </row>
    <row r="637" spans="14:14" x14ac:dyDescent="0.3">
      <c r="N637" s="34"/>
    </row>
    <row r="638" spans="14:14" x14ac:dyDescent="0.3">
      <c r="N638" s="34"/>
    </row>
    <row r="639" spans="14:14" x14ac:dyDescent="0.3">
      <c r="N639" s="34"/>
    </row>
    <row r="640" spans="14:14" x14ac:dyDescent="0.3">
      <c r="N640" s="34"/>
    </row>
    <row r="641" spans="14:14" x14ac:dyDescent="0.3">
      <c r="N641" s="34"/>
    </row>
    <row r="642" spans="14:14" x14ac:dyDescent="0.3">
      <c r="N642" s="34"/>
    </row>
    <row r="643" spans="14:14" x14ac:dyDescent="0.3">
      <c r="N643" s="34"/>
    </row>
    <row r="644" spans="14:14" x14ac:dyDescent="0.3">
      <c r="N644" s="34"/>
    </row>
    <row r="645" spans="14:14" x14ac:dyDescent="0.3">
      <c r="N645" s="34"/>
    </row>
    <row r="646" spans="14:14" x14ac:dyDescent="0.3">
      <c r="N646" s="34"/>
    </row>
    <row r="647" spans="14:14" x14ac:dyDescent="0.3">
      <c r="N647" s="34"/>
    </row>
    <row r="648" spans="14:14" x14ac:dyDescent="0.3">
      <c r="N648" s="34"/>
    </row>
    <row r="649" spans="14:14" x14ac:dyDescent="0.3">
      <c r="N649" s="34"/>
    </row>
    <row r="650" spans="14:14" x14ac:dyDescent="0.3">
      <c r="N650" s="34"/>
    </row>
    <row r="651" spans="14:14" x14ac:dyDescent="0.3">
      <c r="N651" s="34"/>
    </row>
    <row r="652" spans="14:14" x14ac:dyDescent="0.3">
      <c r="N652" s="34"/>
    </row>
    <row r="653" spans="14:14" x14ac:dyDescent="0.3">
      <c r="N653" s="34"/>
    </row>
    <row r="654" spans="14:14" x14ac:dyDescent="0.3">
      <c r="N654" s="34"/>
    </row>
    <row r="655" spans="14:14" x14ac:dyDescent="0.3">
      <c r="N655" s="34"/>
    </row>
    <row r="656" spans="14:14" x14ac:dyDescent="0.3">
      <c r="N656" s="34"/>
    </row>
    <row r="657" spans="14:14" x14ac:dyDescent="0.3">
      <c r="N657" s="34"/>
    </row>
    <row r="658" spans="14:14" x14ac:dyDescent="0.3">
      <c r="N658" s="34"/>
    </row>
    <row r="659" spans="14:14" x14ac:dyDescent="0.3">
      <c r="N659" s="34"/>
    </row>
    <row r="660" spans="14:14" x14ac:dyDescent="0.3">
      <c r="N660" s="34"/>
    </row>
    <row r="661" spans="14:14" x14ac:dyDescent="0.3">
      <c r="N661" s="34"/>
    </row>
    <row r="662" spans="14:14" x14ac:dyDescent="0.3">
      <c r="N662" s="34"/>
    </row>
    <row r="663" spans="14:14" x14ac:dyDescent="0.3">
      <c r="N663" s="34"/>
    </row>
    <row r="664" spans="14:14" x14ac:dyDescent="0.3">
      <c r="N664" s="34"/>
    </row>
    <row r="665" spans="14:14" x14ac:dyDescent="0.3">
      <c r="N665" s="34"/>
    </row>
    <row r="666" spans="14:14" x14ac:dyDescent="0.3">
      <c r="N666" s="34"/>
    </row>
    <row r="667" spans="14:14" x14ac:dyDescent="0.3">
      <c r="N667" s="34"/>
    </row>
    <row r="668" spans="14:14" x14ac:dyDescent="0.3">
      <c r="N668" s="34"/>
    </row>
    <row r="669" spans="14:14" x14ac:dyDescent="0.3">
      <c r="N669" s="34"/>
    </row>
    <row r="670" spans="14:14" x14ac:dyDescent="0.3">
      <c r="N670" s="34"/>
    </row>
    <row r="671" spans="14:14" x14ac:dyDescent="0.3">
      <c r="N671" s="34"/>
    </row>
    <row r="672" spans="14:14" x14ac:dyDescent="0.3">
      <c r="N672" s="34"/>
    </row>
    <row r="673" spans="14:14" x14ac:dyDescent="0.3">
      <c r="N673" s="34"/>
    </row>
    <row r="674" spans="14:14" x14ac:dyDescent="0.3">
      <c r="N674" s="34"/>
    </row>
    <row r="675" spans="14:14" x14ac:dyDescent="0.3">
      <c r="N675" s="34"/>
    </row>
    <row r="676" spans="14:14" x14ac:dyDescent="0.3">
      <c r="N676" s="34"/>
    </row>
    <row r="677" spans="14:14" x14ac:dyDescent="0.3">
      <c r="N677" s="34"/>
    </row>
    <row r="678" spans="14:14" x14ac:dyDescent="0.3">
      <c r="N678" s="34"/>
    </row>
    <row r="679" spans="14:14" x14ac:dyDescent="0.3">
      <c r="N679" s="34"/>
    </row>
    <row r="680" spans="14:14" x14ac:dyDescent="0.3">
      <c r="N680" s="34"/>
    </row>
    <row r="681" spans="14:14" x14ac:dyDescent="0.3">
      <c r="N681" s="34"/>
    </row>
    <row r="682" spans="14:14" x14ac:dyDescent="0.3">
      <c r="N682" s="34"/>
    </row>
    <row r="683" spans="14:14" x14ac:dyDescent="0.3">
      <c r="N683" s="34"/>
    </row>
    <row r="684" spans="14:14" x14ac:dyDescent="0.3">
      <c r="N684" s="34"/>
    </row>
    <row r="685" spans="14:14" x14ac:dyDescent="0.3">
      <c r="N685" s="34"/>
    </row>
    <row r="686" spans="14:14" x14ac:dyDescent="0.3">
      <c r="N686" s="34"/>
    </row>
    <row r="687" spans="14:14" x14ac:dyDescent="0.3">
      <c r="N687" s="34"/>
    </row>
    <row r="688" spans="14:14" x14ac:dyDescent="0.3">
      <c r="N688" s="34"/>
    </row>
    <row r="689" spans="14:14" x14ac:dyDescent="0.3">
      <c r="N689" s="34"/>
    </row>
    <row r="690" spans="14:14" x14ac:dyDescent="0.3">
      <c r="N690" s="34"/>
    </row>
    <row r="691" spans="14:14" x14ac:dyDescent="0.3">
      <c r="N691" s="34"/>
    </row>
    <row r="692" spans="14:14" x14ac:dyDescent="0.3">
      <c r="N692" s="34"/>
    </row>
    <row r="693" spans="14:14" x14ac:dyDescent="0.3">
      <c r="N693" s="34"/>
    </row>
    <row r="694" spans="14:14" x14ac:dyDescent="0.3">
      <c r="N694" s="34"/>
    </row>
    <row r="695" spans="14:14" x14ac:dyDescent="0.3">
      <c r="N695" s="34"/>
    </row>
    <row r="696" spans="14:14" x14ac:dyDescent="0.3">
      <c r="N696" s="34"/>
    </row>
    <row r="697" spans="14:14" x14ac:dyDescent="0.3">
      <c r="N697" s="34"/>
    </row>
    <row r="698" spans="14:14" x14ac:dyDescent="0.3">
      <c r="N698" s="34"/>
    </row>
    <row r="699" spans="14:14" x14ac:dyDescent="0.3">
      <c r="N699" s="34"/>
    </row>
    <row r="700" spans="14:14" x14ac:dyDescent="0.3">
      <c r="N700" s="34"/>
    </row>
    <row r="701" spans="14:14" x14ac:dyDescent="0.3">
      <c r="N701" s="34"/>
    </row>
    <row r="702" spans="14:14" x14ac:dyDescent="0.3">
      <c r="N702" s="34"/>
    </row>
    <row r="703" spans="14:14" x14ac:dyDescent="0.3">
      <c r="N703" s="34"/>
    </row>
    <row r="704" spans="14:14" x14ac:dyDescent="0.3">
      <c r="N704" s="34"/>
    </row>
    <row r="705" spans="14:14" x14ac:dyDescent="0.3">
      <c r="N705" s="34"/>
    </row>
    <row r="706" spans="14:14" x14ac:dyDescent="0.3">
      <c r="N706" s="34"/>
    </row>
    <row r="707" spans="14:14" x14ac:dyDescent="0.3">
      <c r="N707" s="34"/>
    </row>
    <row r="708" spans="14:14" x14ac:dyDescent="0.3">
      <c r="N708" s="34"/>
    </row>
    <row r="709" spans="14:14" x14ac:dyDescent="0.3">
      <c r="N709" s="34"/>
    </row>
    <row r="710" spans="14:14" x14ac:dyDescent="0.3">
      <c r="N710" s="34"/>
    </row>
    <row r="711" spans="14:14" x14ac:dyDescent="0.3">
      <c r="N711" s="34"/>
    </row>
    <row r="712" spans="14:14" x14ac:dyDescent="0.3">
      <c r="N712" s="34"/>
    </row>
    <row r="713" spans="14:14" x14ac:dyDescent="0.3">
      <c r="N713" s="34"/>
    </row>
    <row r="714" spans="14:14" x14ac:dyDescent="0.3">
      <c r="N714" s="34"/>
    </row>
    <row r="715" spans="14:14" x14ac:dyDescent="0.3">
      <c r="N715" s="34"/>
    </row>
    <row r="716" spans="14:14" x14ac:dyDescent="0.3">
      <c r="N716" s="34"/>
    </row>
    <row r="717" spans="14:14" x14ac:dyDescent="0.3">
      <c r="N717" s="34"/>
    </row>
    <row r="718" spans="14:14" x14ac:dyDescent="0.3">
      <c r="N718" s="34"/>
    </row>
    <row r="719" spans="14:14" x14ac:dyDescent="0.3">
      <c r="N719" s="34"/>
    </row>
    <row r="720" spans="14:14" x14ac:dyDescent="0.3">
      <c r="N720" s="34"/>
    </row>
    <row r="721" spans="14:14" x14ac:dyDescent="0.3">
      <c r="N721" s="34"/>
    </row>
    <row r="722" spans="14:14" x14ac:dyDescent="0.3">
      <c r="N722" s="34"/>
    </row>
    <row r="723" spans="14:14" x14ac:dyDescent="0.3">
      <c r="N723" s="34"/>
    </row>
    <row r="724" spans="14:14" x14ac:dyDescent="0.3">
      <c r="N724" s="34"/>
    </row>
    <row r="725" spans="14:14" x14ac:dyDescent="0.3">
      <c r="N725" s="34"/>
    </row>
    <row r="726" spans="14:14" x14ac:dyDescent="0.3">
      <c r="N726" s="34"/>
    </row>
    <row r="727" spans="14:14" x14ac:dyDescent="0.3">
      <c r="N727" s="34"/>
    </row>
    <row r="728" spans="14:14" x14ac:dyDescent="0.3">
      <c r="N728" s="34"/>
    </row>
    <row r="729" spans="14:14" x14ac:dyDescent="0.3">
      <c r="N729" s="34"/>
    </row>
    <row r="730" spans="14:14" x14ac:dyDescent="0.3">
      <c r="N730" s="34"/>
    </row>
    <row r="731" spans="14:14" x14ac:dyDescent="0.3">
      <c r="N731" s="34"/>
    </row>
    <row r="732" spans="14:14" x14ac:dyDescent="0.3">
      <c r="N732" s="34"/>
    </row>
    <row r="733" spans="14:14" x14ac:dyDescent="0.3">
      <c r="N733" s="34"/>
    </row>
    <row r="734" spans="14:14" x14ac:dyDescent="0.3">
      <c r="N734" s="34"/>
    </row>
    <row r="735" spans="14:14" x14ac:dyDescent="0.3">
      <c r="N735" s="34"/>
    </row>
    <row r="736" spans="14:14" x14ac:dyDescent="0.3">
      <c r="N736" s="34"/>
    </row>
    <row r="737" spans="14:14" x14ac:dyDescent="0.3">
      <c r="N737" s="34"/>
    </row>
    <row r="738" spans="14:14" x14ac:dyDescent="0.3">
      <c r="N738" s="34"/>
    </row>
    <row r="739" spans="14:14" x14ac:dyDescent="0.3">
      <c r="N739" s="34"/>
    </row>
    <row r="740" spans="14:14" x14ac:dyDescent="0.3">
      <c r="N740" s="34"/>
    </row>
    <row r="741" spans="14:14" x14ac:dyDescent="0.3">
      <c r="N741" s="34"/>
    </row>
    <row r="742" spans="14:14" x14ac:dyDescent="0.3">
      <c r="N742" s="34"/>
    </row>
    <row r="743" spans="14:14" x14ac:dyDescent="0.3">
      <c r="N743" s="34"/>
    </row>
    <row r="744" spans="14:14" x14ac:dyDescent="0.3">
      <c r="N744" s="34"/>
    </row>
    <row r="745" spans="14:14" x14ac:dyDescent="0.3">
      <c r="N745" s="34"/>
    </row>
    <row r="746" spans="14:14" x14ac:dyDescent="0.3">
      <c r="N746" s="34"/>
    </row>
    <row r="747" spans="14:14" x14ac:dyDescent="0.3">
      <c r="N747" s="34"/>
    </row>
    <row r="748" spans="14:14" x14ac:dyDescent="0.3">
      <c r="N748" s="34"/>
    </row>
    <row r="749" spans="14:14" x14ac:dyDescent="0.3">
      <c r="N749" s="34"/>
    </row>
    <row r="750" spans="14:14" x14ac:dyDescent="0.3">
      <c r="N750" s="34"/>
    </row>
    <row r="751" spans="14:14" x14ac:dyDescent="0.3">
      <c r="N751" s="34"/>
    </row>
    <row r="752" spans="14:14" x14ac:dyDescent="0.3">
      <c r="N752" s="34"/>
    </row>
    <row r="753" spans="14:14" x14ac:dyDescent="0.3">
      <c r="N753" s="34"/>
    </row>
    <row r="754" spans="14:14" x14ac:dyDescent="0.3">
      <c r="N754" s="34"/>
    </row>
    <row r="755" spans="14:14" x14ac:dyDescent="0.3">
      <c r="N755" s="34"/>
    </row>
    <row r="756" spans="14:14" x14ac:dyDescent="0.3">
      <c r="N756" s="34"/>
    </row>
    <row r="757" spans="14:14" x14ac:dyDescent="0.3">
      <c r="N757" s="34"/>
    </row>
    <row r="758" spans="14:14" x14ac:dyDescent="0.3">
      <c r="N758" s="34"/>
    </row>
    <row r="759" spans="14:14" x14ac:dyDescent="0.3">
      <c r="N759" s="34"/>
    </row>
    <row r="760" spans="14:14" x14ac:dyDescent="0.3">
      <c r="N760" s="34"/>
    </row>
    <row r="761" spans="14:14" x14ac:dyDescent="0.3">
      <c r="N761" s="34"/>
    </row>
    <row r="762" spans="14:14" x14ac:dyDescent="0.3">
      <c r="N762" s="34"/>
    </row>
    <row r="763" spans="14:14" x14ac:dyDescent="0.3">
      <c r="N763" s="34"/>
    </row>
    <row r="764" spans="14:14" x14ac:dyDescent="0.3">
      <c r="N764" s="34"/>
    </row>
    <row r="765" spans="14:14" x14ac:dyDescent="0.3">
      <c r="N765" s="34"/>
    </row>
    <row r="766" spans="14:14" x14ac:dyDescent="0.3">
      <c r="N766" s="34"/>
    </row>
    <row r="767" spans="14:14" x14ac:dyDescent="0.3">
      <c r="N767" s="34"/>
    </row>
    <row r="768" spans="14:14" x14ac:dyDescent="0.3">
      <c r="N768" s="34"/>
    </row>
    <row r="769" spans="14:14" x14ac:dyDescent="0.3">
      <c r="N769" s="34"/>
    </row>
    <row r="770" spans="14:14" x14ac:dyDescent="0.3">
      <c r="N770" s="34"/>
    </row>
    <row r="771" spans="14:14" x14ac:dyDescent="0.3">
      <c r="N771" s="34"/>
    </row>
    <row r="772" spans="14:14" x14ac:dyDescent="0.3">
      <c r="N772" s="34"/>
    </row>
    <row r="773" spans="14:14" x14ac:dyDescent="0.3">
      <c r="N773" s="34"/>
    </row>
    <row r="774" spans="14:14" x14ac:dyDescent="0.3">
      <c r="N774" s="34"/>
    </row>
    <row r="775" spans="14:14" x14ac:dyDescent="0.3">
      <c r="N775" s="34"/>
    </row>
    <row r="776" spans="14:14" x14ac:dyDescent="0.3">
      <c r="N776" s="34"/>
    </row>
    <row r="777" spans="14:14" x14ac:dyDescent="0.3">
      <c r="N777" s="34"/>
    </row>
    <row r="778" spans="14:14" x14ac:dyDescent="0.3">
      <c r="N778" s="34"/>
    </row>
    <row r="779" spans="14:14" x14ac:dyDescent="0.3">
      <c r="N779" s="34"/>
    </row>
    <row r="780" spans="14:14" x14ac:dyDescent="0.3">
      <c r="N780" s="34"/>
    </row>
    <row r="781" spans="14:14" x14ac:dyDescent="0.3">
      <c r="N781" s="34"/>
    </row>
    <row r="782" spans="14:14" x14ac:dyDescent="0.3">
      <c r="N782" s="34"/>
    </row>
    <row r="783" spans="14:14" x14ac:dyDescent="0.3">
      <c r="N783" s="34"/>
    </row>
    <row r="784" spans="14:14" x14ac:dyDescent="0.3">
      <c r="N784" s="34"/>
    </row>
    <row r="785" spans="14:14" x14ac:dyDescent="0.3">
      <c r="N785" s="34"/>
    </row>
    <row r="786" spans="14:14" x14ac:dyDescent="0.3">
      <c r="N786" s="34"/>
    </row>
    <row r="787" spans="14:14" x14ac:dyDescent="0.3">
      <c r="N787" s="34"/>
    </row>
    <row r="788" spans="14:14" x14ac:dyDescent="0.3">
      <c r="N788" s="34"/>
    </row>
    <row r="789" spans="14:14" x14ac:dyDescent="0.3">
      <c r="N789" s="34"/>
    </row>
    <row r="790" spans="14:14" x14ac:dyDescent="0.3">
      <c r="N790" s="34"/>
    </row>
    <row r="791" spans="14:14" x14ac:dyDescent="0.3">
      <c r="N791" s="34"/>
    </row>
    <row r="792" spans="14:14" x14ac:dyDescent="0.3">
      <c r="N792" s="34"/>
    </row>
    <row r="793" spans="14:14" x14ac:dyDescent="0.3">
      <c r="N793" s="34"/>
    </row>
    <row r="794" spans="14:14" x14ac:dyDescent="0.3">
      <c r="N794" s="34"/>
    </row>
    <row r="795" spans="14:14" x14ac:dyDescent="0.3">
      <c r="N795" s="34"/>
    </row>
    <row r="796" spans="14:14" x14ac:dyDescent="0.3">
      <c r="N796" s="34"/>
    </row>
    <row r="797" spans="14:14" x14ac:dyDescent="0.3">
      <c r="N797" s="34"/>
    </row>
    <row r="798" spans="14:14" x14ac:dyDescent="0.3">
      <c r="N798" s="34"/>
    </row>
    <row r="799" spans="14:14" x14ac:dyDescent="0.3">
      <c r="N799" s="34"/>
    </row>
    <row r="800" spans="14:14" x14ac:dyDescent="0.3">
      <c r="N800" s="34"/>
    </row>
    <row r="801" spans="14:14" x14ac:dyDescent="0.3">
      <c r="N801" s="34"/>
    </row>
  </sheetData>
  <mergeCells count="17">
    <mergeCell ref="D106:G106"/>
    <mergeCell ref="D107:G107"/>
    <mergeCell ref="D108:G108"/>
    <mergeCell ref="D105:G105"/>
    <mergeCell ref="J97:L97"/>
    <mergeCell ref="J98:L98"/>
    <mergeCell ref="J99:L99"/>
    <mergeCell ref="J100:L100"/>
    <mergeCell ref="B9:E9"/>
    <mergeCell ref="B4:M4"/>
    <mergeCell ref="B5:M5"/>
    <mergeCell ref="B6:M6"/>
    <mergeCell ref="B7:M7"/>
    <mergeCell ref="B8:M8"/>
    <mergeCell ref="B85:E85"/>
    <mergeCell ref="B86:E86"/>
    <mergeCell ref="B89:E89"/>
  </mergeCells>
  <pageMargins left="0.70866141732283472" right="0.70866141732283472" top="0.15748031496062992" bottom="0.64" header="0.15748031496062992" footer="0.31496062992125984"/>
  <pageSetup scale="39" fitToHeight="0" orientation="landscape" r:id="rId1"/>
  <headerFooter>
    <oddFooter>&amp;C&amp;"Arial Black,Normal"Página &amp;P de &amp;R&amp;"Arial Black,Normal"&amp;F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JUNIO-2023</vt:lpstr>
      <vt:lpstr>'JUNIO-2023'!Área_de_impresión</vt:lpstr>
      <vt:lpstr>'JUNIO-2023'!Títulos_a_imprimir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2023-10-05T16:14:21Z</cp:lastPrinted>
  <dcterms:created xsi:type="dcterms:W3CDTF">2023-02-07T14:35:19Z</dcterms:created>
  <dcterms:modified xsi:type="dcterms:W3CDTF">2023-10-05T17:22:07Z</dcterms:modified>
</cp:coreProperties>
</file>