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300" activeTab="1"/>
  </bookViews>
  <sheets>
    <sheet name="1ER TRIMESTRE 2021" sheetId="1" r:id="rId1"/>
    <sheet name="Abril -2021" sheetId="2" r:id="rId2"/>
  </sheets>
  <definedNames>
    <definedName name="_xlnm.Print_Titles" localSheetId="1">'Abril -2021'!$1:$8</definedName>
  </definedNames>
  <calcPr fullCalcOnLoad="1"/>
</workbook>
</file>

<file path=xl/sharedStrings.xml><?xml version="1.0" encoding="utf-8"?>
<sst xmlns="http://schemas.openxmlformats.org/spreadsheetml/2006/main" count="201" uniqueCount="110">
  <si>
    <t>Agrupaciones</t>
  </si>
  <si>
    <t>Devengado Aprobado</t>
  </si>
  <si>
    <t>Pres. Inicial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</si>
  <si>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</si>
  <si>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</si>
  <si>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</si>
  <si>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</si>
  <si>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</si>
  <si>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</si>
  <si>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</si>
  <si>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</si>
  <si>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</si>
  <si>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</si>
  <si>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</si>
  <si>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</si>
  <si>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</si>
  <si>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</si>
  <si>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</si>
  <si>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</si>
  <si>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</si>
  <si>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</si>
  <si>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</si>
  <si>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</si>
  <si>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</si>
  <si>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</si>
  <si>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</si>
  <si>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</si>
  <si>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</si>
  <si>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</si>
  <si>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</si>
  <si>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</si>
  <si>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</si>
  <si>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</si>
  <si>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</si>
  <si>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</si>
  <si>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</si>
  <si>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</si>
  <si>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</si>
  <si>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</si>
  <si>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</si>
  <si>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</si>
  <si>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</si>
  <si>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[Ministerio de Salud Publica]</t>
  </si>
  <si>
    <t>Programa de Medicamentos Esenciales  Central de Apoyo Logistico  (PROMESECAL)</t>
  </si>
  <si>
    <t xml:space="preserve">Ejecución de Gastos y Aplicaciones Financieras </t>
  </si>
  <si>
    <t>En RD$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</si>
  <si>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</si>
  <si>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</si>
  <si>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</si>
  <si>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</si>
  <si>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</si>
  <si>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</si>
  <si>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</si>
  <si>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</si>
  <si>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</si>
  <si>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</si>
  <si>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</si>
  <si>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</si>
  <si>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</si>
  <si>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</si>
  <si>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</si>
  <si>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</si>
  <si>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</si>
  <si>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</si>
  <si>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</si>
  <si>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</si>
  <si>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</si>
  <si>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</si>
  <si>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</si>
  <si>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</si>
  <si>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</si>
  <si>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</si>
  <si>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</si>
  <si>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</si>
  <si>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</si>
  <si>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</si>
  <si>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</si>
  <si>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</si>
  <si>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</si>
  <si>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</si>
  <si>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</si>
  <si>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</si>
  <si>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t>LIC. DIEGO BALBUENA</t>
  </si>
  <si>
    <t>DIVISION DE PRESUPUESTO</t>
  </si>
  <si>
    <t>PREPARADO POR</t>
  </si>
  <si>
    <t>LIC. JESUCITA FELIZ</t>
  </si>
  <si>
    <t>DEPARTAMENTO FINANCIERO</t>
  </si>
  <si>
    <t>REVISADO POR</t>
  </si>
  <si>
    <t>Año [2021]</t>
  </si>
  <si>
    <t>2021/01-Enero</t>
  </si>
  <si>
    <t>2021/02-Febrero</t>
  </si>
  <si>
    <t>2021/03-Marzo</t>
  </si>
  <si>
    <t>Marzo 31/2021</t>
  </si>
  <si>
    <t>Fecha de Carga 05/04/2021 17:28:23 pm</t>
  </si>
  <si>
    <t xml:space="preserve">                                                                                                                          DIRECTORA ADMINISTRATIVA Y FINANCIERA</t>
  </si>
  <si>
    <t xml:space="preserve">                                                                                                                                        LIC. GEORGINA VICTORIANO MORENO</t>
  </si>
  <si>
    <t xml:space="preserve">                                                                                                                                 AUTORIZADO POR</t>
  </si>
  <si>
    <t xml:space="preserve">                                                                                                                                        _________________________________________</t>
  </si>
  <si>
    <t>Presupuesto Adicional Medicamento  Alto Costo</t>
  </si>
  <si>
    <t>2.3.4-PRODUCTOS FARMACÉUTICOS (Alto Costo)</t>
  </si>
  <si>
    <t>Fecha de registro: hasta el [05] de [Abril] del [2021]</t>
  </si>
  <si>
    <t>Fecha de imputación: hasta el [31] de [Marzo] del [2021]</t>
  </si>
  <si>
    <t xml:space="preserve"> </t>
  </si>
  <si>
    <t xml:space="preserve"> LIC. GEORGINA VICTORIANO MORENO</t>
  </si>
  <si>
    <t>DIRECTORA ADMINISTRATIVA Y FINANCIERA</t>
  </si>
  <si>
    <t>AUTORIZADO POR</t>
  </si>
  <si>
    <t>Presupuesto Modificado</t>
  </si>
  <si>
    <t>ENC. DEPARTAMENTO FINANCIERO</t>
  </si>
  <si>
    <t>Fecha de registro: hasta el [01] de [Febrero del [2021]</t>
  </si>
  <si>
    <t>Fecha de imputación: hasta el [02] de [Enero] del [2021]</t>
  </si>
</sst>
</file>

<file path=xl/styles.xml><?xml version="1.0" encoding="utf-8"?>
<styleSheet xmlns="http://schemas.openxmlformats.org/spreadsheetml/2006/main">
  <numFmts count="1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71" fontId="49" fillId="33" borderId="10" xfId="46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left" wrapText="1"/>
    </xf>
    <xf numFmtId="171" fontId="6" fillId="0" borderId="0" xfId="0" applyNumberFormat="1" applyFont="1" applyAlignment="1">
      <alignment horizontal="right"/>
    </xf>
    <xf numFmtId="49" fontId="6" fillId="8" borderId="0" xfId="0" applyNumberFormat="1" applyFont="1" applyFill="1" applyAlignment="1">
      <alignment horizontal="left" wrapText="1"/>
    </xf>
    <xf numFmtId="171" fontId="6" fillId="8" borderId="0" xfId="0" applyNumberFormat="1" applyFont="1" applyFill="1" applyAlignment="1">
      <alignment horizontal="right"/>
    </xf>
    <xf numFmtId="0" fontId="50" fillId="34" borderId="11" xfId="0" applyFont="1" applyFill="1" applyBorder="1" applyAlignment="1">
      <alignment horizontal="left" vertical="center" wrapText="1"/>
    </xf>
    <xf numFmtId="171" fontId="50" fillId="34" borderId="11" xfId="46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 wrapText="1"/>
    </xf>
    <xf numFmtId="171" fontId="50" fillId="33" borderId="11" xfId="46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49" fontId="9" fillId="8" borderId="0" xfId="0" applyNumberFormat="1" applyFont="1" applyFill="1" applyAlignment="1">
      <alignment horizontal="left" wrapText="1"/>
    </xf>
    <xf numFmtId="171" fontId="9" fillId="8" borderId="0" xfId="0" applyNumberFormat="1" applyFont="1" applyFill="1" applyAlignment="1">
      <alignment horizontal="right"/>
    </xf>
    <xf numFmtId="49" fontId="10" fillId="0" borderId="0" xfId="0" applyNumberFormat="1" applyFont="1" applyAlignment="1">
      <alignment horizontal="left" wrapText="1"/>
    </xf>
    <xf numFmtId="171" fontId="10" fillId="0" borderId="0" xfId="0" applyNumberFormat="1" applyFont="1" applyAlignment="1">
      <alignment horizontal="right"/>
    </xf>
    <xf numFmtId="0" fontId="51" fillId="34" borderId="11" xfId="0" applyFont="1" applyFill="1" applyBorder="1" applyAlignment="1">
      <alignment horizontal="left" vertical="center" wrapText="1"/>
    </xf>
    <xf numFmtId="171" fontId="51" fillId="34" borderId="11" xfId="46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71" fontId="7" fillId="0" borderId="0" xfId="46" applyFont="1" applyAlignment="1">
      <alignment horizontal="left" vertical="center" wrapText="1" indent="2"/>
    </xf>
    <xf numFmtId="0" fontId="7" fillId="0" borderId="0" xfId="0" applyFont="1" applyAlignment="1">
      <alignment horizontal="left" vertical="center" wrapText="1" indent="2"/>
    </xf>
    <xf numFmtId="0" fontId="51" fillId="0" borderId="12" xfId="0" applyFont="1" applyBorder="1" applyAlignment="1">
      <alignment horizontal="left" vertical="center" wrapText="1"/>
    </xf>
    <xf numFmtId="171" fontId="51" fillId="0" borderId="12" xfId="46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171" fontId="51" fillId="0" borderId="0" xfId="46" applyFont="1" applyAlignment="1">
      <alignment horizontal="left" vertical="center" wrapText="1"/>
    </xf>
    <xf numFmtId="171" fontId="7" fillId="0" borderId="0" xfId="46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Border="1" applyAlignment="1">
      <alignment/>
    </xf>
    <xf numFmtId="171" fontId="6" fillId="0" borderId="0" xfId="46" applyFont="1" applyAlignment="1">
      <alignment horizontal="left" wrapText="1"/>
    </xf>
    <xf numFmtId="171" fontId="6" fillId="8" borderId="0" xfId="46" applyFont="1" applyFill="1" applyAlignment="1">
      <alignment horizontal="left" wrapText="1"/>
    </xf>
    <xf numFmtId="171" fontId="10" fillId="0" borderId="0" xfId="46" applyFont="1" applyAlignment="1">
      <alignment horizontal="left" wrapText="1"/>
    </xf>
    <xf numFmtId="171" fontId="7" fillId="0" borderId="0" xfId="46" applyFont="1" applyAlignment="1">
      <alignment vertical="center" wrapText="1"/>
    </xf>
    <xf numFmtId="171" fontId="9" fillId="8" borderId="0" xfId="46" applyFont="1" applyFill="1" applyAlignment="1">
      <alignment horizontal="left" wrapText="1"/>
    </xf>
    <xf numFmtId="0" fontId="8" fillId="0" borderId="0" xfId="0" applyFont="1" applyAlignment="1">
      <alignment wrapText="1"/>
    </xf>
    <xf numFmtId="171" fontId="11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180975</xdr:rowOff>
    </xdr:from>
    <xdr:to>
      <xdr:col>1</xdr:col>
      <xdr:colOff>1924050</xdr:colOff>
      <xdr:row>4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42900"/>
          <a:ext cx="1781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1</xdr:row>
      <xdr:rowOff>161925</xdr:rowOff>
    </xdr:from>
    <xdr:to>
      <xdr:col>8</xdr:col>
      <xdr:colOff>66675</xdr:colOff>
      <xdr:row>4</xdr:row>
      <xdr:rowOff>76200</xdr:rowOff>
    </xdr:to>
    <xdr:pic>
      <xdr:nvPicPr>
        <xdr:cNvPr id="2" name="2 Imagen" descr="farmacia del pueb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323850"/>
          <a:ext cx="2466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104775</xdr:rowOff>
    </xdr:from>
    <xdr:to>
      <xdr:col>1</xdr:col>
      <xdr:colOff>2038350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1981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1419225</xdr:colOff>
      <xdr:row>0</xdr:row>
      <xdr:rowOff>76200</xdr:rowOff>
    </xdr:from>
    <xdr:to>
      <xdr:col>3</xdr:col>
      <xdr:colOff>3343275</xdr:colOff>
      <xdr:row>2</xdr:row>
      <xdr:rowOff>190500</xdr:rowOff>
    </xdr:to>
    <xdr:pic>
      <xdr:nvPicPr>
        <xdr:cNvPr id="2" name="2 Imagen" descr="farmacia del pueb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76200"/>
          <a:ext cx="1924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2"/>
  <sheetViews>
    <sheetView zoomScalePageLayoutView="0" workbookViewId="0" topLeftCell="A82">
      <selection activeCell="B1" sqref="B1:H112"/>
    </sheetView>
  </sheetViews>
  <sheetFormatPr defaultColWidth="11.421875" defaultRowHeight="12.75"/>
  <cols>
    <col min="1" max="1" width="1.57421875" style="0" customWidth="1"/>
    <col min="2" max="2" width="47.28125" style="0" customWidth="1"/>
    <col min="3" max="4" width="18.57421875" style="0" bestFit="1" customWidth="1"/>
    <col min="5" max="5" width="18.57421875" style="0" customWidth="1"/>
    <col min="6" max="6" width="16.8515625" style="0" bestFit="1" customWidth="1"/>
    <col min="7" max="7" width="18.421875" style="0" customWidth="1"/>
    <col min="8" max="8" width="16.8515625" style="0" bestFit="1" customWidth="1"/>
  </cols>
  <sheetData>
    <row r="2" spans="2:5" ht="18">
      <c r="B2" s="1"/>
      <c r="C2" s="2"/>
      <c r="D2" s="2"/>
      <c r="E2" s="2"/>
    </row>
    <row r="3" spans="2:5" ht="18">
      <c r="B3" s="1"/>
      <c r="C3" s="2"/>
      <c r="D3" s="2"/>
      <c r="E3" s="2"/>
    </row>
    <row r="4" spans="2:5" ht="18">
      <c r="B4" s="1"/>
      <c r="C4" s="2"/>
      <c r="D4" s="2"/>
      <c r="E4" s="2"/>
    </row>
    <row r="5" spans="2:5" ht="18">
      <c r="B5" s="1"/>
      <c r="C5" s="2"/>
      <c r="D5" s="2"/>
      <c r="E5" s="2"/>
    </row>
    <row r="6" spans="2:8" ht="20.25">
      <c r="B6" s="52" t="s">
        <v>42</v>
      </c>
      <c r="C6" s="52"/>
      <c r="D6" s="52"/>
      <c r="E6" s="52"/>
      <c r="F6" s="52"/>
      <c r="G6" s="52"/>
      <c r="H6" s="52"/>
    </row>
    <row r="7" spans="2:8" ht="15.75" customHeight="1">
      <c r="B7" s="53" t="s">
        <v>43</v>
      </c>
      <c r="C7" s="53"/>
      <c r="D7" s="53"/>
      <c r="E7" s="53"/>
      <c r="F7" s="53"/>
      <c r="G7" s="53"/>
      <c r="H7" s="53"/>
    </row>
    <row r="8" spans="2:8" ht="18">
      <c r="B8" s="54" t="s">
        <v>88</v>
      </c>
      <c r="C8" s="54"/>
      <c r="D8" s="54"/>
      <c r="E8" s="54"/>
      <c r="F8" s="54"/>
      <c r="G8" s="54"/>
      <c r="H8" s="54"/>
    </row>
    <row r="9" spans="2:8" ht="18" customHeight="1">
      <c r="B9" s="55" t="s">
        <v>44</v>
      </c>
      <c r="C9" s="55"/>
      <c r="D9" s="55"/>
      <c r="E9" s="55"/>
      <c r="F9" s="55"/>
      <c r="G9" s="55"/>
      <c r="H9" s="55"/>
    </row>
    <row r="10" spans="2:8" ht="15.75">
      <c r="B10" s="56" t="s">
        <v>45</v>
      </c>
      <c r="C10" s="56"/>
      <c r="D10" s="56"/>
      <c r="E10" s="56"/>
      <c r="F10" s="56"/>
      <c r="G10" s="56"/>
      <c r="H10" s="56"/>
    </row>
    <row r="11" spans="2:7" ht="15.75">
      <c r="B11" s="5" t="s">
        <v>92</v>
      </c>
      <c r="C11" s="4"/>
      <c r="D11" s="4"/>
      <c r="E11" s="4"/>
      <c r="F11" s="4"/>
      <c r="G11" s="3"/>
    </row>
    <row r="12" spans="2:7" ht="15">
      <c r="B12" s="6" t="s">
        <v>93</v>
      </c>
      <c r="C12" s="4"/>
      <c r="D12" s="4"/>
      <c r="E12" s="4"/>
      <c r="F12" s="4"/>
      <c r="G12" s="3"/>
    </row>
    <row r="13" spans="2:8" ht="31.5">
      <c r="B13" s="3"/>
      <c r="C13" s="3"/>
      <c r="D13" s="3"/>
      <c r="E13" s="3"/>
      <c r="F13" s="7" t="s">
        <v>89</v>
      </c>
      <c r="G13" s="7" t="s">
        <v>90</v>
      </c>
      <c r="H13" s="7" t="s">
        <v>91</v>
      </c>
    </row>
    <row r="14" spans="2:8" ht="63">
      <c r="B14" s="7" t="s">
        <v>0</v>
      </c>
      <c r="C14" s="7" t="s">
        <v>1</v>
      </c>
      <c r="D14" s="7" t="s">
        <v>2</v>
      </c>
      <c r="E14" s="7" t="s">
        <v>98</v>
      </c>
      <c r="F14" s="7" t="s">
        <v>1</v>
      </c>
      <c r="G14" s="7" t="s">
        <v>1</v>
      </c>
      <c r="H14" s="7" t="s">
        <v>1</v>
      </c>
    </row>
    <row r="15" spans="2:8" ht="14.25">
      <c r="B15" s="11" t="s">
        <v>3</v>
      </c>
      <c r="C15" s="44">
        <f>SUM(F15:H15)</f>
        <v>1024128064.2</v>
      </c>
      <c r="D15" s="12">
        <v>4156294851</v>
      </c>
      <c r="E15" s="12">
        <f>E16</f>
        <v>1927839406.58</v>
      </c>
      <c r="F15" s="12">
        <v>186595893.66</v>
      </c>
      <c r="G15" s="12">
        <v>396819046.22</v>
      </c>
      <c r="H15" s="12">
        <v>440713124.32</v>
      </c>
    </row>
    <row r="16" spans="2:8" ht="28.5">
      <c r="B16" s="11" t="s">
        <v>4</v>
      </c>
      <c r="C16" s="44">
        <f aca="true" t="shared" si="0" ref="C16:C78">SUM(F16:H16)</f>
        <v>1024128064.2</v>
      </c>
      <c r="D16" s="12">
        <v>4156294851</v>
      </c>
      <c r="E16" s="12">
        <f>E17</f>
        <v>1927839406.58</v>
      </c>
      <c r="F16" s="12">
        <v>186595893.66</v>
      </c>
      <c r="G16" s="12">
        <v>396819046.22</v>
      </c>
      <c r="H16" s="12">
        <v>440713124.32</v>
      </c>
    </row>
    <row r="17" spans="2:8" ht="28.5">
      <c r="B17" s="11" t="s">
        <v>5</v>
      </c>
      <c r="C17" s="44">
        <f t="shared" si="0"/>
        <v>1024128064.2</v>
      </c>
      <c r="D17" s="12">
        <v>4156294851</v>
      </c>
      <c r="E17" s="12">
        <f>E18</f>
        <v>1927839406.58</v>
      </c>
      <c r="F17" s="12">
        <v>186595893.66</v>
      </c>
      <c r="G17" s="12">
        <v>396819046.22</v>
      </c>
      <c r="H17" s="12">
        <v>440713124.32</v>
      </c>
    </row>
    <row r="18" spans="2:8" ht="28.5">
      <c r="B18" s="11" t="s">
        <v>6</v>
      </c>
      <c r="C18" s="44">
        <f t="shared" si="0"/>
        <v>1024128064.2</v>
      </c>
      <c r="D18" s="12">
        <v>4156294851</v>
      </c>
      <c r="E18" s="12">
        <f>E19</f>
        <v>1927839406.58</v>
      </c>
      <c r="F18" s="12">
        <v>186595893.66</v>
      </c>
      <c r="G18" s="12">
        <v>396819046.22</v>
      </c>
      <c r="H18" s="12">
        <v>440713124.32</v>
      </c>
    </row>
    <row r="19" spans="2:8" ht="14.25">
      <c r="B19" s="11" t="s">
        <v>7</v>
      </c>
      <c r="C19" s="44">
        <f t="shared" si="0"/>
        <v>1024128064.2</v>
      </c>
      <c r="D19" s="12">
        <v>4156294851</v>
      </c>
      <c r="E19" s="12">
        <f>E35</f>
        <v>1927839406.58</v>
      </c>
      <c r="F19" s="12">
        <v>186595893.66</v>
      </c>
      <c r="G19" s="12">
        <v>396819046.22</v>
      </c>
      <c r="H19" s="12">
        <v>440713124.32</v>
      </c>
    </row>
    <row r="20" spans="2:8" ht="28.5">
      <c r="B20" s="13" t="s">
        <v>8</v>
      </c>
      <c r="C20" s="45">
        <f t="shared" si="0"/>
        <v>198722522.9</v>
      </c>
      <c r="D20" s="14">
        <v>839458898</v>
      </c>
      <c r="E20" s="14"/>
      <c r="F20" s="14">
        <v>59444179.32</v>
      </c>
      <c r="G20" s="14">
        <f>G21+G22+G23+G24</f>
        <v>58650368.8</v>
      </c>
      <c r="H20" s="14">
        <f>H21+H22+H23+H24</f>
        <v>80627974.78</v>
      </c>
    </row>
    <row r="21" spans="2:8" ht="12.75">
      <c r="B21" s="23" t="s">
        <v>9</v>
      </c>
      <c r="C21" s="46">
        <f t="shared" si="0"/>
        <v>154955507.78</v>
      </c>
      <c r="D21" s="24">
        <v>668429634</v>
      </c>
      <c r="E21" s="24"/>
      <c r="F21" s="24">
        <v>50126728.43</v>
      </c>
      <c r="G21" s="24">
        <v>49405434.25</v>
      </c>
      <c r="H21" s="24">
        <v>55423345.1</v>
      </c>
    </row>
    <row r="22" spans="2:8" ht="12.75">
      <c r="B22" s="23" t="s">
        <v>10</v>
      </c>
      <c r="C22" s="46">
        <f t="shared" si="0"/>
        <v>20104510</v>
      </c>
      <c r="D22" s="24">
        <v>70579836</v>
      </c>
      <c r="E22" s="24"/>
      <c r="F22" s="24">
        <v>1659920</v>
      </c>
      <c r="G22" s="24">
        <v>1707320</v>
      </c>
      <c r="H22" s="24">
        <v>16737270</v>
      </c>
    </row>
    <row r="23" spans="2:8" ht="12.75">
      <c r="B23" s="23" t="s">
        <v>11</v>
      </c>
      <c r="C23" s="46">
        <f t="shared" si="0"/>
        <v>0</v>
      </c>
      <c r="D23" s="24">
        <v>1000000</v>
      </c>
      <c r="E23" s="24"/>
      <c r="F23" s="24">
        <v>0</v>
      </c>
      <c r="G23" s="24">
        <v>0</v>
      </c>
      <c r="H23" s="24">
        <v>0</v>
      </c>
    </row>
    <row r="24" spans="2:8" ht="12.75">
      <c r="B24" s="23" t="s">
        <v>12</v>
      </c>
      <c r="C24" s="46">
        <f t="shared" si="0"/>
        <v>23662505.119999997</v>
      </c>
      <c r="D24" s="24">
        <v>99449428</v>
      </c>
      <c r="E24" s="24"/>
      <c r="F24" s="24">
        <v>7657530.89</v>
      </c>
      <c r="G24" s="24">
        <v>7537614.55</v>
      </c>
      <c r="H24" s="24">
        <v>8467359.68</v>
      </c>
    </row>
    <row r="25" spans="2:8" ht="14.25">
      <c r="B25" s="13" t="s">
        <v>13</v>
      </c>
      <c r="C25" s="45">
        <f t="shared" si="0"/>
        <v>45279458.05</v>
      </c>
      <c r="D25" s="14">
        <v>324128463</v>
      </c>
      <c r="E25" s="14"/>
      <c r="F25" s="14">
        <v>9451143.04</v>
      </c>
      <c r="G25" s="14">
        <f>G26+G27+G28+G29+G30+G31+G32+G33+G34</f>
        <v>9173134.61</v>
      </c>
      <c r="H25" s="14">
        <f>H26+H27+H28+H29+H30+H31+H32+H33+H34</f>
        <v>26655180.4</v>
      </c>
    </row>
    <row r="26" spans="2:8" ht="12.75">
      <c r="B26" s="23" t="s">
        <v>14</v>
      </c>
      <c r="C26" s="46">
        <f t="shared" si="0"/>
        <v>14406392</v>
      </c>
      <c r="D26" s="24">
        <v>66206320</v>
      </c>
      <c r="E26" s="24"/>
      <c r="F26" s="24">
        <v>4998186.22</v>
      </c>
      <c r="G26" s="24">
        <v>4717204.78</v>
      </c>
      <c r="H26" s="24">
        <v>4691001</v>
      </c>
    </row>
    <row r="27" spans="2:8" ht="12.75">
      <c r="B27" s="23" t="s">
        <v>15</v>
      </c>
      <c r="C27" s="46">
        <f t="shared" si="0"/>
        <v>260780</v>
      </c>
      <c r="D27" s="24">
        <v>5371865</v>
      </c>
      <c r="E27" s="24"/>
      <c r="F27" s="24">
        <v>0</v>
      </c>
      <c r="G27" s="24">
        <v>0</v>
      </c>
      <c r="H27" s="24">
        <v>260780</v>
      </c>
    </row>
    <row r="28" spans="2:8" ht="12.75">
      <c r="B28" s="23" t="s">
        <v>16</v>
      </c>
      <c r="C28" s="46">
        <f t="shared" si="0"/>
        <v>0</v>
      </c>
      <c r="D28" s="24">
        <v>7197600</v>
      </c>
      <c r="E28" s="24"/>
      <c r="F28" s="24">
        <v>0</v>
      </c>
      <c r="G28" s="24">
        <v>0</v>
      </c>
      <c r="H28" s="24">
        <v>0</v>
      </c>
    </row>
    <row r="29" spans="2:8" ht="12.75">
      <c r="B29" s="23" t="s">
        <v>17</v>
      </c>
      <c r="C29" s="46">
        <f t="shared" si="0"/>
        <v>0</v>
      </c>
      <c r="D29" s="24">
        <v>1095000</v>
      </c>
      <c r="E29" s="24"/>
      <c r="F29" s="24">
        <v>0</v>
      </c>
      <c r="G29" s="24">
        <v>0</v>
      </c>
      <c r="H29" s="24">
        <v>0</v>
      </c>
    </row>
    <row r="30" spans="2:8" ht="12.75">
      <c r="B30" s="23" t="s">
        <v>18</v>
      </c>
      <c r="C30" s="46">
        <f t="shared" si="0"/>
        <v>16922756.83</v>
      </c>
      <c r="D30" s="24">
        <v>53256828</v>
      </c>
      <c r="E30" s="24"/>
      <c r="F30" s="24">
        <v>4179504.76</v>
      </c>
      <c r="G30" s="24">
        <v>4034764.55</v>
      </c>
      <c r="H30" s="24">
        <v>8708487.52</v>
      </c>
    </row>
    <row r="31" spans="2:8" ht="12.75">
      <c r="B31" s="23" t="s">
        <v>19</v>
      </c>
      <c r="C31" s="46">
        <f t="shared" si="0"/>
        <v>909243.9099999999</v>
      </c>
      <c r="D31" s="24">
        <v>22826081</v>
      </c>
      <c r="E31" s="24"/>
      <c r="F31" s="24">
        <v>256092.06</v>
      </c>
      <c r="G31" s="24">
        <v>324553.11</v>
      </c>
      <c r="H31" s="24">
        <v>328598.74</v>
      </c>
    </row>
    <row r="32" spans="2:8" ht="25.5">
      <c r="B32" s="23" t="s">
        <v>20</v>
      </c>
      <c r="C32" s="46">
        <f t="shared" si="0"/>
        <v>1365186.23</v>
      </c>
      <c r="D32" s="24">
        <v>77490756</v>
      </c>
      <c r="E32" s="24"/>
      <c r="F32" s="24">
        <v>0</v>
      </c>
      <c r="G32" s="24">
        <v>94252.17</v>
      </c>
      <c r="H32" s="24">
        <v>1270934.06</v>
      </c>
    </row>
    <row r="33" spans="2:8" ht="25.5">
      <c r="B33" s="23" t="s">
        <v>21</v>
      </c>
      <c r="C33" s="46">
        <f t="shared" si="0"/>
        <v>2094897.4</v>
      </c>
      <c r="D33" s="24">
        <v>45229017</v>
      </c>
      <c r="E33" s="24"/>
      <c r="F33" s="24">
        <v>17360</v>
      </c>
      <c r="G33" s="24">
        <v>2360</v>
      </c>
      <c r="H33" s="24">
        <v>2075177.4</v>
      </c>
    </row>
    <row r="34" spans="2:8" ht="12.75">
      <c r="B34" s="23" t="s">
        <v>22</v>
      </c>
      <c r="C34" s="46">
        <f t="shared" si="0"/>
        <v>9320201.68</v>
      </c>
      <c r="D34" s="24">
        <v>45454996</v>
      </c>
      <c r="E34" s="24"/>
      <c r="F34" s="24">
        <v>0</v>
      </c>
      <c r="G34" s="24">
        <v>0</v>
      </c>
      <c r="H34" s="24">
        <v>9320201.68</v>
      </c>
    </row>
    <row r="35" spans="2:8" ht="14.25">
      <c r="B35" s="13" t="s">
        <v>23</v>
      </c>
      <c r="C35" s="45">
        <f t="shared" si="0"/>
        <v>773925241.96</v>
      </c>
      <c r="D35" s="14">
        <v>2796599873</v>
      </c>
      <c r="E35" s="14">
        <f>SUM(E36:E44)</f>
        <v>1927839406.58</v>
      </c>
      <c r="F35" s="14">
        <v>117700571.3</v>
      </c>
      <c r="G35" s="14">
        <f>G36+G37+G38+G39+G41+G42+G43+G44</f>
        <v>328995542.81</v>
      </c>
      <c r="H35" s="14">
        <f>H36+H37+H38+H39+H41+H42+H43+H44</f>
        <v>327229127.84999996</v>
      </c>
    </row>
    <row r="36" spans="2:8" ht="12.75">
      <c r="B36" s="23" t="s">
        <v>24</v>
      </c>
      <c r="C36" s="46">
        <f t="shared" si="0"/>
        <v>855300</v>
      </c>
      <c r="D36" s="24">
        <v>4652203</v>
      </c>
      <c r="E36" s="24"/>
      <c r="F36" s="24">
        <v>0</v>
      </c>
      <c r="G36" s="24">
        <v>0</v>
      </c>
      <c r="H36" s="24">
        <v>855300</v>
      </c>
    </row>
    <row r="37" spans="2:8" ht="12.75">
      <c r="B37" s="23" t="s">
        <v>25</v>
      </c>
      <c r="C37" s="46">
        <f t="shared" si="0"/>
        <v>70761130.69</v>
      </c>
      <c r="D37" s="24">
        <v>6187994</v>
      </c>
      <c r="E37" s="24"/>
      <c r="F37" s="24">
        <v>0</v>
      </c>
      <c r="G37" s="24">
        <v>55191688.3</v>
      </c>
      <c r="H37" s="24">
        <v>15569442.39</v>
      </c>
    </row>
    <row r="38" spans="2:8" ht="12.75">
      <c r="B38" s="23" t="s">
        <v>26</v>
      </c>
      <c r="C38" s="46">
        <f t="shared" si="0"/>
        <v>2091965.81</v>
      </c>
      <c r="D38" s="24">
        <v>9929864</v>
      </c>
      <c r="E38" s="24"/>
      <c r="F38" s="24">
        <v>0</v>
      </c>
      <c r="G38" s="24">
        <v>302080</v>
      </c>
      <c r="H38" s="24">
        <v>1789885.81</v>
      </c>
    </row>
    <row r="39" spans="2:8" ht="12.75">
      <c r="B39" s="23" t="s">
        <v>27</v>
      </c>
      <c r="C39" s="46">
        <f t="shared" si="0"/>
        <v>408966104.96</v>
      </c>
      <c r="D39" s="24">
        <v>1816701894</v>
      </c>
      <c r="E39" s="24"/>
      <c r="F39" s="24">
        <v>78081180.66</v>
      </c>
      <c r="G39" s="24">
        <v>111641028.88</v>
      </c>
      <c r="H39" s="24">
        <v>219243895.42</v>
      </c>
    </row>
    <row r="40" spans="2:8" ht="12.75">
      <c r="B40" s="23" t="s">
        <v>99</v>
      </c>
      <c r="C40" s="46">
        <f t="shared" si="0"/>
        <v>0</v>
      </c>
      <c r="D40" s="24"/>
      <c r="E40" s="24">
        <v>1927839406.58</v>
      </c>
      <c r="F40" s="24"/>
      <c r="G40" s="24"/>
      <c r="H40" s="24"/>
    </row>
    <row r="41" spans="2:8" ht="12.75">
      <c r="B41" s="23" t="s">
        <v>28</v>
      </c>
      <c r="C41" s="46">
        <f t="shared" si="0"/>
        <v>298483.92</v>
      </c>
      <c r="D41" s="24">
        <v>11828458</v>
      </c>
      <c r="E41" s="24"/>
      <c r="F41" s="24">
        <v>0</v>
      </c>
      <c r="G41" s="24">
        <v>0</v>
      </c>
      <c r="H41" s="24">
        <v>298483.92</v>
      </c>
    </row>
    <row r="42" spans="2:8" ht="25.5">
      <c r="B42" s="23" t="s">
        <v>29</v>
      </c>
      <c r="C42" s="46">
        <f t="shared" si="0"/>
        <v>0</v>
      </c>
      <c r="D42" s="24">
        <v>11573981</v>
      </c>
      <c r="E42" s="24"/>
      <c r="F42" s="24">
        <v>0</v>
      </c>
      <c r="G42" s="24">
        <v>0</v>
      </c>
      <c r="H42" s="24">
        <v>0</v>
      </c>
    </row>
    <row r="43" spans="2:8" ht="25.5">
      <c r="B43" s="23" t="s">
        <v>30</v>
      </c>
      <c r="C43" s="46">
        <f t="shared" si="0"/>
        <v>1180</v>
      </c>
      <c r="D43" s="24">
        <v>52179632</v>
      </c>
      <c r="E43" s="24"/>
      <c r="F43" s="24">
        <v>0</v>
      </c>
      <c r="G43" s="24">
        <v>0</v>
      </c>
      <c r="H43" s="24">
        <v>1180</v>
      </c>
    </row>
    <row r="44" spans="2:8" ht="12.75">
      <c r="B44" s="23" t="s">
        <v>31</v>
      </c>
      <c r="C44" s="46">
        <f t="shared" si="0"/>
        <v>290951076.58</v>
      </c>
      <c r="D44" s="24">
        <v>883545847</v>
      </c>
      <c r="E44" s="24"/>
      <c r="F44" s="24">
        <v>39619390.64</v>
      </c>
      <c r="G44" s="24">
        <v>161860745.63</v>
      </c>
      <c r="H44" s="24">
        <v>89470940.31</v>
      </c>
    </row>
    <row r="45" spans="2:8" ht="14.25">
      <c r="B45" s="15" t="s">
        <v>46</v>
      </c>
      <c r="C45" s="16">
        <f t="shared" si="0"/>
        <v>0</v>
      </c>
      <c r="D45" s="16">
        <v>0</v>
      </c>
      <c r="E45" s="16"/>
      <c r="F45" s="16">
        <f aca="true" t="shared" si="1" ref="F45:F60">SUM(G45:Q45)</f>
        <v>0</v>
      </c>
      <c r="G45" s="16">
        <f aca="true" t="shared" si="2" ref="G45:G60">SUM(H45:R45)</f>
        <v>0</v>
      </c>
      <c r="H45" s="16">
        <f aca="true" t="shared" si="3" ref="H45:H60">SUM(J45:S45)</f>
        <v>0</v>
      </c>
    </row>
    <row r="46" spans="2:8" ht="25.5">
      <c r="B46" s="27" t="s">
        <v>47</v>
      </c>
      <c r="C46" s="47">
        <f t="shared" si="0"/>
        <v>0</v>
      </c>
      <c r="D46" s="28">
        <v>0</v>
      </c>
      <c r="E46" s="28"/>
      <c r="F46" s="28">
        <f t="shared" si="1"/>
        <v>0</v>
      </c>
      <c r="G46" s="28">
        <f t="shared" si="2"/>
        <v>0</v>
      </c>
      <c r="H46" s="28">
        <f t="shared" si="3"/>
        <v>0</v>
      </c>
    </row>
    <row r="47" spans="2:8" ht="25.5">
      <c r="B47" s="27" t="s">
        <v>48</v>
      </c>
      <c r="C47" s="47">
        <f t="shared" si="0"/>
        <v>0</v>
      </c>
      <c r="D47" s="28">
        <v>0</v>
      </c>
      <c r="E47" s="28"/>
      <c r="F47" s="28">
        <f t="shared" si="1"/>
        <v>0</v>
      </c>
      <c r="G47" s="28">
        <f t="shared" si="2"/>
        <v>0</v>
      </c>
      <c r="H47" s="28">
        <f t="shared" si="3"/>
        <v>0</v>
      </c>
    </row>
    <row r="48" spans="2:8" ht="25.5">
      <c r="B48" s="27" t="s">
        <v>49</v>
      </c>
      <c r="C48" s="47">
        <f t="shared" si="0"/>
        <v>0</v>
      </c>
      <c r="D48" s="28">
        <v>0</v>
      </c>
      <c r="E48" s="28"/>
      <c r="F48" s="28">
        <f t="shared" si="1"/>
        <v>0</v>
      </c>
      <c r="G48" s="28">
        <f t="shared" si="2"/>
        <v>0</v>
      </c>
      <c r="H48" s="28">
        <f t="shared" si="3"/>
        <v>0</v>
      </c>
    </row>
    <row r="49" spans="2:8" ht="25.5">
      <c r="B49" s="27" t="s">
        <v>50</v>
      </c>
      <c r="C49" s="47">
        <f t="shared" si="0"/>
        <v>0</v>
      </c>
      <c r="D49" s="28">
        <v>0</v>
      </c>
      <c r="E49" s="28"/>
      <c r="F49" s="28">
        <f t="shared" si="1"/>
        <v>0</v>
      </c>
      <c r="G49" s="28">
        <f t="shared" si="2"/>
        <v>0</v>
      </c>
      <c r="H49" s="28">
        <f t="shared" si="3"/>
        <v>0</v>
      </c>
    </row>
    <row r="50" spans="2:8" ht="25.5">
      <c r="B50" s="27" t="s">
        <v>51</v>
      </c>
      <c r="C50" s="47">
        <f t="shared" si="0"/>
        <v>0</v>
      </c>
      <c r="D50" s="28">
        <v>0</v>
      </c>
      <c r="E50" s="28"/>
      <c r="F50" s="28">
        <f t="shared" si="1"/>
        <v>0</v>
      </c>
      <c r="G50" s="28">
        <f t="shared" si="2"/>
        <v>0</v>
      </c>
      <c r="H50" s="28">
        <f t="shared" si="3"/>
        <v>0</v>
      </c>
    </row>
    <row r="51" spans="2:8" ht="25.5">
      <c r="B51" s="27" t="s">
        <v>52</v>
      </c>
      <c r="C51" s="47">
        <f t="shared" si="0"/>
        <v>0</v>
      </c>
      <c r="D51" s="28">
        <v>0</v>
      </c>
      <c r="E51" s="28"/>
      <c r="F51" s="28">
        <f t="shared" si="1"/>
        <v>0</v>
      </c>
      <c r="G51" s="28">
        <f t="shared" si="2"/>
        <v>0</v>
      </c>
      <c r="H51" s="28">
        <f t="shared" si="3"/>
        <v>0</v>
      </c>
    </row>
    <row r="52" spans="2:8" ht="25.5">
      <c r="B52" s="27" t="s">
        <v>53</v>
      </c>
      <c r="C52" s="47">
        <f t="shared" si="0"/>
        <v>0</v>
      </c>
      <c r="D52" s="28">
        <v>0</v>
      </c>
      <c r="E52" s="28"/>
      <c r="F52" s="28">
        <f t="shared" si="1"/>
        <v>0</v>
      </c>
      <c r="G52" s="28">
        <f t="shared" si="2"/>
        <v>0</v>
      </c>
      <c r="H52" s="28">
        <f t="shared" si="3"/>
        <v>0</v>
      </c>
    </row>
    <row r="53" spans="2:8" ht="14.25">
      <c r="B53" s="15" t="s">
        <v>54</v>
      </c>
      <c r="C53" s="16">
        <f t="shared" si="0"/>
        <v>0</v>
      </c>
      <c r="D53" s="16">
        <v>0</v>
      </c>
      <c r="E53" s="16"/>
      <c r="F53" s="16">
        <f t="shared" si="1"/>
        <v>0</v>
      </c>
      <c r="G53" s="16">
        <f t="shared" si="2"/>
        <v>0</v>
      </c>
      <c r="H53" s="16">
        <f t="shared" si="3"/>
        <v>0</v>
      </c>
    </row>
    <row r="54" spans="2:8" ht="25.5">
      <c r="B54" s="27" t="s">
        <v>55</v>
      </c>
      <c r="C54" s="47">
        <f t="shared" si="0"/>
        <v>0</v>
      </c>
      <c r="D54" s="28">
        <v>0</v>
      </c>
      <c r="E54" s="28"/>
      <c r="F54" s="28">
        <f t="shared" si="1"/>
        <v>0</v>
      </c>
      <c r="G54" s="28">
        <f t="shared" si="2"/>
        <v>0</v>
      </c>
      <c r="H54" s="28">
        <f t="shared" si="3"/>
        <v>0</v>
      </c>
    </row>
    <row r="55" spans="2:8" ht="25.5">
      <c r="B55" s="27" t="s">
        <v>56</v>
      </c>
      <c r="C55" s="47">
        <f t="shared" si="0"/>
        <v>0</v>
      </c>
      <c r="D55" s="28">
        <v>0</v>
      </c>
      <c r="E55" s="28"/>
      <c r="F55" s="28">
        <f t="shared" si="1"/>
        <v>0</v>
      </c>
      <c r="G55" s="28">
        <f t="shared" si="2"/>
        <v>0</v>
      </c>
      <c r="H55" s="28">
        <f t="shared" si="3"/>
        <v>0</v>
      </c>
    </row>
    <row r="56" spans="2:8" ht="25.5">
      <c r="B56" s="27" t="s">
        <v>57</v>
      </c>
      <c r="C56" s="47">
        <f t="shared" si="0"/>
        <v>0</v>
      </c>
      <c r="D56" s="28">
        <v>0</v>
      </c>
      <c r="E56" s="28"/>
      <c r="F56" s="28">
        <f t="shared" si="1"/>
        <v>0</v>
      </c>
      <c r="G56" s="28">
        <f t="shared" si="2"/>
        <v>0</v>
      </c>
      <c r="H56" s="28">
        <f t="shared" si="3"/>
        <v>0</v>
      </c>
    </row>
    <row r="57" spans="2:8" ht="25.5">
      <c r="B57" s="27" t="s">
        <v>58</v>
      </c>
      <c r="C57" s="47">
        <f t="shared" si="0"/>
        <v>0</v>
      </c>
      <c r="D57" s="28">
        <v>0</v>
      </c>
      <c r="E57" s="28"/>
      <c r="F57" s="28">
        <f t="shared" si="1"/>
        <v>0</v>
      </c>
      <c r="G57" s="28">
        <f t="shared" si="2"/>
        <v>0</v>
      </c>
      <c r="H57" s="28">
        <f t="shared" si="3"/>
        <v>0</v>
      </c>
    </row>
    <row r="58" spans="2:8" ht="25.5">
      <c r="B58" s="27" t="s">
        <v>59</v>
      </c>
      <c r="C58" s="47">
        <f t="shared" si="0"/>
        <v>0</v>
      </c>
      <c r="D58" s="28">
        <v>0</v>
      </c>
      <c r="E58" s="28"/>
      <c r="F58" s="28">
        <f t="shared" si="1"/>
        <v>0</v>
      </c>
      <c r="G58" s="28">
        <f t="shared" si="2"/>
        <v>0</v>
      </c>
      <c r="H58" s="28">
        <f t="shared" si="3"/>
        <v>0</v>
      </c>
    </row>
    <row r="59" spans="2:8" ht="25.5">
      <c r="B59" s="27" t="s">
        <v>60</v>
      </c>
      <c r="C59" s="47">
        <f t="shared" si="0"/>
        <v>0</v>
      </c>
      <c r="D59" s="28">
        <v>0</v>
      </c>
      <c r="E59" s="28"/>
      <c r="F59" s="28">
        <f t="shared" si="1"/>
        <v>0</v>
      </c>
      <c r="G59" s="28">
        <f t="shared" si="2"/>
        <v>0</v>
      </c>
      <c r="H59" s="28">
        <f t="shared" si="3"/>
        <v>0</v>
      </c>
    </row>
    <row r="60" spans="2:8" ht="25.5">
      <c r="B60" s="27" t="s">
        <v>61</v>
      </c>
      <c r="C60" s="47">
        <f t="shared" si="0"/>
        <v>0</v>
      </c>
      <c r="D60" s="28">
        <v>0</v>
      </c>
      <c r="E60" s="28"/>
      <c r="F60" s="28">
        <f t="shared" si="1"/>
        <v>0</v>
      </c>
      <c r="G60" s="28">
        <f t="shared" si="2"/>
        <v>0</v>
      </c>
      <c r="H60" s="28">
        <f t="shared" si="3"/>
        <v>0</v>
      </c>
    </row>
    <row r="61" spans="2:8" ht="28.5">
      <c r="B61" s="13" t="s">
        <v>32</v>
      </c>
      <c r="C61" s="45">
        <f t="shared" si="0"/>
        <v>3453123.6</v>
      </c>
      <c r="D61" s="14">
        <v>146967617</v>
      </c>
      <c r="E61" s="14"/>
      <c r="F61" s="14">
        <v>0</v>
      </c>
      <c r="G61" s="14">
        <v>0</v>
      </c>
      <c r="H61" s="14">
        <f>H62+H63+H64+H65+H66+H67+H68</f>
        <v>3453123.6</v>
      </c>
    </row>
    <row r="62" spans="2:8" ht="12.75">
      <c r="B62" s="23" t="s">
        <v>33</v>
      </c>
      <c r="C62" s="46">
        <f t="shared" si="0"/>
        <v>686611.52</v>
      </c>
      <c r="D62" s="24">
        <v>56169765</v>
      </c>
      <c r="E62" s="24"/>
      <c r="F62" s="24">
        <v>0</v>
      </c>
      <c r="G62" s="24">
        <v>0</v>
      </c>
      <c r="H62" s="24">
        <v>686611.52</v>
      </c>
    </row>
    <row r="63" spans="2:8" ht="25.5">
      <c r="B63" s="23" t="s">
        <v>34</v>
      </c>
      <c r="C63" s="46">
        <f t="shared" si="0"/>
        <v>0</v>
      </c>
      <c r="D63" s="24">
        <v>100000</v>
      </c>
      <c r="E63" s="24"/>
      <c r="F63" s="24">
        <v>0</v>
      </c>
      <c r="G63" s="24">
        <v>0</v>
      </c>
      <c r="H63" s="24">
        <v>0</v>
      </c>
    </row>
    <row r="64" spans="2:8" ht="25.5">
      <c r="B64" s="23" t="s">
        <v>35</v>
      </c>
      <c r="C64" s="46">
        <f t="shared" si="0"/>
        <v>0</v>
      </c>
      <c r="D64" s="24">
        <v>77200</v>
      </c>
      <c r="E64" s="24"/>
      <c r="F64" s="24">
        <v>0</v>
      </c>
      <c r="G64" s="24">
        <v>0</v>
      </c>
      <c r="H64" s="24">
        <v>0</v>
      </c>
    </row>
    <row r="65" spans="2:8" ht="25.5">
      <c r="B65" s="23" t="s">
        <v>36</v>
      </c>
      <c r="C65" s="46">
        <f t="shared" si="0"/>
        <v>690000</v>
      </c>
      <c r="D65" s="24">
        <v>21135544</v>
      </c>
      <c r="E65" s="24"/>
      <c r="F65" s="24">
        <v>0</v>
      </c>
      <c r="G65" s="24">
        <v>0</v>
      </c>
      <c r="H65" s="24">
        <v>690000</v>
      </c>
    </row>
    <row r="66" spans="2:8" ht="25.5">
      <c r="B66" s="23" t="s">
        <v>37</v>
      </c>
      <c r="C66" s="46">
        <f t="shared" si="0"/>
        <v>0</v>
      </c>
      <c r="D66" s="24">
        <v>13199053</v>
      </c>
      <c r="E66" s="24"/>
      <c r="F66" s="24">
        <v>0</v>
      </c>
      <c r="G66" s="24">
        <v>0</v>
      </c>
      <c r="H66" s="24">
        <v>0</v>
      </c>
    </row>
    <row r="67" spans="2:8" ht="12.75">
      <c r="B67" s="23" t="s">
        <v>38</v>
      </c>
      <c r="C67" s="46">
        <f t="shared" si="0"/>
        <v>0</v>
      </c>
      <c r="D67" s="24">
        <v>180055</v>
      </c>
      <c r="E67" s="24"/>
      <c r="F67" s="24">
        <v>0</v>
      </c>
      <c r="G67" s="24">
        <v>0</v>
      </c>
      <c r="H67" s="24">
        <v>0</v>
      </c>
    </row>
    <row r="68" spans="2:8" ht="12.75">
      <c r="B68" s="23" t="s">
        <v>39</v>
      </c>
      <c r="C68" s="46">
        <f t="shared" si="0"/>
        <v>2076512.08</v>
      </c>
      <c r="D68" s="24">
        <v>56106000</v>
      </c>
      <c r="E68" s="24"/>
      <c r="F68" s="24">
        <v>0</v>
      </c>
      <c r="G68" s="24">
        <v>0</v>
      </c>
      <c r="H68" s="24">
        <v>2076512.08</v>
      </c>
    </row>
    <row r="69" spans="2:8" ht="12.75">
      <c r="B69" s="21" t="s">
        <v>40</v>
      </c>
      <c r="C69" s="48">
        <f t="shared" si="0"/>
        <v>2747717.69</v>
      </c>
      <c r="D69" s="22">
        <v>49140000</v>
      </c>
      <c r="E69" s="22"/>
      <c r="F69" s="22">
        <v>0</v>
      </c>
      <c r="G69" s="22">
        <v>0</v>
      </c>
      <c r="H69" s="22">
        <f>H70</f>
        <v>2747717.69</v>
      </c>
    </row>
    <row r="70" spans="2:8" ht="12.75">
      <c r="B70" s="23" t="s">
        <v>41</v>
      </c>
      <c r="C70" s="46">
        <f t="shared" si="0"/>
        <v>2747717.69</v>
      </c>
      <c r="D70" s="24">
        <v>49140000</v>
      </c>
      <c r="E70" s="24"/>
      <c r="F70" s="24">
        <v>0</v>
      </c>
      <c r="G70" s="24">
        <v>0</v>
      </c>
      <c r="H70" s="24">
        <v>2747717.69</v>
      </c>
    </row>
    <row r="71" spans="2:8" ht="28.5">
      <c r="B71" s="15" t="s">
        <v>62</v>
      </c>
      <c r="C71" s="16">
        <f t="shared" si="0"/>
        <v>0</v>
      </c>
      <c r="D71" s="16">
        <v>0</v>
      </c>
      <c r="E71" s="16"/>
      <c r="F71" s="16">
        <f aca="true" t="shared" si="4" ref="F71:G77">SUM(G71:Q71)</f>
        <v>0</v>
      </c>
      <c r="G71" s="16">
        <f t="shared" si="4"/>
        <v>0</v>
      </c>
      <c r="H71" s="16">
        <f aca="true" t="shared" si="5" ref="H71:H77">SUM(J71:S71)</f>
        <v>0</v>
      </c>
    </row>
    <row r="72" spans="2:8" ht="12.75">
      <c r="B72" s="29" t="s">
        <v>63</v>
      </c>
      <c r="C72" s="28">
        <f t="shared" si="0"/>
        <v>0</v>
      </c>
      <c r="D72" s="28">
        <v>0</v>
      </c>
      <c r="E72" s="28"/>
      <c r="F72" s="28">
        <f t="shared" si="4"/>
        <v>0</v>
      </c>
      <c r="G72" s="28">
        <f t="shared" si="4"/>
        <v>0</v>
      </c>
      <c r="H72" s="28">
        <f t="shared" si="5"/>
        <v>0</v>
      </c>
    </row>
    <row r="73" spans="2:8" ht="25.5">
      <c r="B73" s="29" t="s">
        <v>64</v>
      </c>
      <c r="C73" s="28">
        <f t="shared" si="0"/>
        <v>0</v>
      </c>
      <c r="D73" s="28">
        <v>0</v>
      </c>
      <c r="E73" s="28"/>
      <c r="F73" s="28">
        <f t="shared" si="4"/>
        <v>0</v>
      </c>
      <c r="G73" s="28">
        <f t="shared" si="4"/>
        <v>0</v>
      </c>
      <c r="H73" s="28">
        <f t="shared" si="5"/>
        <v>0</v>
      </c>
    </row>
    <row r="74" spans="2:8" ht="14.25">
      <c r="B74" s="15" t="s">
        <v>65</v>
      </c>
      <c r="C74" s="16">
        <f t="shared" si="0"/>
        <v>0</v>
      </c>
      <c r="D74" s="16">
        <v>0</v>
      </c>
      <c r="E74" s="16"/>
      <c r="F74" s="16">
        <f t="shared" si="4"/>
        <v>0</v>
      </c>
      <c r="G74" s="16">
        <f t="shared" si="4"/>
        <v>0</v>
      </c>
      <c r="H74" s="16">
        <f t="shared" si="5"/>
        <v>0</v>
      </c>
    </row>
    <row r="75" spans="2:8" ht="25.5">
      <c r="B75" s="29" t="s">
        <v>66</v>
      </c>
      <c r="C75" s="28">
        <f t="shared" si="0"/>
        <v>0</v>
      </c>
      <c r="D75" s="28">
        <v>0</v>
      </c>
      <c r="E75" s="28"/>
      <c r="F75" s="28">
        <f t="shared" si="4"/>
        <v>0</v>
      </c>
      <c r="G75" s="28">
        <f t="shared" si="4"/>
        <v>0</v>
      </c>
      <c r="H75" s="28">
        <f t="shared" si="5"/>
        <v>0</v>
      </c>
    </row>
    <row r="76" spans="2:8" ht="25.5">
      <c r="B76" s="29" t="s">
        <v>67</v>
      </c>
      <c r="C76" s="28">
        <f t="shared" si="0"/>
        <v>0</v>
      </c>
      <c r="D76" s="28">
        <v>0</v>
      </c>
      <c r="E76" s="28"/>
      <c r="F76" s="28">
        <f t="shared" si="4"/>
        <v>0</v>
      </c>
      <c r="G76" s="28">
        <f t="shared" si="4"/>
        <v>0</v>
      </c>
      <c r="H76" s="28">
        <f t="shared" si="5"/>
        <v>0</v>
      </c>
    </row>
    <row r="77" spans="2:8" ht="25.5">
      <c r="B77" s="29" t="s">
        <v>68</v>
      </c>
      <c r="C77" s="28">
        <f t="shared" si="0"/>
        <v>0</v>
      </c>
      <c r="D77" s="28">
        <v>0</v>
      </c>
      <c r="E77" s="28"/>
      <c r="F77" s="28">
        <f t="shared" si="4"/>
        <v>0</v>
      </c>
      <c r="G77" s="28">
        <f t="shared" si="4"/>
        <v>0</v>
      </c>
      <c r="H77" s="28">
        <f t="shared" si="5"/>
        <v>0</v>
      </c>
    </row>
    <row r="78" spans="2:8" ht="14.25">
      <c r="B78" s="15" t="s">
        <v>69</v>
      </c>
      <c r="C78" s="16">
        <f t="shared" si="0"/>
        <v>1024128064.1999999</v>
      </c>
      <c r="D78" s="16">
        <f>SUM(D74,D71,D53,D61,D69,D45,D35,D25,D20)</f>
        <v>4156294851</v>
      </c>
      <c r="E78" s="16"/>
      <c r="F78" s="16">
        <f>SUM(F74,F71,F53,F61,F69,F45,F35,F25,F20)</f>
        <v>186595893.66</v>
      </c>
      <c r="G78" s="16">
        <f>SUM(G74,G71,G53,G61,G69,G45,G35,G25,G20)</f>
        <v>396819046.22</v>
      </c>
      <c r="H78" s="16">
        <f>SUM(H74,H71,H53,H61,H69,H45,H35,H25,H20)</f>
        <v>440713124.31999993</v>
      </c>
    </row>
    <row r="79" spans="2:8" ht="12.75">
      <c r="B79" s="30" t="s">
        <v>70</v>
      </c>
      <c r="C79" s="31">
        <f aca="true" t="shared" si="6" ref="C79:C87">SUM(G79:O79)</f>
        <v>0</v>
      </c>
      <c r="D79" s="31">
        <v>0</v>
      </c>
      <c r="E79" s="31"/>
      <c r="F79" s="31">
        <f aca="true" t="shared" si="7" ref="F79:F87">SUM(G79:Q79)</f>
        <v>0</v>
      </c>
      <c r="G79" s="31">
        <f aca="true" t="shared" si="8" ref="G79:G87">SUM(H79:R79)</f>
        <v>0</v>
      </c>
      <c r="H79" s="31">
        <f aca="true" t="shared" si="9" ref="H79:H87">SUM(J79:S79)</f>
        <v>0</v>
      </c>
    </row>
    <row r="80" spans="2:8" ht="12.75">
      <c r="B80" s="32" t="s">
        <v>71</v>
      </c>
      <c r="C80" s="33">
        <f t="shared" si="6"/>
        <v>0</v>
      </c>
      <c r="D80" s="33">
        <v>0</v>
      </c>
      <c r="E80" s="33"/>
      <c r="F80" s="33">
        <f t="shared" si="7"/>
        <v>0</v>
      </c>
      <c r="G80" s="33">
        <f t="shared" si="8"/>
        <v>0</v>
      </c>
      <c r="H80" s="33">
        <f t="shared" si="9"/>
        <v>0</v>
      </c>
    </row>
    <row r="81" spans="2:8" ht="25.5">
      <c r="B81" s="29" t="s">
        <v>72</v>
      </c>
      <c r="C81" s="28">
        <f t="shared" si="6"/>
        <v>0</v>
      </c>
      <c r="D81" s="28">
        <v>0</v>
      </c>
      <c r="E81" s="28"/>
      <c r="F81" s="28">
        <f t="shared" si="7"/>
        <v>0</v>
      </c>
      <c r="G81" s="28">
        <f t="shared" si="8"/>
        <v>0</v>
      </c>
      <c r="H81" s="28">
        <f t="shared" si="9"/>
        <v>0</v>
      </c>
    </row>
    <row r="82" spans="2:8" ht="25.5">
      <c r="B82" s="29" t="s">
        <v>73</v>
      </c>
      <c r="C82" s="28">
        <f t="shared" si="6"/>
        <v>0</v>
      </c>
      <c r="D82" s="28">
        <v>0</v>
      </c>
      <c r="E82" s="28"/>
      <c r="F82" s="28">
        <f t="shared" si="7"/>
        <v>0</v>
      </c>
      <c r="G82" s="28">
        <f t="shared" si="8"/>
        <v>0</v>
      </c>
      <c r="H82" s="28">
        <f t="shared" si="9"/>
        <v>0</v>
      </c>
    </row>
    <row r="83" spans="2:8" ht="12.75">
      <c r="B83" s="32" t="s">
        <v>74</v>
      </c>
      <c r="C83" s="33">
        <f t="shared" si="6"/>
        <v>0</v>
      </c>
      <c r="D83" s="33">
        <v>0</v>
      </c>
      <c r="E83" s="33"/>
      <c r="F83" s="33">
        <f t="shared" si="7"/>
        <v>0</v>
      </c>
      <c r="G83" s="33">
        <f t="shared" si="8"/>
        <v>0</v>
      </c>
      <c r="H83" s="33">
        <f t="shared" si="9"/>
        <v>0</v>
      </c>
    </row>
    <row r="84" spans="2:8" ht="12.75">
      <c r="B84" s="29" t="s">
        <v>75</v>
      </c>
      <c r="C84" s="28">
        <f t="shared" si="6"/>
        <v>0</v>
      </c>
      <c r="D84" s="28">
        <v>0</v>
      </c>
      <c r="E84" s="28"/>
      <c r="F84" s="28">
        <f t="shared" si="7"/>
        <v>0</v>
      </c>
      <c r="G84" s="28">
        <f t="shared" si="8"/>
        <v>0</v>
      </c>
      <c r="H84" s="28">
        <f t="shared" si="9"/>
        <v>0</v>
      </c>
    </row>
    <row r="85" spans="2:8" ht="12.75">
      <c r="B85" s="29" t="s">
        <v>76</v>
      </c>
      <c r="C85" s="28">
        <f t="shared" si="6"/>
        <v>0</v>
      </c>
      <c r="D85" s="28">
        <v>0</v>
      </c>
      <c r="E85" s="28"/>
      <c r="F85" s="28">
        <f t="shared" si="7"/>
        <v>0</v>
      </c>
      <c r="G85" s="28">
        <f t="shared" si="8"/>
        <v>0</v>
      </c>
      <c r="H85" s="28">
        <f t="shared" si="9"/>
        <v>0</v>
      </c>
    </row>
    <row r="86" spans="2:8" ht="12.75">
      <c r="B86" s="32" t="s">
        <v>77</v>
      </c>
      <c r="C86" s="33">
        <f t="shared" si="6"/>
        <v>0</v>
      </c>
      <c r="D86" s="33">
        <v>0</v>
      </c>
      <c r="E86" s="33"/>
      <c r="F86" s="33">
        <f t="shared" si="7"/>
        <v>0</v>
      </c>
      <c r="G86" s="33">
        <f t="shared" si="8"/>
        <v>0</v>
      </c>
      <c r="H86" s="33">
        <f t="shared" si="9"/>
        <v>0</v>
      </c>
    </row>
    <row r="87" spans="2:8" ht="25.5">
      <c r="B87" s="29" t="s">
        <v>78</v>
      </c>
      <c r="C87" s="28">
        <f t="shared" si="6"/>
        <v>0</v>
      </c>
      <c r="D87" s="28">
        <v>0</v>
      </c>
      <c r="E87" s="28"/>
      <c r="F87" s="28">
        <f t="shared" si="7"/>
        <v>0</v>
      </c>
      <c r="G87" s="28">
        <f t="shared" si="8"/>
        <v>0</v>
      </c>
      <c r="H87" s="28">
        <f t="shared" si="9"/>
        <v>0</v>
      </c>
    </row>
    <row r="88" spans="2:8" ht="12.75">
      <c r="B88" s="25" t="s">
        <v>79</v>
      </c>
      <c r="C88" s="26">
        <f>SUM(C79:C87)</f>
        <v>0</v>
      </c>
      <c r="D88" s="26">
        <f>SUM(D79:D87)</f>
        <v>0</v>
      </c>
      <c r="E88" s="26"/>
      <c r="F88" s="26">
        <f>SUM(F79:F87)</f>
        <v>0</v>
      </c>
      <c r="G88" s="26">
        <f>SUM(G79:G87)</f>
        <v>0</v>
      </c>
      <c r="H88" s="26">
        <f>SUM(H79:H87)</f>
        <v>0</v>
      </c>
    </row>
    <row r="89" spans="2:8" ht="12.75">
      <c r="B89" s="19"/>
      <c r="C89" s="34"/>
      <c r="D89" s="34"/>
      <c r="E89" s="34"/>
      <c r="F89" s="34"/>
      <c r="G89" s="34"/>
      <c r="H89" s="34"/>
    </row>
    <row r="90" spans="2:8" ht="28.5">
      <c r="B90" s="17" t="s">
        <v>80</v>
      </c>
      <c r="C90" s="18">
        <f>SUM(C78,C88)</f>
        <v>1024128064.1999999</v>
      </c>
      <c r="D90" s="18">
        <f>SUM(D78,D88)</f>
        <v>4156294851</v>
      </c>
      <c r="E90" s="18"/>
      <c r="F90" s="18">
        <f>SUM(F78,F88)</f>
        <v>186595893.66</v>
      </c>
      <c r="G90" s="18">
        <f>SUM(G78,G88)</f>
        <v>396819046.22</v>
      </c>
      <c r="H90" s="18">
        <f>SUM(H78,H88)</f>
        <v>440713124.31999993</v>
      </c>
    </row>
    <row r="91" spans="2:6" ht="12.75">
      <c r="B91" s="19" t="s">
        <v>81</v>
      </c>
      <c r="C91" s="19"/>
      <c r="D91" s="19"/>
      <c r="E91" s="19"/>
      <c r="F91" s="19"/>
    </row>
    <row r="92" spans="2:6" ht="12.75">
      <c r="B92" s="19" t="s">
        <v>100</v>
      </c>
      <c r="C92" s="19"/>
      <c r="D92" s="19"/>
      <c r="E92" s="19"/>
      <c r="F92" s="19"/>
    </row>
    <row r="93" spans="2:6" ht="12.75">
      <c r="B93" s="19" t="s">
        <v>101</v>
      </c>
      <c r="C93" s="19"/>
      <c r="D93" s="19"/>
      <c r="E93" s="19"/>
      <c r="F93" s="19"/>
    </row>
    <row r="94" spans="2:6" ht="12.75">
      <c r="B94" s="19"/>
      <c r="C94" s="19"/>
      <c r="D94" s="19"/>
      <c r="E94" s="19"/>
      <c r="F94" s="19"/>
    </row>
    <row r="95" spans="2:6" ht="12.75">
      <c r="B95" s="19"/>
      <c r="C95" s="19"/>
      <c r="D95" s="19"/>
      <c r="E95" s="19"/>
      <c r="F95" s="19"/>
    </row>
    <row r="96" spans="2:6" ht="12.75">
      <c r="B96" s="19"/>
      <c r="C96" s="34"/>
      <c r="D96" s="34"/>
      <c r="E96" s="34"/>
      <c r="F96" s="34"/>
    </row>
    <row r="97" spans="2:6" ht="12.75">
      <c r="B97" s="19"/>
      <c r="C97" s="34"/>
      <c r="D97" s="34"/>
      <c r="E97" s="34"/>
      <c r="F97" s="34"/>
    </row>
    <row r="98" spans="2:6" ht="12.75">
      <c r="B98" s="19"/>
      <c r="C98" s="34"/>
      <c r="D98" s="19"/>
      <c r="E98" s="19"/>
      <c r="F98" s="19"/>
    </row>
    <row r="99" spans="2:6" ht="13.5" thickBot="1">
      <c r="B99" s="35"/>
      <c r="C99" s="36"/>
      <c r="D99" s="60"/>
      <c r="E99" s="60"/>
      <c r="F99" s="60"/>
    </row>
    <row r="100" spans="2:8" ht="14.25">
      <c r="B100" s="37" t="s">
        <v>82</v>
      </c>
      <c r="C100" s="38"/>
      <c r="D100" s="43"/>
      <c r="E100" s="43"/>
      <c r="F100" s="43"/>
      <c r="G100" s="8"/>
      <c r="H100" s="37" t="s">
        <v>85</v>
      </c>
    </row>
    <row r="101" spans="2:8" ht="14.25">
      <c r="B101" s="20" t="s">
        <v>83</v>
      </c>
      <c r="C101" s="39"/>
      <c r="G101" s="8"/>
      <c r="H101" s="20" t="s">
        <v>86</v>
      </c>
    </row>
    <row r="102" spans="2:8" ht="12.75">
      <c r="B102" s="40" t="s">
        <v>84</v>
      </c>
      <c r="C102" s="41"/>
      <c r="G102" s="9"/>
      <c r="H102" s="40" t="s">
        <v>87</v>
      </c>
    </row>
    <row r="103" spans="2:6" ht="12.75">
      <c r="B103" s="19"/>
      <c r="C103" s="19"/>
      <c r="D103" s="19"/>
      <c r="E103" s="19"/>
      <c r="F103" s="19"/>
    </row>
    <row r="104" spans="2:6" ht="12.75">
      <c r="B104" s="19"/>
      <c r="C104" s="19"/>
      <c r="D104" s="19"/>
      <c r="E104" s="19"/>
      <c r="F104" s="19"/>
    </row>
    <row r="105" spans="2:6" ht="12.75">
      <c r="B105" s="42"/>
      <c r="C105" s="19"/>
      <c r="D105" s="19"/>
      <c r="E105" s="19"/>
      <c r="F105" s="19"/>
    </row>
    <row r="106" spans="2:6" ht="12.75">
      <c r="B106" s="42"/>
      <c r="C106" s="19"/>
      <c r="D106" s="19"/>
      <c r="E106" s="19"/>
      <c r="F106" s="19"/>
    </row>
    <row r="107" spans="2:6" ht="12.75">
      <c r="B107" s="42"/>
      <c r="C107" s="19"/>
      <c r="D107" s="19"/>
      <c r="E107" s="19"/>
      <c r="F107" s="19"/>
    </row>
    <row r="108" spans="2:6" ht="12.75">
      <c r="B108" s="42"/>
      <c r="C108" s="19"/>
      <c r="D108" s="19"/>
      <c r="E108" s="19"/>
      <c r="F108" s="19"/>
    </row>
    <row r="109" spans="2:6" ht="12.75">
      <c r="B109" s="57" t="s">
        <v>97</v>
      </c>
      <c r="C109" s="57"/>
      <c r="D109" s="57"/>
      <c r="E109" s="57"/>
      <c r="F109" s="57"/>
    </row>
    <row r="110" spans="2:7" ht="12.75">
      <c r="B110" s="58" t="s">
        <v>95</v>
      </c>
      <c r="C110" s="58"/>
      <c r="D110" s="58"/>
      <c r="E110" s="58"/>
      <c r="F110" s="58"/>
      <c r="G110" s="10"/>
    </row>
    <row r="111" spans="2:7" ht="12.75">
      <c r="B111" s="59" t="s">
        <v>94</v>
      </c>
      <c r="C111" s="59"/>
      <c r="D111" s="59"/>
      <c r="E111" s="59"/>
      <c r="F111" s="59"/>
      <c r="G111" s="10"/>
    </row>
    <row r="112" spans="2:6" ht="12.75">
      <c r="B112" s="51" t="s">
        <v>96</v>
      </c>
      <c r="C112" s="51"/>
      <c r="D112" s="51"/>
      <c r="E112" s="51"/>
      <c r="F112" s="51"/>
    </row>
  </sheetData>
  <sheetProtection/>
  <mergeCells count="10">
    <mergeCell ref="B112:F112"/>
    <mergeCell ref="B6:H6"/>
    <mergeCell ref="B7:H7"/>
    <mergeCell ref="B8:H8"/>
    <mergeCell ref="B9:H9"/>
    <mergeCell ref="B10:H10"/>
    <mergeCell ref="B109:F109"/>
    <mergeCell ref="B110:F110"/>
    <mergeCell ref="B111:F111"/>
    <mergeCell ref="D99:F99"/>
  </mergeCells>
  <printOptions/>
  <pageMargins left="0.7" right="0.7" top="0.75" bottom="0.75" header="0.3" footer="0.3"/>
  <pageSetup fitToHeight="0" fitToWidth="1"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05"/>
  <sheetViews>
    <sheetView tabSelected="1" zoomScalePageLayoutView="0" workbookViewId="0" topLeftCell="A1">
      <selection activeCell="B87" sqref="B87"/>
    </sheetView>
  </sheetViews>
  <sheetFormatPr defaultColWidth="11.421875" defaultRowHeight="12.75"/>
  <cols>
    <col min="1" max="1" width="2.140625" style="0" customWidth="1"/>
    <col min="2" max="2" width="59.421875" style="0" customWidth="1"/>
    <col min="3" max="3" width="48.00390625" style="0" customWidth="1"/>
    <col min="4" max="4" width="51.140625" style="0" customWidth="1"/>
  </cols>
  <sheetData>
    <row r="1" spans="2:4" ht="18">
      <c r="B1" s="1"/>
      <c r="C1" s="2"/>
      <c r="D1" s="2"/>
    </row>
    <row r="2" spans="2:4" ht="20.25">
      <c r="B2" s="52" t="s">
        <v>42</v>
      </c>
      <c r="C2" s="52"/>
      <c r="D2" s="52"/>
    </row>
    <row r="3" spans="2:4" ht="15.75" customHeight="1">
      <c r="B3" s="53" t="s">
        <v>43</v>
      </c>
      <c r="C3" s="53"/>
      <c r="D3" s="53"/>
    </row>
    <row r="4" spans="2:4" ht="18">
      <c r="B4" s="54" t="s">
        <v>88</v>
      </c>
      <c r="C4" s="54"/>
      <c r="D4" s="54"/>
    </row>
    <row r="5" spans="2:4" ht="18" customHeight="1">
      <c r="B5" s="55" t="s">
        <v>44</v>
      </c>
      <c r="C5" s="55"/>
      <c r="D5" s="55"/>
    </row>
    <row r="6" spans="2:4" ht="15.75">
      <c r="B6" s="56" t="s">
        <v>45</v>
      </c>
      <c r="C6" s="56"/>
      <c r="D6" s="56"/>
    </row>
    <row r="7" spans="2:4" ht="8.25" customHeight="1">
      <c r="B7" s="3"/>
      <c r="C7" s="3"/>
      <c r="D7" s="3"/>
    </row>
    <row r="8" spans="2:4" ht="15.75">
      <c r="B8" s="7" t="s">
        <v>0</v>
      </c>
      <c r="C8" s="7" t="s">
        <v>2</v>
      </c>
      <c r="D8" s="7" t="s">
        <v>106</v>
      </c>
    </row>
    <row r="9" spans="2:4" ht="14.25">
      <c r="B9" s="11" t="s">
        <v>3</v>
      </c>
      <c r="C9" s="12">
        <v>4156294851</v>
      </c>
      <c r="D9" s="12">
        <f>D10</f>
        <v>0</v>
      </c>
    </row>
    <row r="10" spans="2:4" ht="28.5">
      <c r="B10" s="11" t="s">
        <v>4</v>
      </c>
      <c r="C10" s="12">
        <v>4156294851</v>
      </c>
      <c r="D10" s="12">
        <f>D11</f>
        <v>0</v>
      </c>
    </row>
    <row r="11" spans="2:4" ht="28.5">
      <c r="B11" s="11" t="s">
        <v>5</v>
      </c>
      <c r="C11" s="12">
        <v>4156294851</v>
      </c>
      <c r="D11" s="12">
        <f>D12</f>
        <v>0</v>
      </c>
    </row>
    <row r="12" spans="2:4" ht="14.25">
      <c r="B12" s="11" t="s">
        <v>6</v>
      </c>
      <c r="C12" s="12">
        <v>4156294851</v>
      </c>
      <c r="D12" s="12">
        <f>D13</f>
        <v>0</v>
      </c>
    </row>
    <row r="13" spans="2:4" ht="14.25">
      <c r="B13" s="11" t="s">
        <v>7</v>
      </c>
      <c r="C13" s="12">
        <v>4156294851</v>
      </c>
      <c r="D13" s="12">
        <f>D29</f>
        <v>0</v>
      </c>
    </row>
    <row r="14" spans="2:4" ht="14.25">
      <c r="B14" s="13" t="s">
        <v>8</v>
      </c>
      <c r="C14" s="14">
        <v>839458898</v>
      </c>
      <c r="D14" s="14"/>
    </row>
    <row r="15" spans="2:4" ht="15">
      <c r="B15" s="23" t="s">
        <v>9</v>
      </c>
      <c r="C15" s="50">
        <v>668429634</v>
      </c>
      <c r="D15" s="50"/>
    </row>
    <row r="16" spans="2:4" ht="15">
      <c r="B16" s="23" t="s">
        <v>10</v>
      </c>
      <c r="C16" s="50">
        <v>70579836</v>
      </c>
      <c r="D16" s="50" t="s">
        <v>102</v>
      </c>
    </row>
    <row r="17" spans="2:4" ht="15">
      <c r="B17" s="23" t="s">
        <v>11</v>
      </c>
      <c r="C17" s="50">
        <v>1000000</v>
      </c>
      <c r="D17" s="50"/>
    </row>
    <row r="18" spans="2:4" ht="15">
      <c r="B18" s="23" t="s">
        <v>12</v>
      </c>
      <c r="C18" s="50">
        <v>99449428</v>
      </c>
      <c r="D18" s="50"/>
    </row>
    <row r="19" spans="2:4" ht="14.25">
      <c r="B19" s="13" t="s">
        <v>13</v>
      </c>
      <c r="C19" s="14">
        <v>324128463</v>
      </c>
      <c r="D19" s="14"/>
    </row>
    <row r="20" spans="2:4" ht="15">
      <c r="B20" s="23" t="s">
        <v>14</v>
      </c>
      <c r="C20" s="50">
        <v>66206320</v>
      </c>
      <c r="D20" s="50"/>
    </row>
    <row r="21" spans="2:4" ht="15">
      <c r="B21" s="23" t="s">
        <v>15</v>
      </c>
      <c r="C21" s="50">
        <v>5371865</v>
      </c>
      <c r="D21" s="50"/>
    </row>
    <row r="22" spans="2:4" ht="15">
      <c r="B22" s="23" t="s">
        <v>16</v>
      </c>
      <c r="C22" s="50">
        <v>7197600</v>
      </c>
      <c r="D22" s="50"/>
    </row>
    <row r="23" spans="2:4" ht="15">
      <c r="B23" s="23" t="s">
        <v>17</v>
      </c>
      <c r="C23" s="50">
        <v>1095000</v>
      </c>
      <c r="D23" s="50"/>
    </row>
    <row r="24" spans="2:4" ht="15">
      <c r="B24" s="23" t="s">
        <v>18</v>
      </c>
      <c r="C24" s="50">
        <v>53256828</v>
      </c>
      <c r="D24" s="50"/>
    </row>
    <row r="25" spans="2:4" ht="15">
      <c r="B25" s="23" t="s">
        <v>19</v>
      </c>
      <c r="C25" s="50">
        <v>22826081</v>
      </c>
      <c r="D25" s="50"/>
    </row>
    <row r="26" spans="2:4" ht="26.25">
      <c r="B26" s="23" t="s">
        <v>20</v>
      </c>
      <c r="C26" s="50">
        <v>77490756</v>
      </c>
      <c r="D26" s="50"/>
    </row>
    <row r="27" spans="2:4" ht="15">
      <c r="B27" s="23" t="s">
        <v>21</v>
      </c>
      <c r="C27" s="50">
        <v>45229017</v>
      </c>
      <c r="D27" s="50"/>
    </row>
    <row r="28" spans="2:4" ht="15">
      <c r="B28" s="23" t="s">
        <v>22</v>
      </c>
      <c r="C28" s="50">
        <v>45454996</v>
      </c>
      <c r="D28" s="50"/>
    </row>
    <row r="29" spans="2:4" ht="14.25">
      <c r="B29" s="13" t="s">
        <v>23</v>
      </c>
      <c r="C29" s="14">
        <v>2796599873</v>
      </c>
      <c r="D29" s="14">
        <f>SUM(D30:D37)</f>
        <v>0</v>
      </c>
    </row>
    <row r="30" spans="2:4" ht="15">
      <c r="B30" s="23" t="s">
        <v>24</v>
      </c>
      <c r="C30" s="50">
        <v>4652203</v>
      </c>
      <c r="D30" s="50"/>
    </row>
    <row r="31" spans="2:4" ht="15">
      <c r="B31" s="23" t="s">
        <v>25</v>
      </c>
      <c r="C31" s="50">
        <v>6187994</v>
      </c>
      <c r="D31" s="50">
        <v>165000000</v>
      </c>
    </row>
    <row r="32" spans="2:4" ht="15">
      <c r="B32" s="23" t="s">
        <v>26</v>
      </c>
      <c r="C32" s="50">
        <v>9929864</v>
      </c>
      <c r="D32" s="50"/>
    </row>
    <row r="33" spans="2:4" ht="15">
      <c r="B33" s="23" t="s">
        <v>27</v>
      </c>
      <c r="C33" s="50">
        <v>1816701894</v>
      </c>
      <c r="D33" s="50">
        <v>-367800000</v>
      </c>
    </row>
    <row r="34" spans="2:4" ht="15">
      <c r="B34" s="23" t="s">
        <v>28</v>
      </c>
      <c r="C34" s="50">
        <v>11828458</v>
      </c>
      <c r="D34" s="50"/>
    </row>
    <row r="35" spans="2:4" ht="15">
      <c r="B35" s="23" t="s">
        <v>29</v>
      </c>
      <c r="C35" s="50">
        <v>11573981</v>
      </c>
      <c r="D35" s="50"/>
    </row>
    <row r="36" spans="2:4" ht="26.25">
      <c r="B36" s="23" t="s">
        <v>30</v>
      </c>
      <c r="C36" s="50">
        <v>52179632</v>
      </c>
      <c r="D36" s="50">
        <v>202800000</v>
      </c>
    </row>
    <row r="37" spans="2:4" ht="15">
      <c r="B37" s="23" t="s">
        <v>31</v>
      </c>
      <c r="C37" s="50">
        <v>883545847</v>
      </c>
      <c r="D37" s="50"/>
    </row>
    <row r="38" spans="2:4" ht="14.25">
      <c r="B38" s="15" t="s">
        <v>46</v>
      </c>
      <c r="C38" s="16">
        <v>0</v>
      </c>
      <c r="D38" s="16"/>
    </row>
    <row r="39" spans="2:4" ht="12.75">
      <c r="B39" s="27" t="s">
        <v>47</v>
      </c>
      <c r="C39" s="28">
        <v>0</v>
      </c>
      <c r="D39" s="28"/>
    </row>
    <row r="40" spans="2:4" ht="25.5">
      <c r="B40" s="27" t="s">
        <v>48</v>
      </c>
      <c r="C40" s="28">
        <v>0</v>
      </c>
      <c r="D40" s="28"/>
    </row>
    <row r="41" spans="2:4" ht="25.5">
      <c r="B41" s="27" t="s">
        <v>49</v>
      </c>
      <c r="C41" s="28">
        <v>0</v>
      </c>
      <c r="D41" s="28"/>
    </row>
    <row r="42" spans="2:4" ht="25.5">
      <c r="B42" s="27" t="s">
        <v>50</v>
      </c>
      <c r="C42" s="28">
        <v>0</v>
      </c>
      <c r="D42" s="28"/>
    </row>
    <row r="43" spans="2:4" ht="25.5">
      <c r="B43" s="27" t="s">
        <v>51</v>
      </c>
      <c r="C43" s="28">
        <v>0</v>
      </c>
      <c r="D43" s="28"/>
    </row>
    <row r="44" spans="2:4" ht="12.75">
      <c r="B44" s="27" t="s">
        <v>52</v>
      </c>
      <c r="C44" s="28">
        <v>0</v>
      </c>
      <c r="D44" s="28"/>
    </row>
    <row r="45" spans="2:4" ht="25.5">
      <c r="B45" s="27" t="s">
        <v>53</v>
      </c>
      <c r="C45" s="28">
        <v>0</v>
      </c>
      <c r="D45" s="28"/>
    </row>
    <row r="46" spans="2:4" ht="14.25">
      <c r="B46" s="15" t="s">
        <v>54</v>
      </c>
      <c r="C46" s="16">
        <v>0</v>
      </c>
      <c r="D46" s="16"/>
    </row>
    <row r="47" spans="2:4" ht="12.75">
      <c r="B47" s="27" t="s">
        <v>55</v>
      </c>
      <c r="C47" s="28">
        <v>0</v>
      </c>
      <c r="D47" s="28"/>
    </row>
    <row r="48" spans="2:4" ht="25.5">
      <c r="B48" s="27" t="s">
        <v>56</v>
      </c>
      <c r="C48" s="28">
        <v>0</v>
      </c>
      <c r="D48" s="28"/>
    </row>
    <row r="49" spans="2:4" ht="25.5">
      <c r="B49" s="27" t="s">
        <v>57</v>
      </c>
      <c r="C49" s="28">
        <v>0</v>
      </c>
      <c r="D49" s="28"/>
    </row>
    <row r="50" spans="2:4" ht="25.5">
      <c r="B50" s="27" t="s">
        <v>58</v>
      </c>
      <c r="C50" s="28">
        <v>0</v>
      </c>
      <c r="D50" s="28"/>
    </row>
    <row r="51" spans="2:4" ht="25.5">
      <c r="B51" s="27" t="s">
        <v>59</v>
      </c>
      <c r="C51" s="28">
        <v>0</v>
      </c>
      <c r="D51" s="28"/>
    </row>
    <row r="52" spans="2:4" ht="12.75">
      <c r="B52" s="27" t="s">
        <v>60</v>
      </c>
      <c r="C52" s="28">
        <v>0</v>
      </c>
      <c r="D52" s="28"/>
    </row>
    <row r="53" spans="2:4" ht="25.5">
      <c r="B53" s="27" t="s">
        <v>61</v>
      </c>
      <c r="C53" s="28">
        <v>0</v>
      </c>
      <c r="D53" s="28"/>
    </row>
    <row r="54" spans="2:4" ht="14.25">
      <c r="B54" s="13" t="s">
        <v>32</v>
      </c>
      <c r="C54" s="14">
        <v>146967617</v>
      </c>
      <c r="D54" s="14"/>
    </row>
    <row r="55" spans="2:4" ht="15">
      <c r="B55" s="23" t="s">
        <v>33</v>
      </c>
      <c r="C55" s="50">
        <v>56169765</v>
      </c>
      <c r="D55" s="50"/>
    </row>
    <row r="56" spans="2:4" ht="26.25">
      <c r="B56" s="23" t="s">
        <v>34</v>
      </c>
      <c r="C56" s="50">
        <v>100000</v>
      </c>
      <c r="D56" s="50"/>
    </row>
    <row r="57" spans="2:4" ht="15">
      <c r="B57" s="23" t="s">
        <v>35</v>
      </c>
      <c r="C57" s="50">
        <v>77200</v>
      </c>
      <c r="D57" s="50"/>
    </row>
    <row r="58" spans="2:4" ht="26.25">
      <c r="B58" s="23" t="s">
        <v>36</v>
      </c>
      <c r="C58" s="50">
        <v>21135544</v>
      </c>
      <c r="D58" s="50"/>
    </row>
    <row r="59" spans="2:4" ht="15">
      <c r="B59" s="23" t="s">
        <v>37</v>
      </c>
      <c r="C59" s="50">
        <v>13199053</v>
      </c>
      <c r="D59" s="50"/>
    </row>
    <row r="60" spans="2:4" ht="15">
      <c r="B60" s="23" t="s">
        <v>38</v>
      </c>
      <c r="C60" s="50">
        <v>180055</v>
      </c>
      <c r="D60" s="50"/>
    </row>
    <row r="61" spans="2:4" ht="15">
      <c r="B61" s="23" t="s">
        <v>39</v>
      </c>
      <c r="C61" s="50">
        <v>56106000</v>
      </c>
      <c r="D61" s="50"/>
    </row>
    <row r="62" spans="2:4" ht="12.75">
      <c r="B62" s="21" t="s">
        <v>40</v>
      </c>
      <c r="C62" s="22">
        <v>49140000</v>
      </c>
      <c r="D62" s="22"/>
    </row>
    <row r="63" spans="2:4" ht="15">
      <c r="B63" s="23" t="s">
        <v>41</v>
      </c>
      <c r="C63" s="50">
        <v>49140000</v>
      </c>
      <c r="D63" s="50"/>
    </row>
    <row r="64" spans="2:4" ht="28.5">
      <c r="B64" s="15" t="s">
        <v>62</v>
      </c>
      <c r="C64" s="16">
        <v>0</v>
      </c>
      <c r="D64" s="16"/>
    </row>
    <row r="65" spans="2:4" ht="12.75">
      <c r="B65" s="29" t="s">
        <v>63</v>
      </c>
      <c r="C65" s="28">
        <v>0</v>
      </c>
      <c r="D65" s="28"/>
    </row>
    <row r="66" spans="2:4" ht="25.5">
      <c r="B66" s="29" t="s">
        <v>64</v>
      </c>
      <c r="C66" s="28">
        <v>0</v>
      </c>
      <c r="D66" s="28"/>
    </row>
    <row r="67" spans="2:4" ht="14.25">
      <c r="B67" s="15" t="s">
        <v>65</v>
      </c>
      <c r="C67" s="16">
        <v>0</v>
      </c>
      <c r="D67" s="16"/>
    </row>
    <row r="68" spans="2:4" ht="12.75">
      <c r="B68" s="29" t="s">
        <v>66</v>
      </c>
      <c r="C68" s="28">
        <v>0</v>
      </c>
      <c r="D68" s="28"/>
    </row>
    <row r="69" spans="2:4" ht="12.75">
      <c r="B69" s="29" t="s">
        <v>67</v>
      </c>
      <c r="C69" s="28">
        <v>0</v>
      </c>
      <c r="D69" s="28"/>
    </row>
    <row r="70" spans="2:4" ht="25.5">
      <c r="B70" s="29" t="s">
        <v>68</v>
      </c>
      <c r="C70" s="28">
        <v>0</v>
      </c>
      <c r="D70" s="28"/>
    </row>
    <row r="71" spans="2:4" ht="14.25">
      <c r="B71" s="15" t="s">
        <v>69</v>
      </c>
      <c r="C71" s="16">
        <f>SUM(C67,C64,C46,C54,C62,C38,C29,C19,C14)</f>
        <v>4156294851</v>
      </c>
      <c r="D71" s="16"/>
    </row>
    <row r="72" spans="2:4" ht="12.75">
      <c r="B72" s="30" t="s">
        <v>70</v>
      </c>
      <c r="C72" s="31">
        <v>0</v>
      </c>
      <c r="D72" s="31"/>
    </row>
    <row r="73" spans="2:4" ht="12.75">
      <c r="B73" s="32" t="s">
        <v>71</v>
      </c>
      <c r="C73" s="33">
        <v>0</v>
      </c>
      <c r="D73" s="33"/>
    </row>
    <row r="74" spans="2:4" ht="12.75">
      <c r="B74" s="29" t="s">
        <v>72</v>
      </c>
      <c r="C74" s="28">
        <v>0</v>
      </c>
      <c r="D74" s="28"/>
    </row>
    <row r="75" spans="2:4" ht="12.75">
      <c r="B75" s="29" t="s">
        <v>73</v>
      </c>
      <c r="C75" s="28">
        <v>0</v>
      </c>
      <c r="D75" s="28"/>
    </row>
    <row r="76" spans="2:4" ht="12.75">
      <c r="B76" s="32" t="s">
        <v>74</v>
      </c>
      <c r="C76" s="33">
        <v>0</v>
      </c>
      <c r="D76" s="33"/>
    </row>
    <row r="77" spans="2:4" ht="12.75">
      <c r="B77" s="29" t="s">
        <v>75</v>
      </c>
      <c r="C77" s="28">
        <v>0</v>
      </c>
      <c r="D77" s="28"/>
    </row>
    <row r="78" spans="2:4" ht="12.75">
      <c r="B78" s="29" t="s">
        <v>76</v>
      </c>
      <c r="C78" s="28">
        <v>0</v>
      </c>
      <c r="D78" s="28"/>
    </row>
    <row r="79" spans="2:4" ht="12.75">
      <c r="B79" s="32" t="s">
        <v>77</v>
      </c>
      <c r="C79" s="33">
        <v>0</v>
      </c>
      <c r="D79" s="33"/>
    </row>
    <row r="80" spans="2:4" ht="12.75">
      <c r="B80" s="29" t="s">
        <v>78</v>
      </c>
      <c r="C80" s="28">
        <v>0</v>
      </c>
      <c r="D80" s="28"/>
    </row>
    <row r="81" spans="2:4" ht="12.75">
      <c r="B81" s="25" t="s">
        <v>79</v>
      </c>
      <c r="C81" s="26">
        <f>SUM(C72:C80)</f>
        <v>0</v>
      </c>
      <c r="D81" s="26"/>
    </row>
    <row r="82" spans="2:4" ht="12.75">
      <c r="B82" s="19"/>
      <c r="C82" s="34"/>
      <c r="D82" s="34"/>
    </row>
    <row r="83" spans="2:4" ht="14.25">
      <c r="B83" s="17" t="s">
        <v>80</v>
      </c>
      <c r="C83" s="18">
        <f>SUM(C71,C81)</f>
        <v>4156294851</v>
      </c>
      <c r="D83" s="18"/>
    </row>
    <row r="84" spans="2:4" ht="12.75">
      <c r="B84" s="19" t="s">
        <v>81</v>
      </c>
      <c r="C84" s="19"/>
      <c r="D84" s="19"/>
    </row>
    <row r="85" spans="2:4" ht="12.75">
      <c r="B85" s="19" t="s">
        <v>108</v>
      </c>
      <c r="C85" s="19"/>
      <c r="D85" s="19"/>
    </row>
    <row r="86" spans="2:4" ht="12.75">
      <c r="B86" s="19" t="s">
        <v>109</v>
      </c>
      <c r="C86" s="19"/>
      <c r="D86" s="19"/>
    </row>
    <row r="87" spans="2:4" ht="12.75">
      <c r="B87" s="19"/>
      <c r="C87" s="19"/>
      <c r="D87" s="19"/>
    </row>
    <row r="88" spans="2:4" ht="12.75">
      <c r="B88" s="19"/>
      <c r="C88" s="19"/>
      <c r="D88" s="19"/>
    </row>
    <row r="89" spans="2:4" ht="12.75">
      <c r="B89" s="19"/>
      <c r="C89" s="34"/>
      <c r="D89" s="34"/>
    </row>
    <row r="90" spans="2:4" ht="12.75">
      <c r="B90" s="19"/>
      <c r="C90" s="34"/>
      <c r="D90" s="34"/>
    </row>
    <row r="91" spans="2:4" ht="12.75">
      <c r="B91" s="19"/>
      <c r="C91" s="19"/>
      <c r="D91" s="19"/>
    </row>
    <row r="92" spans="2:4" ht="13.5" thickBot="1">
      <c r="B92" s="35"/>
      <c r="C92" s="63"/>
      <c r="D92" s="35"/>
    </row>
    <row r="93" spans="2:4" ht="12.75">
      <c r="B93" s="37" t="s">
        <v>82</v>
      </c>
      <c r="C93" s="43"/>
      <c r="D93" s="37" t="s">
        <v>85</v>
      </c>
    </row>
    <row r="94" spans="2:4" ht="12.75">
      <c r="B94" s="20" t="s">
        <v>83</v>
      </c>
      <c r="D94" s="20" t="s">
        <v>107</v>
      </c>
    </row>
    <row r="95" spans="2:4" ht="12.75">
      <c r="B95" s="40" t="s">
        <v>84</v>
      </c>
      <c r="D95" s="40" t="s">
        <v>84</v>
      </c>
    </row>
    <row r="96" spans="2:4" ht="12.75">
      <c r="B96" s="19"/>
      <c r="C96" s="19"/>
      <c r="D96" s="19"/>
    </row>
    <row r="97" spans="2:4" ht="12.75">
      <c r="B97" s="19"/>
      <c r="C97" s="19"/>
      <c r="D97" s="19"/>
    </row>
    <row r="98" spans="2:4" ht="12.75">
      <c r="B98" s="42"/>
      <c r="C98" s="19"/>
      <c r="D98" s="19"/>
    </row>
    <row r="99" spans="2:4" ht="12.75">
      <c r="B99" s="42"/>
      <c r="C99" s="19"/>
      <c r="D99" s="19"/>
    </row>
    <row r="100" spans="2:4" ht="12.75">
      <c r="B100" s="42"/>
      <c r="C100" s="19"/>
      <c r="D100" s="19"/>
    </row>
    <row r="101" spans="2:4" ht="12.75">
      <c r="B101" s="42"/>
      <c r="C101" s="19"/>
      <c r="D101" s="19"/>
    </row>
    <row r="102" spans="2:4" ht="12.75" customHeight="1" thickBot="1">
      <c r="B102" s="49" t="s">
        <v>97</v>
      </c>
      <c r="C102" s="61"/>
      <c r="D102" s="62"/>
    </row>
    <row r="103" spans="3:4" ht="12.75">
      <c r="C103" s="37" t="s">
        <v>103</v>
      </c>
      <c r="D103" s="38"/>
    </row>
    <row r="104" spans="3:4" ht="12.75">
      <c r="C104" s="20" t="s">
        <v>104</v>
      </c>
      <c r="D104" s="39"/>
    </row>
    <row r="105" spans="3:4" ht="12.75">
      <c r="C105" s="40" t="s">
        <v>105</v>
      </c>
      <c r="D105" s="41"/>
    </row>
  </sheetData>
  <sheetProtection/>
  <mergeCells count="5">
    <mergeCell ref="B2:D2"/>
    <mergeCell ref="B3:D3"/>
    <mergeCell ref="B4:D4"/>
    <mergeCell ref="B5:D5"/>
    <mergeCell ref="B6:D6"/>
  </mergeCells>
  <printOptions/>
  <pageMargins left="0.7" right="0.56" top="0.18" bottom="0.51" header="0.17" footer="0.3"/>
  <pageSetup fitToHeight="0" fitToWidth="1" horizontalDpi="600" verticalDpi="600" orientation="landscape" scale="66" r:id="rId2"/>
  <headerFooter>
    <oddFooter>&amp;C&amp;"Arial Black,Normal"&amp;11Página &amp;P de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Jesuscita Feliz de Martinez</dc:creator>
  <cp:keywords/>
  <dc:description/>
  <cp:lastModifiedBy>Jesuscita Feliz de Martinez</cp:lastModifiedBy>
  <cp:lastPrinted>2021-06-16T17:24:06Z</cp:lastPrinted>
  <dcterms:created xsi:type="dcterms:W3CDTF">2021-02-05T19:22:07Z</dcterms:created>
  <dcterms:modified xsi:type="dcterms:W3CDTF">2021-12-13T13:25:24Z</dcterms:modified>
  <cp:category/>
  <cp:version/>
  <cp:contentType/>
  <cp:contentStatus/>
</cp:coreProperties>
</file>