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2\Documentos Cargados al portal\RRHH\Nomina Personal En tramites de Pensión\"/>
    </mc:Choice>
  </mc:AlternateContent>
  <bookViews>
    <workbookView xWindow="0" yWindow="0" windowWidth="24000" windowHeight="9135"/>
  </bookViews>
  <sheets>
    <sheet name="NOM. TRAM PENSIÓN FEBRERO 2022 " sheetId="1" r:id="rId1"/>
  </sheets>
  <definedNames>
    <definedName name="_xlnm._FilterDatabase" localSheetId="0" hidden="1">'NOM. TRAM PENSIÓN FEBRERO 2022 '!$A$15:$T$83</definedName>
    <definedName name="_xlnm.Print_Area" localSheetId="0">'NOM. TRAM PENSIÓN FEBRERO 2022 '!$A$1:$T$86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2" i="1" l="1"/>
  <c r="I78" i="1"/>
  <c r="O75" i="1"/>
  <c r="O78" i="1" s="1"/>
  <c r="I75" i="1"/>
  <c r="H75" i="1"/>
  <c r="H78" i="1" s="1"/>
  <c r="G75" i="1"/>
  <c r="G78" i="1" s="1"/>
  <c r="A75" i="1"/>
  <c r="A78" i="1" s="1"/>
  <c r="R74" i="1"/>
  <c r="N74" i="1"/>
  <c r="M74" i="1"/>
  <c r="Q74" i="1" s="1"/>
  <c r="S74" i="1" s="1"/>
  <c r="L74" i="1"/>
  <c r="K74" i="1"/>
  <c r="P74" i="1" s="1"/>
  <c r="J74" i="1"/>
  <c r="N73" i="1"/>
  <c r="M73" i="1"/>
  <c r="L73" i="1"/>
  <c r="K73" i="1"/>
  <c r="R73" i="1" s="1"/>
  <c r="J73" i="1"/>
  <c r="Q73" i="1" s="1"/>
  <c r="S73" i="1" s="1"/>
  <c r="Q72" i="1"/>
  <c r="S72" i="1" s="1"/>
  <c r="N72" i="1"/>
  <c r="M72" i="1"/>
  <c r="L72" i="1"/>
  <c r="K72" i="1"/>
  <c r="R72" i="1" s="1"/>
  <c r="J72" i="1"/>
  <c r="Q71" i="1"/>
  <c r="S71" i="1" s="1"/>
  <c r="N71" i="1"/>
  <c r="M71" i="1"/>
  <c r="L71" i="1"/>
  <c r="R71" i="1" s="1"/>
  <c r="K71" i="1"/>
  <c r="J71" i="1"/>
  <c r="P71" i="1" s="1"/>
  <c r="R70" i="1"/>
  <c r="N70" i="1"/>
  <c r="M70" i="1"/>
  <c r="L70" i="1"/>
  <c r="K70" i="1"/>
  <c r="J70" i="1"/>
  <c r="P70" i="1" s="1"/>
  <c r="N69" i="1"/>
  <c r="M69" i="1"/>
  <c r="L69" i="1"/>
  <c r="K69" i="1"/>
  <c r="R69" i="1" s="1"/>
  <c r="J69" i="1"/>
  <c r="Q69" i="1" s="1"/>
  <c r="S69" i="1" s="1"/>
  <c r="Q68" i="1"/>
  <c r="S68" i="1" s="1"/>
  <c r="N68" i="1"/>
  <c r="M68" i="1"/>
  <c r="L68" i="1"/>
  <c r="K68" i="1"/>
  <c r="R68" i="1" s="1"/>
  <c r="J68" i="1"/>
  <c r="Q67" i="1"/>
  <c r="S67" i="1" s="1"/>
  <c r="N67" i="1"/>
  <c r="M67" i="1"/>
  <c r="L67" i="1"/>
  <c r="R67" i="1" s="1"/>
  <c r="K67" i="1"/>
  <c r="J67" i="1"/>
  <c r="P67" i="1" s="1"/>
  <c r="R66" i="1"/>
  <c r="N66" i="1"/>
  <c r="M66" i="1"/>
  <c r="L66" i="1"/>
  <c r="K66" i="1"/>
  <c r="J66" i="1"/>
  <c r="P66" i="1" s="1"/>
  <c r="N65" i="1"/>
  <c r="M65" i="1"/>
  <c r="L65" i="1"/>
  <c r="K65" i="1"/>
  <c r="R65" i="1" s="1"/>
  <c r="J65" i="1"/>
  <c r="Q65" i="1" s="1"/>
  <c r="S65" i="1" s="1"/>
  <c r="Q64" i="1"/>
  <c r="S64" i="1" s="1"/>
  <c r="N64" i="1"/>
  <c r="M64" i="1"/>
  <c r="L64" i="1"/>
  <c r="K64" i="1"/>
  <c r="R64" i="1" s="1"/>
  <c r="J64" i="1"/>
  <c r="Q63" i="1"/>
  <c r="S63" i="1" s="1"/>
  <c r="N63" i="1"/>
  <c r="M63" i="1"/>
  <c r="L63" i="1"/>
  <c r="R63" i="1" s="1"/>
  <c r="K63" i="1"/>
  <c r="J63" i="1"/>
  <c r="P63" i="1" s="1"/>
  <c r="R62" i="1"/>
  <c r="N62" i="1"/>
  <c r="M62" i="1"/>
  <c r="L62" i="1"/>
  <c r="K62" i="1"/>
  <c r="J62" i="1"/>
  <c r="P62" i="1" s="1"/>
  <c r="Q61" i="1"/>
  <c r="S61" i="1" s="1"/>
  <c r="N61" i="1"/>
  <c r="M61" i="1"/>
  <c r="L61" i="1"/>
  <c r="K61" i="1"/>
  <c r="R61" i="1" s="1"/>
  <c r="J61" i="1"/>
  <c r="R60" i="1"/>
  <c r="N60" i="1"/>
  <c r="M60" i="1"/>
  <c r="L60" i="1"/>
  <c r="K60" i="1"/>
  <c r="J60" i="1"/>
  <c r="P60" i="1" s="1"/>
  <c r="F60" i="1"/>
  <c r="E60" i="1"/>
  <c r="D60" i="1"/>
  <c r="C60" i="1"/>
  <c r="T59" i="1"/>
  <c r="T60" i="1" s="1"/>
  <c r="N59" i="1"/>
  <c r="M59" i="1"/>
  <c r="L59" i="1"/>
  <c r="K59" i="1"/>
  <c r="R59" i="1" s="1"/>
  <c r="J59" i="1"/>
  <c r="Q59" i="1" s="1"/>
  <c r="S59" i="1" s="1"/>
  <c r="T58" i="1"/>
  <c r="R58" i="1"/>
  <c r="N58" i="1"/>
  <c r="M58" i="1"/>
  <c r="L58" i="1"/>
  <c r="K58" i="1"/>
  <c r="J58" i="1"/>
  <c r="P58" i="1" s="1"/>
  <c r="T57" i="1"/>
  <c r="N57" i="1"/>
  <c r="M57" i="1"/>
  <c r="L57" i="1"/>
  <c r="K57" i="1"/>
  <c r="R57" i="1" s="1"/>
  <c r="J57" i="1"/>
  <c r="Q57" i="1" s="1"/>
  <c r="S57" i="1" s="1"/>
  <c r="Q56" i="1"/>
  <c r="S56" i="1" s="1"/>
  <c r="N56" i="1"/>
  <c r="M56" i="1"/>
  <c r="L56" i="1"/>
  <c r="R56" i="1" s="1"/>
  <c r="K56" i="1"/>
  <c r="J56" i="1"/>
  <c r="P56" i="1" s="1"/>
  <c r="F56" i="1"/>
  <c r="D56" i="1"/>
  <c r="C56" i="1"/>
  <c r="Q55" i="1"/>
  <c r="S55" i="1" s="1"/>
  <c r="N55" i="1"/>
  <c r="M55" i="1"/>
  <c r="L55" i="1"/>
  <c r="R55" i="1" s="1"/>
  <c r="K55" i="1"/>
  <c r="P55" i="1" s="1"/>
  <c r="J55" i="1"/>
  <c r="R54" i="1"/>
  <c r="N54" i="1"/>
  <c r="M54" i="1"/>
  <c r="L54" i="1"/>
  <c r="K54" i="1"/>
  <c r="J54" i="1"/>
  <c r="P54" i="1" s="1"/>
  <c r="N53" i="1"/>
  <c r="M53" i="1"/>
  <c r="L53" i="1"/>
  <c r="K53" i="1"/>
  <c r="R53" i="1" s="1"/>
  <c r="J53" i="1"/>
  <c r="Q53" i="1" s="1"/>
  <c r="S53" i="1" s="1"/>
  <c r="Q52" i="1"/>
  <c r="S52" i="1" s="1"/>
  <c r="N52" i="1"/>
  <c r="M52" i="1"/>
  <c r="L52" i="1"/>
  <c r="K52" i="1"/>
  <c r="R52" i="1" s="1"/>
  <c r="J52" i="1"/>
  <c r="Q51" i="1"/>
  <c r="S51" i="1" s="1"/>
  <c r="N51" i="1"/>
  <c r="M51" i="1"/>
  <c r="L51" i="1"/>
  <c r="R51" i="1" s="1"/>
  <c r="K51" i="1"/>
  <c r="J51" i="1"/>
  <c r="P51" i="1" s="1"/>
  <c r="R50" i="1"/>
  <c r="N50" i="1"/>
  <c r="M50" i="1"/>
  <c r="L50" i="1"/>
  <c r="K50" i="1"/>
  <c r="J50" i="1"/>
  <c r="P50" i="1" s="1"/>
  <c r="F50" i="1"/>
  <c r="E50" i="1"/>
  <c r="D50" i="1"/>
  <c r="R49" i="1"/>
  <c r="N49" i="1"/>
  <c r="M49" i="1"/>
  <c r="L49" i="1"/>
  <c r="K49" i="1"/>
  <c r="J49" i="1"/>
  <c r="P49" i="1" s="1"/>
  <c r="N48" i="1"/>
  <c r="M48" i="1"/>
  <c r="L48" i="1"/>
  <c r="K48" i="1"/>
  <c r="R48" i="1" s="1"/>
  <c r="J48" i="1"/>
  <c r="Q48" i="1" s="1"/>
  <c r="S48" i="1" s="1"/>
  <c r="Q47" i="1"/>
  <c r="S47" i="1" s="1"/>
  <c r="N47" i="1"/>
  <c r="M47" i="1"/>
  <c r="L47" i="1"/>
  <c r="K47" i="1"/>
  <c r="R47" i="1" s="1"/>
  <c r="J47" i="1"/>
  <c r="F47" i="1"/>
  <c r="E47" i="1"/>
  <c r="D47" i="1"/>
  <c r="C47" i="1"/>
  <c r="Q46" i="1"/>
  <c r="S46" i="1" s="1"/>
  <c r="N46" i="1"/>
  <c r="M46" i="1"/>
  <c r="L46" i="1"/>
  <c r="R46" i="1" s="1"/>
  <c r="K46" i="1"/>
  <c r="J46" i="1"/>
  <c r="P46" i="1" s="1"/>
  <c r="R45" i="1"/>
  <c r="N45" i="1"/>
  <c r="M45" i="1"/>
  <c r="L45" i="1"/>
  <c r="K45" i="1"/>
  <c r="J45" i="1"/>
  <c r="P45" i="1" s="1"/>
  <c r="N44" i="1"/>
  <c r="M44" i="1"/>
  <c r="L44" i="1"/>
  <c r="K44" i="1"/>
  <c r="R44" i="1" s="1"/>
  <c r="J44" i="1"/>
  <c r="Q44" i="1" s="1"/>
  <c r="S44" i="1" s="1"/>
  <c r="N43" i="1"/>
  <c r="M43" i="1"/>
  <c r="Q43" i="1" s="1"/>
  <c r="S43" i="1" s="1"/>
  <c r="L43" i="1"/>
  <c r="K43" i="1"/>
  <c r="R43" i="1" s="1"/>
  <c r="J43" i="1"/>
  <c r="Q42" i="1"/>
  <c r="S42" i="1" s="1"/>
  <c r="N42" i="1"/>
  <c r="M42" i="1"/>
  <c r="L42" i="1"/>
  <c r="R42" i="1" s="1"/>
  <c r="K42" i="1"/>
  <c r="J42" i="1"/>
  <c r="P42" i="1" s="1"/>
  <c r="R41" i="1"/>
  <c r="N41" i="1"/>
  <c r="M41" i="1"/>
  <c r="L41" i="1"/>
  <c r="K41" i="1"/>
  <c r="J41" i="1"/>
  <c r="P41" i="1" s="1"/>
  <c r="N40" i="1"/>
  <c r="M40" i="1"/>
  <c r="L40" i="1"/>
  <c r="K40" i="1"/>
  <c r="R40" i="1" s="1"/>
  <c r="J40" i="1"/>
  <c r="Q40" i="1" s="1"/>
  <c r="S40" i="1" s="1"/>
  <c r="N39" i="1"/>
  <c r="M39" i="1"/>
  <c r="Q39" i="1" s="1"/>
  <c r="S39" i="1" s="1"/>
  <c r="L39" i="1"/>
  <c r="K39" i="1"/>
  <c r="R39" i="1" s="1"/>
  <c r="J39" i="1"/>
  <c r="Q38" i="1"/>
  <c r="S38" i="1" s="1"/>
  <c r="N38" i="1"/>
  <c r="M38" i="1"/>
  <c r="L38" i="1"/>
  <c r="R38" i="1" s="1"/>
  <c r="K38" i="1"/>
  <c r="J38" i="1"/>
  <c r="P38" i="1" s="1"/>
  <c r="R37" i="1"/>
  <c r="N37" i="1"/>
  <c r="M37" i="1"/>
  <c r="L37" i="1"/>
  <c r="K37" i="1"/>
  <c r="J37" i="1"/>
  <c r="P37" i="1" s="1"/>
  <c r="F37" i="1"/>
  <c r="D37" i="1"/>
  <c r="C37" i="1"/>
  <c r="R36" i="1"/>
  <c r="N36" i="1"/>
  <c r="M36" i="1"/>
  <c r="L36" i="1"/>
  <c r="K36" i="1"/>
  <c r="P36" i="1" s="1"/>
  <c r="J36" i="1"/>
  <c r="Q36" i="1" s="1"/>
  <c r="S36" i="1" s="1"/>
  <c r="N35" i="1"/>
  <c r="M35" i="1"/>
  <c r="L35" i="1"/>
  <c r="K35" i="1"/>
  <c r="R35" i="1" s="1"/>
  <c r="J35" i="1"/>
  <c r="Q35" i="1" s="1"/>
  <c r="S35" i="1" s="1"/>
  <c r="N34" i="1"/>
  <c r="M34" i="1"/>
  <c r="L34" i="1"/>
  <c r="K34" i="1"/>
  <c r="R34" i="1" s="1"/>
  <c r="J34" i="1"/>
  <c r="Q34" i="1" s="1"/>
  <c r="S34" i="1" s="1"/>
  <c r="Q33" i="1"/>
  <c r="S33" i="1" s="1"/>
  <c r="N33" i="1"/>
  <c r="M33" i="1"/>
  <c r="L33" i="1"/>
  <c r="K33" i="1"/>
  <c r="R33" i="1" s="1"/>
  <c r="J33" i="1"/>
  <c r="P33" i="1" s="1"/>
  <c r="R32" i="1"/>
  <c r="N32" i="1"/>
  <c r="M32" i="1"/>
  <c r="L32" i="1"/>
  <c r="K32" i="1"/>
  <c r="P32" i="1" s="1"/>
  <c r="J32" i="1"/>
  <c r="Q32" i="1" s="1"/>
  <c r="S32" i="1" s="1"/>
  <c r="N31" i="1"/>
  <c r="M31" i="1"/>
  <c r="L31" i="1"/>
  <c r="K31" i="1"/>
  <c r="R31" i="1" s="1"/>
  <c r="J31" i="1"/>
  <c r="Q31" i="1" s="1"/>
  <c r="S31" i="1" s="1"/>
  <c r="N30" i="1"/>
  <c r="M30" i="1"/>
  <c r="L30" i="1"/>
  <c r="K30" i="1"/>
  <c r="R30" i="1" s="1"/>
  <c r="J30" i="1"/>
  <c r="Q30" i="1" s="1"/>
  <c r="S30" i="1" s="1"/>
  <c r="Q29" i="1"/>
  <c r="S29" i="1" s="1"/>
  <c r="N29" i="1"/>
  <c r="M29" i="1"/>
  <c r="L29" i="1"/>
  <c r="K29" i="1"/>
  <c r="R29" i="1" s="1"/>
  <c r="J29" i="1"/>
  <c r="P29" i="1" s="1"/>
  <c r="R28" i="1"/>
  <c r="N28" i="1"/>
  <c r="M28" i="1"/>
  <c r="L28" i="1"/>
  <c r="K28" i="1"/>
  <c r="J28" i="1"/>
  <c r="P28" i="1" s="1"/>
  <c r="N27" i="1"/>
  <c r="M27" i="1"/>
  <c r="L27" i="1"/>
  <c r="K27" i="1"/>
  <c r="R27" i="1" s="1"/>
  <c r="J27" i="1"/>
  <c r="Q27" i="1" s="1"/>
  <c r="S27" i="1" s="1"/>
  <c r="N26" i="1"/>
  <c r="M26" i="1"/>
  <c r="L26" i="1"/>
  <c r="K26" i="1"/>
  <c r="R26" i="1" s="1"/>
  <c r="J26" i="1"/>
  <c r="Q26" i="1" s="1"/>
  <c r="S26" i="1" s="1"/>
  <c r="Q25" i="1"/>
  <c r="S25" i="1" s="1"/>
  <c r="N25" i="1"/>
  <c r="M25" i="1"/>
  <c r="L25" i="1"/>
  <c r="K25" i="1"/>
  <c r="R25" i="1" s="1"/>
  <c r="J25" i="1"/>
  <c r="P25" i="1" s="1"/>
  <c r="R24" i="1"/>
  <c r="N24" i="1"/>
  <c r="M24" i="1"/>
  <c r="L24" i="1"/>
  <c r="K24" i="1"/>
  <c r="J24" i="1"/>
  <c r="P24" i="1" s="1"/>
  <c r="N23" i="1"/>
  <c r="M23" i="1"/>
  <c r="L23" i="1"/>
  <c r="K23" i="1"/>
  <c r="R23" i="1" s="1"/>
  <c r="J23" i="1"/>
  <c r="Q23" i="1" s="1"/>
  <c r="S23" i="1" s="1"/>
  <c r="N22" i="1"/>
  <c r="M22" i="1"/>
  <c r="L22" i="1"/>
  <c r="K22" i="1"/>
  <c r="R22" i="1" s="1"/>
  <c r="J22" i="1"/>
  <c r="Q22" i="1" s="1"/>
  <c r="S22" i="1" s="1"/>
  <c r="Q21" i="1"/>
  <c r="S21" i="1" s="1"/>
  <c r="N21" i="1"/>
  <c r="M21" i="1"/>
  <c r="L21" i="1"/>
  <c r="K21" i="1"/>
  <c r="R21" i="1" s="1"/>
  <c r="J21" i="1"/>
  <c r="P21" i="1" s="1"/>
  <c r="R20" i="1"/>
  <c r="N20" i="1"/>
  <c r="M20" i="1"/>
  <c r="L20" i="1"/>
  <c r="K20" i="1"/>
  <c r="J20" i="1"/>
  <c r="P20" i="1" s="1"/>
  <c r="T19" i="1"/>
  <c r="T61" i="1" s="1"/>
  <c r="N19" i="1"/>
  <c r="M19" i="1"/>
  <c r="L19" i="1"/>
  <c r="K19" i="1"/>
  <c r="J19" i="1"/>
  <c r="Q19" i="1" s="1"/>
  <c r="S19" i="1" s="1"/>
  <c r="F19" i="1"/>
  <c r="R18" i="1"/>
  <c r="N18" i="1"/>
  <c r="M18" i="1"/>
  <c r="L18" i="1"/>
  <c r="K18" i="1"/>
  <c r="J18" i="1"/>
  <c r="P18" i="1" s="1"/>
  <c r="N17" i="1"/>
  <c r="M17" i="1"/>
  <c r="L17" i="1"/>
  <c r="K17" i="1"/>
  <c r="R17" i="1" s="1"/>
  <c r="J17" i="1"/>
  <c r="N16" i="1"/>
  <c r="M16" i="1"/>
  <c r="L16" i="1"/>
  <c r="K16" i="1"/>
  <c r="R16" i="1" s="1"/>
  <c r="J16" i="1"/>
  <c r="Q16" i="1" s="1"/>
  <c r="S16" i="1" s="1"/>
  <c r="Q15" i="1"/>
  <c r="N15" i="1"/>
  <c r="N75" i="1" s="1"/>
  <c r="N78" i="1" s="1"/>
  <c r="M15" i="1"/>
  <c r="M75" i="1" s="1"/>
  <c r="M78" i="1" s="1"/>
  <c r="L15" i="1"/>
  <c r="L75" i="1" s="1"/>
  <c r="L78" i="1" s="1"/>
  <c r="K15" i="1"/>
  <c r="J15" i="1"/>
  <c r="J75" i="1" s="1"/>
  <c r="J78" i="1" s="1"/>
  <c r="P16" i="1" l="1"/>
  <c r="R19" i="1"/>
  <c r="P19" i="1"/>
  <c r="Q17" i="1"/>
  <c r="S17" i="1" s="1"/>
  <c r="P17" i="1"/>
  <c r="R15" i="1"/>
  <c r="R75" i="1" s="1"/>
  <c r="S15" i="1"/>
  <c r="P15" i="1"/>
  <c r="Q18" i="1"/>
  <c r="S18" i="1" s="1"/>
  <c r="Q20" i="1"/>
  <c r="S20" i="1" s="1"/>
  <c r="Q24" i="1"/>
  <c r="S24" i="1" s="1"/>
  <c r="Q28" i="1"/>
  <c r="S28" i="1" s="1"/>
  <c r="Q37" i="1"/>
  <c r="S37" i="1" s="1"/>
  <c r="Q41" i="1"/>
  <c r="S41" i="1" s="1"/>
  <c r="Q45" i="1"/>
  <c r="S45" i="1" s="1"/>
  <c r="Q49" i="1"/>
  <c r="S49" i="1" s="1"/>
  <c r="Q50" i="1"/>
  <c r="S50" i="1" s="1"/>
  <c r="Q54" i="1"/>
  <c r="S54" i="1" s="1"/>
  <c r="Q58" i="1"/>
  <c r="S58" i="1" s="1"/>
  <c r="Q60" i="1"/>
  <c r="S60" i="1" s="1"/>
  <c r="Q62" i="1"/>
  <c r="S62" i="1" s="1"/>
  <c r="Q66" i="1"/>
  <c r="S66" i="1" s="1"/>
  <c r="Q70" i="1"/>
  <c r="S70" i="1" s="1"/>
  <c r="K75" i="1"/>
  <c r="K78" i="1" s="1"/>
  <c r="P22" i="1"/>
  <c r="P26" i="1"/>
  <c r="P30" i="1"/>
  <c r="P34" i="1"/>
  <c r="P39" i="1"/>
  <c r="P43" i="1"/>
  <c r="P47" i="1"/>
  <c r="P52" i="1"/>
  <c r="P57" i="1"/>
  <c r="P59" i="1"/>
  <c r="P61" i="1"/>
  <c r="P64" i="1"/>
  <c r="P68" i="1"/>
  <c r="P72" i="1"/>
  <c r="P23" i="1"/>
  <c r="P27" i="1"/>
  <c r="P31" i="1"/>
  <c r="P35" i="1"/>
  <c r="P40" i="1"/>
  <c r="P44" i="1"/>
  <c r="P48" i="1"/>
  <c r="P53" i="1"/>
  <c r="P65" i="1"/>
  <c r="P69" i="1"/>
  <c r="P73" i="1"/>
  <c r="S75" i="1" l="1"/>
  <c r="Q75" i="1"/>
  <c r="P75" i="1"/>
</calcChain>
</file>

<file path=xl/sharedStrings.xml><?xml version="1.0" encoding="utf-8"?>
<sst xmlns="http://schemas.openxmlformats.org/spreadsheetml/2006/main" count="370" uniqueCount="127">
  <si>
    <t xml:space="preserve">PROGRAMA DE MEDICAMENTOS ESENCIALES </t>
  </si>
  <si>
    <t>CENTRAL DE APOYO LOGÍSTICO</t>
  </si>
  <si>
    <t>PROMESE CAL</t>
  </si>
  <si>
    <t xml:space="preserve">PAGO SUELDOS FEBRERO 2022: PERSONAL EN TRÁMITE DE PENSIÓN </t>
  </si>
  <si>
    <t>Seguridad Social (LEY 87-01)</t>
  </si>
  <si>
    <t>Total Retenciones y Aportes</t>
  </si>
  <si>
    <t>S.Neto (RD$)</t>
  </si>
  <si>
    <t>Sub-Cuenta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</si>
  <si>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</si>
  <si>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</si>
  <si>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</si>
  <si>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</si>
  <si>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</si>
  <si>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</si>
  <si>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</si>
  <si>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</si>
  <si>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</si>
  <si>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</si>
  <si>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</si>
  <si>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</si>
  <si>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</si>
  <si>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</si>
  <si>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 xml:space="preserve">IS/R              (Ley 11-92)     </t>
  </si>
  <si>
    <t>Seguro Sávica</t>
  </si>
  <si>
    <t>Empleado (2.87%)</t>
  </si>
  <si>
    <t>Patronal (7.10%)</t>
  </si>
  <si>
    <t>Empleado (3.04%)</t>
  </si>
  <si>
    <t>Patronal (7.09%)</t>
  </si>
  <si>
    <t>ELEUTERIA LOPEZ LOPEZ</t>
  </si>
  <si>
    <t>FEMENINO</t>
  </si>
  <si>
    <t xml:space="preserve">DEPARTAMENTO ADMINISTRATIVO </t>
  </si>
  <si>
    <t>ASIST. GERENCIA ADMINISTRAVA</t>
  </si>
  <si>
    <t>TRAMITE DE PENSIÓN</t>
  </si>
  <si>
    <t>0.00</t>
  </si>
  <si>
    <t>ANA ANTONIA CONTRERAS PERALTA</t>
  </si>
  <si>
    <t>AUX. TARJETERO</t>
  </si>
  <si>
    <t>RAFAEL MEDRANO PERALTA</t>
  </si>
  <si>
    <t>MASCULINO</t>
  </si>
  <si>
    <t>DEPARTAMENTO ALMACÉN GENERAL DE INSUMOS PARA LA SALUD</t>
  </si>
  <si>
    <t>ALMACENISTA</t>
  </si>
  <si>
    <t>ANA DELIA DELGADO VELOZ</t>
  </si>
  <si>
    <t xml:space="preserve">AUXILIAR ALMACEN GENERAL </t>
  </si>
  <si>
    <t xml:space="preserve">RAMON RODRIGUEZ RODRIGUEZ </t>
  </si>
  <si>
    <t>AUXILIAR DE ALMACEN</t>
  </si>
  <si>
    <t xml:space="preserve">NICOLAS RIVAS HICIANO </t>
  </si>
  <si>
    <t xml:space="preserve">SUPERVISOR </t>
  </si>
  <si>
    <t>ANA ROSA PANIAGUA</t>
  </si>
  <si>
    <t xml:space="preserve">SECCION DE MAYORDOMIA </t>
  </si>
  <si>
    <t>CONSERJE</t>
  </si>
  <si>
    <t>ZAYRA RAMIREZ ESPINOSA</t>
  </si>
  <si>
    <t>MARIA MAGDALENA CARABALLO SANCHEZ</t>
  </si>
  <si>
    <t>EDUARDO BENITEZ</t>
  </si>
  <si>
    <t>DIVISION DE TRANSPORTACION</t>
  </si>
  <si>
    <t>CHOFER I</t>
  </si>
  <si>
    <t>HERMAN SALVADOR PAULINO HERRERA</t>
  </si>
  <si>
    <t>ENCARGADO DE TRANSPORTACION</t>
  </si>
  <si>
    <t>MERCEDES DOLORES MARTINEZ MONTERO</t>
  </si>
  <si>
    <t>SECCION DE INGRESOS</t>
  </si>
  <si>
    <t>ENCDA. DE SECCION DE INGRESOS</t>
  </si>
  <si>
    <t>RAFAEL CALDERON ALCANTARA</t>
  </si>
  <si>
    <t>CAJERO-SECCION DE INGRESOS</t>
  </si>
  <si>
    <t>JULIO CESAR FRIAS MATA</t>
  </si>
  <si>
    <t>COLECTOR NAGUA Z-14</t>
  </si>
  <si>
    <t>ANA FRANCIA CHEVALIER DEL MONTE DE L</t>
  </si>
  <si>
    <t xml:space="preserve">DEPARTAMENTO DE BIENESTAR SOCIAL </t>
  </si>
  <si>
    <t>ENC. BIENESTAR SOC.</t>
  </si>
  <si>
    <t xml:space="preserve">DIVINA MARIA  CAIMARES VASQUEZ  </t>
  </si>
  <si>
    <t>DEPARTAMENTO DE BIENESTAR SOCIAL</t>
  </si>
  <si>
    <t xml:space="preserve"> ASISTENTE ADMINISTRATIVO I</t>
  </si>
  <si>
    <t>JOSE AGUSTIN ARIAS</t>
  </si>
  <si>
    <t>SECCION DE DESPACHO DE INSUMOS PARA LA SALUD</t>
  </si>
  <si>
    <t>EDUARDO CONSTANTINO ACOSTA BAEZ</t>
  </si>
  <si>
    <t>BIENVENIDO FERRERA ALIS</t>
  </si>
  <si>
    <t xml:space="preserve">MIRIAM DINORAH ALBURQUERQUE C D BLA </t>
  </si>
  <si>
    <t>DEPARTAMENTO DE VIGILANCIA Y CONTROL DE CALIDAD DE INSUMOS PARA LA SALUD</t>
  </si>
  <si>
    <t>ASESORA FARMACEUTICA</t>
  </si>
  <si>
    <t xml:space="preserve">ALTAGRACIA ANTONIA PEÑA FERNANDEZ </t>
  </si>
  <si>
    <t>DEPARTAMENTO TÉCNICA FARMACÉUTICA</t>
  </si>
  <si>
    <t>AUXILIAR DE FARMACIA</t>
  </si>
  <si>
    <t>ALTAGRACIA DEL CARMEN LORA MANON</t>
  </si>
  <si>
    <t xml:space="preserve">ALTAGRACIA MIREYA BAEZ FIGUEREO </t>
  </si>
  <si>
    <t>AMPARO SANCHEZ</t>
  </si>
  <si>
    <t xml:space="preserve">ANTOLINA SANCHEZ VASQUEZ DE SANTOS </t>
  </si>
  <si>
    <t xml:space="preserve">BIBIANA GUTIERREZ JIMENEZ </t>
  </si>
  <si>
    <t>CARMEN HILARIA MATEO</t>
  </si>
  <si>
    <t>CENIA ALTAGRACIA REGALADO ADAMES</t>
  </si>
  <si>
    <t>FLORENCIO ANTONIO MERCEDES</t>
  </si>
  <si>
    <t xml:space="preserve">LIDIA DE LOS ANGELES VELOZ OBJIO </t>
  </si>
  <si>
    <t xml:space="preserve">LUZ MERCEDES LARA DE LOS SANTOS </t>
  </si>
  <si>
    <t>MARGARITA ABREU MOREL</t>
  </si>
  <si>
    <t xml:space="preserve">MARGARITA FELIZ ALCANTARA </t>
  </si>
  <si>
    <t>MARGARITA HERNANDEZ FABIAN</t>
  </si>
  <si>
    <t>MARIA DEL CARMEN ALCANTARA PÉREZ</t>
  </si>
  <si>
    <t xml:space="preserve">MARIA DEL CARMEN PEREZ SOLANO </t>
  </si>
  <si>
    <t>MARISOL REYES DE ABRAMSON</t>
  </si>
  <si>
    <t>MARTA CRUZ REYES</t>
  </si>
  <si>
    <t>MARTINA MARTY RODRIGUEZ</t>
  </si>
  <si>
    <t>MERCEDES NOEMI ATILES YNOA</t>
  </si>
  <si>
    <t>MIGUELA MORILLO CIPION</t>
  </si>
  <si>
    <t xml:space="preserve">PERFECTA SANCHEZ DE FERNANDEZ </t>
  </si>
  <si>
    <t>ROSALIA PACHECO</t>
  </si>
  <si>
    <t xml:space="preserve">SONIA ANDREA AQUINO CUEVAS </t>
  </si>
  <si>
    <t>YSABEL FERMINA VASQUEZ RODRIGUEZ DE OVALLES</t>
  </si>
  <si>
    <t>YSABEL LIRANZO CASTILLO</t>
  </si>
  <si>
    <t>YSABEL MARIA SANTANA DE DIAZ</t>
  </si>
  <si>
    <t>AIDA LUCIA DOTEL PEÑA</t>
  </si>
  <si>
    <t>ENCARGADA DE FARMACIA</t>
  </si>
  <si>
    <t>ANNETTE ALTAGRACIA MARGARINI BELEN</t>
  </si>
  <si>
    <t>ROSALIA ROMAN Y M DE BENJAMIN</t>
  </si>
  <si>
    <t>MAHISY DE OLEO RICHARDSON</t>
  </si>
  <si>
    <t>AISTHESIS ALFA DE LA LIR MUSSE ZARZU</t>
  </si>
  <si>
    <t>ANA CLAUDINA YENS CRUZ</t>
  </si>
  <si>
    <t>CARLITA LUNA JIMENEZ</t>
  </si>
  <si>
    <t>DEIDAMIA RAFAELA CASTILLO ESPINAL DE</t>
  </si>
  <si>
    <t>ELBA VILLEGAS DE MINERVINO</t>
  </si>
  <si>
    <t>JOSEFA PEREZ CERRANO</t>
  </si>
  <si>
    <t>LUZ MARIA MORENO FIGUEROA</t>
  </si>
  <si>
    <t>NEOASCA TANIA BAUTISTA CARRASCO</t>
  </si>
  <si>
    <t>ROSINA ALTAGRACIA ACOSTA ABREU</t>
  </si>
  <si>
    <r>
      <t>Total General Personal Tramite de Pensi</t>
    </r>
    <r>
      <rPr>
        <b/>
        <sz val="12"/>
        <rFont val="Calibri"/>
        <family val="2"/>
      </rPr>
      <t>ón RD$.</t>
    </r>
  </si>
  <si>
    <t>PREPARADO POR:</t>
  </si>
  <si>
    <t>AUTORIZADO POR:</t>
  </si>
  <si>
    <t xml:space="preserve"> </t>
  </si>
  <si>
    <t xml:space="preserve"> SOFIA ALT. FRIAS HILARIO</t>
  </si>
  <si>
    <t>LIC. JOSE LUIS FERNANDEZ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</si>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</sst>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b/>
      <sz val="11.5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6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4" fontId="2" fillId="2" borderId="0" xfId="0" applyNumberFormat="1" applyFont="1" applyFill="1"/>
    <xf numFmtId="0" fontId="0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5" fillId="0" borderId="0" xfId="0" applyFont="1"/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4" fontId="6" fillId="3" borderId="7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" fontId="6" fillId="3" borderId="13" xfId="0" applyNumberFormat="1" applyFont="1" applyFill="1" applyBorder="1" applyAlignment="1">
      <alignment horizontal="center" wrapText="1"/>
    </xf>
    <xf numFmtId="4" fontId="6" fillId="3" borderId="4" xfId="0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4" fontId="6" fillId="3" borderId="14" xfId="0" applyNumberFormat="1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5" xfId="0" applyNumberFormat="1" applyBorder="1" applyAlignment="1">
      <alignment horizontal="right"/>
    </xf>
    <xf numFmtId="0" fontId="2" fillId="0" borderId="5" xfId="0" applyFont="1" applyBorder="1"/>
    <xf numFmtId="0" fontId="0" fillId="0" borderId="6" xfId="0" applyBorder="1"/>
    <xf numFmtId="1" fontId="0" fillId="2" borderId="15" xfId="0" applyNumberFormat="1" applyFill="1" applyBorder="1" applyAlignment="1">
      <alignment horizontal="center"/>
    </xf>
    <xf numFmtId="164" fontId="0" fillId="2" borderId="15" xfId="0" applyNumberFormat="1" applyFill="1" applyBorder="1"/>
    <xf numFmtId="164" fontId="0" fillId="2" borderId="15" xfId="0" applyNumberFormat="1" applyFill="1" applyBorder="1" applyAlignment="1">
      <alignment horizontal="center"/>
    </xf>
    <xf numFmtId="4" fontId="0" fillId="2" borderId="15" xfId="0" applyNumberFormat="1" applyFill="1" applyBorder="1"/>
    <xf numFmtId="164" fontId="0" fillId="2" borderId="15" xfId="0" applyNumberFormat="1" applyFill="1" applyBorder="1" applyAlignment="1">
      <alignment horizontal="right"/>
    </xf>
    <xf numFmtId="4" fontId="0" fillId="2" borderId="15" xfId="0" applyNumberFormat="1" applyFill="1" applyBorder="1" applyAlignment="1">
      <alignment horizontal="right"/>
    </xf>
    <xf numFmtId="4" fontId="0" fillId="2" borderId="15" xfId="0" applyNumberFormat="1" applyFont="1" applyFill="1" applyBorder="1"/>
    <xf numFmtId="1" fontId="0" fillId="2" borderId="16" xfId="0" applyNumberFormat="1" applyFill="1" applyBorder="1" applyAlignment="1">
      <alignment horizontal="center"/>
    </xf>
    <xf numFmtId="164" fontId="0" fillId="2" borderId="16" xfId="0" applyNumberFormat="1" applyFill="1" applyBorder="1"/>
    <xf numFmtId="164" fontId="0" fillId="2" borderId="16" xfId="0" applyNumberFormat="1" applyFill="1" applyBorder="1" applyAlignment="1">
      <alignment horizontal="center"/>
    </xf>
    <xf numFmtId="4" fontId="0" fillId="2" borderId="16" xfId="0" applyNumberFormat="1" applyFill="1" applyBorder="1"/>
    <xf numFmtId="164" fontId="0" fillId="2" borderId="16" xfId="0" applyNumberFormat="1" applyFill="1" applyBorder="1" applyAlignment="1">
      <alignment horizontal="right"/>
    </xf>
    <xf numFmtId="4" fontId="0" fillId="2" borderId="16" xfId="0" applyNumberFormat="1" applyFill="1" applyBorder="1" applyAlignment="1">
      <alignment horizontal="right"/>
    </xf>
    <xf numFmtId="4" fontId="0" fillId="2" borderId="16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horizontal="center" wrapText="1"/>
    </xf>
    <xf numFmtId="164" fontId="0" fillId="2" borderId="16" xfId="0" applyNumberFormat="1" applyFill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right"/>
    </xf>
    <xf numFmtId="164" fontId="7" fillId="2" borderId="16" xfId="0" applyNumberFormat="1" applyFont="1" applyFill="1" applyBorder="1"/>
    <xf numFmtId="164" fontId="0" fillId="2" borderId="16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 wrapText="1"/>
    </xf>
    <xf numFmtId="4" fontId="0" fillId="2" borderId="16" xfId="0" applyNumberFormat="1" applyFont="1" applyFill="1" applyBorder="1" applyAlignment="1">
      <alignment horizontal="right"/>
    </xf>
    <xf numFmtId="0" fontId="0" fillId="2" borderId="16" xfId="0" applyFont="1" applyFill="1" applyBorder="1" applyAlignment="1">
      <alignment horizontal="center"/>
    </xf>
    <xf numFmtId="0" fontId="0" fillId="2" borderId="0" xfId="0" applyFill="1"/>
    <xf numFmtId="4" fontId="0" fillId="2" borderId="16" xfId="0" applyNumberFormat="1" applyFont="1" applyFill="1" applyBorder="1" applyAlignment="1"/>
    <xf numFmtId="0" fontId="7" fillId="0" borderId="16" xfId="1" applyFont="1" applyFill="1" applyBorder="1" applyAlignment="1">
      <alignment horizontal="left"/>
    </xf>
    <xf numFmtId="164" fontId="0" fillId="2" borderId="17" xfId="0" applyNumberFormat="1" applyFill="1" applyBorder="1"/>
    <xf numFmtId="164" fontId="0" fillId="2" borderId="17" xfId="0" applyNumberFormat="1" applyFill="1" applyBorder="1" applyAlignment="1">
      <alignment horizontal="center"/>
    </xf>
    <xf numFmtId="0" fontId="0" fillId="2" borderId="17" xfId="0" applyFont="1" applyFill="1" applyBorder="1" applyAlignment="1">
      <alignment horizontal="center" wrapText="1"/>
    </xf>
    <xf numFmtId="4" fontId="0" fillId="2" borderId="17" xfId="0" applyNumberFormat="1" applyFill="1" applyBorder="1"/>
    <xf numFmtId="4" fontId="0" fillId="2" borderId="17" xfId="0" applyNumberFormat="1" applyFill="1" applyBorder="1" applyAlignment="1">
      <alignment horizontal="right"/>
    </xf>
    <xf numFmtId="4" fontId="0" fillId="2" borderId="17" xfId="0" applyNumberFormat="1" applyFont="1" applyFill="1" applyBorder="1"/>
    <xf numFmtId="1" fontId="0" fillId="2" borderId="17" xfId="0" applyNumberFormat="1" applyFill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1" fontId="9" fillId="3" borderId="13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right" vertical="center"/>
    </xf>
    <xf numFmtId="4" fontId="9" fillId="3" borderId="19" xfId="0" applyNumberFormat="1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4" fontId="0" fillId="2" borderId="12" xfId="0" applyNumberFormat="1" applyFill="1" applyBorder="1" applyAlignment="1">
      <alignment horizontal="right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center"/>
    </xf>
    <xf numFmtId="0" fontId="2" fillId="0" borderId="0" xfId="0" applyFont="1"/>
    <xf numFmtId="0" fontId="1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" fontId="7" fillId="0" borderId="0" xfId="0" applyNumberFormat="1" applyFont="1"/>
    <xf numFmtId="4" fontId="7" fillId="0" borderId="0" xfId="0" applyNumberFormat="1" applyFont="1" applyAlignment="1">
      <alignment horizontal="right"/>
    </xf>
    <xf numFmtId="4" fontId="1" fillId="0" borderId="0" xfId="0" applyNumberFormat="1" applyFont="1"/>
    <xf numFmtId="4" fontId="9" fillId="2" borderId="0" xfId="0" applyNumberFormat="1" applyFont="1" applyFill="1" applyAlignment="1">
      <alignment horizontal="center"/>
    </xf>
    <xf numFmtId="0" fontId="7" fillId="0" borderId="0" xfId="0" applyFont="1"/>
    <xf numFmtId="4" fontId="7" fillId="2" borderId="0" xfId="0" applyNumberFormat="1" applyFont="1" applyFill="1"/>
    <xf numFmtId="0" fontId="2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/>
    <xf numFmtId="4" fontId="1" fillId="2" borderId="0" xfId="0" applyNumberFormat="1" applyFont="1" applyFill="1" applyAlignment="1">
      <alignment horizontal="center"/>
    </xf>
    <xf numFmtId="4" fontId="11" fillId="2" borderId="0" xfId="0" applyNumberFormat="1" applyFont="1" applyFill="1"/>
    <xf numFmtId="4" fontId="11" fillId="2" borderId="0" xfId="0" applyNumberFormat="1" applyFont="1" applyFill="1" applyAlignment="1">
      <alignment horizontal="right"/>
    </xf>
    <xf numFmtId="4" fontId="12" fillId="2" borderId="0" xfId="0" applyNumberFormat="1" applyFont="1" applyFill="1"/>
    <xf numFmtId="4" fontId="0" fillId="0" borderId="0" xfId="0" applyNumberFormat="1" applyFont="1"/>
    <xf numFmtId="0" fontId="2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4" fontId="14" fillId="0" borderId="0" xfId="0" applyNumberFormat="1" applyFont="1" applyBorder="1" applyAlignment="1">
      <alignment horizontal="right"/>
    </xf>
    <xf numFmtId="4" fontId="11" fillId="2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4" fontId="7" fillId="0" borderId="0" xfId="1" applyNumberFormat="1" applyFont="1" applyFill="1" applyBorder="1" applyAlignment="1">
      <alignment horizontal="center" wrapText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3105150</xdr:colOff>
      <xdr:row>6</xdr:row>
      <xdr:rowOff>85725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36004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1238250</xdr:colOff>
      <xdr:row>0</xdr:row>
      <xdr:rowOff>190500</xdr:rowOff>
    </xdr:from>
    <xdr:to>
      <xdr:col>19</xdr:col>
      <xdr:colOff>266700</xdr:colOff>
      <xdr:row>7</xdr:row>
      <xdr:rowOff>57150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8950" y="190500"/>
          <a:ext cx="35718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L90"/>
  <sheetViews>
    <sheetView tabSelected="1" view="pageBreakPreview" topLeftCell="F1" zoomScale="78" zoomScaleNormal="100" zoomScaleSheetLayoutView="78" workbookViewId="0">
      <selection activeCell="L95" sqref="L95"/>
    </sheetView>
  </sheetViews>
  <sheetFormatPr baseColWidth="10" defaultColWidth="9.140625" defaultRowHeight="15" x14ac:dyDescent="0.25"/>
  <cols>
    <col min="1" max="1" width="8.85546875" style="87" customWidth="1"/>
    <col min="2" max="2" width="48" bestFit="1" customWidth="1"/>
    <col min="3" max="3" width="14.85546875" bestFit="1" customWidth="1"/>
    <col min="4" max="4" width="49.140625" style="87" customWidth="1"/>
    <col min="5" max="5" width="32.42578125" style="87" bestFit="1" customWidth="1"/>
    <col min="6" max="6" width="20" style="87" bestFit="1" customWidth="1"/>
    <col min="7" max="7" width="17.28515625" style="88" bestFit="1" customWidth="1"/>
    <col min="8" max="8" width="14.42578125" style="89" bestFit="1" customWidth="1"/>
    <col min="9" max="9" width="13.42578125" bestFit="1" customWidth="1"/>
    <col min="10" max="10" width="14.7109375" bestFit="1" customWidth="1"/>
    <col min="11" max="11" width="15.140625" style="88" bestFit="1" customWidth="1"/>
    <col min="12" max="12" width="19" style="88" customWidth="1"/>
    <col min="13" max="13" width="15.5703125" style="96" bestFit="1" customWidth="1"/>
    <col min="14" max="14" width="15.5703125" style="88" bestFit="1" customWidth="1"/>
    <col min="15" max="15" width="14.140625" style="88" customWidth="1"/>
    <col min="16" max="16" width="19.42578125" style="88" bestFit="1" customWidth="1"/>
    <col min="17" max="17" width="16.28515625" customWidth="1"/>
    <col min="18" max="18" width="16.7109375" customWidth="1"/>
    <col min="19" max="19" width="15.7109375" customWidth="1"/>
  </cols>
  <sheetData>
    <row r="1" spans="1:22" s="6" customFormat="1" x14ac:dyDescent="0.25">
      <c r="A1" s="1"/>
      <c r="B1" s="2"/>
      <c r="C1" s="2"/>
      <c r="D1" s="1"/>
      <c r="E1" s="1"/>
      <c r="F1" s="1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22" s="6" customFormat="1" x14ac:dyDescent="0.25">
      <c r="A2" s="1"/>
      <c r="B2" s="2"/>
      <c r="C2" s="2"/>
      <c r="D2" s="1"/>
      <c r="E2" s="1"/>
      <c r="F2" s="1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22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22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2" s="6" customFormat="1" ht="8.1" customHeight="1" x14ac:dyDescent="0.25">
      <c r="A6" s="1"/>
      <c r="B6" s="2"/>
      <c r="C6" s="2"/>
      <c r="D6" s="1"/>
      <c r="E6" s="1"/>
      <c r="F6" s="1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22" s="6" customFormat="1" ht="8.1" customHeight="1" x14ac:dyDescent="0.25">
      <c r="A7" s="1"/>
      <c r="B7" s="2"/>
      <c r="C7" s="2"/>
      <c r="D7" s="1"/>
      <c r="E7" s="1"/>
      <c r="F7" s="1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22" s="6" customFormat="1" ht="18" x14ac:dyDescent="0.2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</row>
    <row r="9" spans="1:22" s="6" customFormat="1" ht="8.1" customHeight="1" x14ac:dyDescent="0.25">
      <c r="A9" s="1"/>
      <c r="B9" s="2"/>
      <c r="C9" s="2"/>
      <c r="D9" s="1"/>
      <c r="E9" s="1"/>
      <c r="F9" s="1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22" s="6" customFormat="1" ht="8.1" customHeight="1" thickBot="1" x14ac:dyDescent="0.3">
      <c r="A10" s="1"/>
      <c r="B10" s="2"/>
      <c r="C10" s="2"/>
      <c r="D10" s="1"/>
      <c r="E10" s="1"/>
      <c r="F10" s="1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22" s="21" customFormat="1" ht="29.25" customHeight="1" thickBot="1" x14ac:dyDescent="0.3">
      <c r="A11" s="12"/>
      <c r="B11" s="13"/>
      <c r="C11" s="13"/>
      <c r="D11" s="13"/>
      <c r="E11" s="13"/>
      <c r="F11" s="13"/>
      <c r="G11" s="13"/>
      <c r="H11" s="13"/>
      <c r="I11" s="14"/>
      <c r="J11" s="15" t="s">
        <v>4</v>
      </c>
      <c r="K11" s="16"/>
      <c r="L11" s="16"/>
      <c r="M11" s="16"/>
      <c r="N11" s="16"/>
      <c r="O11" s="16"/>
      <c r="P11" s="17"/>
      <c r="Q11" s="18" t="s">
        <v>5</v>
      </c>
      <c r="R11" s="19"/>
      <c r="S11" s="20" t="s">
        <v>6</v>
      </c>
      <c r="T11" s="20" t="s">
        <v>7</v>
      </c>
    </row>
    <row r="12" spans="1:22" s="21" customFormat="1" ht="15.75" customHeight="1" thickBot="1" x14ac:dyDescent="0.3">
      <c r="A12" s="22"/>
      <c r="B12" s="23"/>
      <c r="C12" s="23"/>
      <c r="D12" s="23"/>
      <c r="E12" s="23"/>
      <c r="F12" s="23"/>
      <c r="G12" s="23"/>
      <c r="H12" s="23"/>
      <c r="I12" s="24"/>
      <c r="J12" s="18" t="s">
        <v>8</v>
      </c>
      <c r="K12" s="25"/>
      <c r="L12" s="26" t="s">
        <v>9</v>
      </c>
      <c r="M12" s="25" t="s">
        <v>10</v>
      </c>
      <c r="N12" s="19"/>
      <c r="O12" s="26" t="s">
        <v>11</v>
      </c>
      <c r="P12" s="26" t="s">
        <v>12</v>
      </c>
      <c r="Q12" s="27" t="s">
        <v>13</v>
      </c>
      <c r="R12" s="20" t="s">
        <v>14</v>
      </c>
      <c r="S12" s="28"/>
      <c r="T12" s="28"/>
    </row>
    <row r="13" spans="1:22" s="21" customFormat="1" ht="60.75" customHeight="1" thickBot="1" x14ac:dyDescent="0.3">
      <c r="A13" s="29" t="s">
        <v>15</v>
      </c>
      <c r="B13" s="30" t="s">
        <v>16</v>
      </c>
      <c r="C13" s="31" t="s">
        <v>17</v>
      </c>
      <c r="D13" s="31" t="s">
        <v>18</v>
      </c>
      <c r="E13" s="31" t="s">
        <v>19</v>
      </c>
      <c r="F13" s="30" t="s">
        <v>20</v>
      </c>
      <c r="G13" s="32" t="s">
        <v>21</v>
      </c>
      <c r="H13" s="33" t="s">
        <v>22</v>
      </c>
      <c r="I13" s="34" t="s">
        <v>23</v>
      </c>
      <c r="J13" s="35" t="s">
        <v>24</v>
      </c>
      <c r="K13" s="32" t="s">
        <v>25</v>
      </c>
      <c r="L13" s="36"/>
      <c r="M13" s="37" t="s">
        <v>26</v>
      </c>
      <c r="N13" s="32" t="s">
        <v>27</v>
      </c>
      <c r="O13" s="36"/>
      <c r="P13" s="36"/>
      <c r="Q13" s="38"/>
      <c r="R13" s="39"/>
      <c r="S13" s="39"/>
      <c r="T13" s="39"/>
    </row>
    <row r="14" spans="1:22" ht="9.9499999999999993" customHeight="1" thickBot="1" x14ac:dyDescent="0.3">
      <c r="A14" s="40"/>
      <c r="B14" s="41"/>
      <c r="C14" s="41"/>
      <c r="D14" s="42"/>
      <c r="E14" s="42"/>
      <c r="F14" s="42"/>
      <c r="G14" s="43"/>
      <c r="H14" s="44"/>
      <c r="I14" s="41"/>
      <c r="J14" s="41"/>
      <c r="K14" s="43"/>
      <c r="L14" s="43"/>
      <c r="M14" s="45"/>
      <c r="N14" s="43"/>
      <c r="O14" s="43"/>
      <c r="P14" s="43"/>
      <c r="Q14" s="41"/>
      <c r="R14" s="41"/>
      <c r="S14" s="41"/>
      <c r="T14" s="46"/>
    </row>
    <row r="15" spans="1:22" ht="15.95" customHeight="1" x14ac:dyDescent="0.25">
      <c r="A15" s="47">
        <v>1</v>
      </c>
      <c r="B15" s="48" t="s">
        <v>28</v>
      </c>
      <c r="C15" s="49" t="s">
        <v>29</v>
      </c>
      <c r="D15" s="49" t="s">
        <v>30</v>
      </c>
      <c r="E15" s="49" t="s">
        <v>31</v>
      </c>
      <c r="F15" s="49" t="s">
        <v>32</v>
      </c>
      <c r="G15" s="50">
        <v>16630.87</v>
      </c>
      <c r="H15" s="51" t="s">
        <v>33</v>
      </c>
      <c r="I15" s="52">
        <v>25</v>
      </c>
      <c r="J15" s="50">
        <f t="shared" ref="J15:J74" si="0">+G15*2.87%</f>
        <v>477.30596899999995</v>
      </c>
      <c r="K15" s="50">
        <f t="shared" ref="K15:K74" si="1">+G15*7.1%</f>
        <v>1180.7917699999998</v>
      </c>
      <c r="L15" s="50">
        <f t="shared" ref="L15:L74" si="2">+G15*1.15%</f>
        <v>191.25500499999998</v>
      </c>
      <c r="M15" s="53">
        <f t="shared" ref="M15:M74" si="3">+G15*3.04%</f>
        <v>505.57844799999998</v>
      </c>
      <c r="N15" s="50">
        <f t="shared" ref="N15:N74" si="4">+G15*7.09%</f>
        <v>1179.1286829999999</v>
      </c>
      <c r="O15" s="52" t="s">
        <v>33</v>
      </c>
      <c r="P15" s="50">
        <f t="shared" ref="P15:P74" si="5">SUM(J15,K15,L15,M15,N15)</f>
        <v>3534.0598749999999</v>
      </c>
      <c r="Q15" s="50">
        <f t="shared" ref="Q15:Q74" si="6">SUM(H15,I15,J15,M15,O15)</f>
        <v>1007.884417</v>
      </c>
      <c r="R15" s="50">
        <f t="shared" ref="R15:R74" si="7">SUM(K15,L15,N15)</f>
        <v>2551.1754579999997</v>
      </c>
      <c r="S15" s="50">
        <f t="shared" ref="S15:S74" si="8">G15-Q15</f>
        <v>15622.985583</v>
      </c>
      <c r="T15" s="47">
        <v>113</v>
      </c>
    </row>
    <row r="16" spans="1:22" ht="15.95" customHeight="1" x14ac:dyDescent="0.25">
      <c r="A16" s="54">
        <v>2</v>
      </c>
      <c r="B16" s="55" t="s">
        <v>34</v>
      </c>
      <c r="C16" s="56" t="s">
        <v>29</v>
      </c>
      <c r="D16" s="56" t="s">
        <v>30</v>
      </c>
      <c r="E16" s="56" t="s">
        <v>35</v>
      </c>
      <c r="F16" s="56" t="s">
        <v>32</v>
      </c>
      <c r="G16" s="57">
        <v>10000</v>
      </c>
      <c r="H16" s="58" t="s">
        <v>33</v>
      </c>
      <c r="I16" s="59">
        <v>25</v>
      </c>
      <c r="J16" s="57">
        <f t="shared" si="0"/>
        <v>287</v>
      </c>
      <c r="K16" s="57">
        <f t="shared" si="1"/>
        <v>709.99999999999989</v>
      </c>
      <c r="L16" s="57">
        <f t="shared" si="2"/>
        <v>115</v>
      </c>
      <c r="M16" s="60">
        <f t="shared" si="3"/>
        <v>304</v>
      </c>
      <c r="N16" s="57">
        <f t="shared" si="4"/>
        <v>709</v>
      </c>
      <c r="O16" s="59" t="s">
        <v>33</v>
      </c>
      <c r="P16" s="57">
        <f t="shared" si="5"/>
        <v>2125</v>
      </c>
      <c r="Q16" s="57">
        <f t="shared" si="6"/>
        <v>616</v>
      </c>
      <c r="R16" s="57">
        <f t="shared" si="7"/>
        <v>1534</v>
      </c>
      <c r="S16" s="57">
        <f t="shared" si="8"/>
        <v>9384</v>
      </c>
      <c r="T16" s="54">
        <v>113</v>
      </c>
    </row>
    <row r="17" spans="1:20" ht="33.950000000000003" customHeight="1" x14ac:dyDescent="0.25">
      <c r="A17" s="54">
        <v>3</v>
      </c>
      <c r="B17" s="61" t="s">
        <v>36</v>
      </c>
      <c r="C17" s="56" t="s">
        <v>37</v>
      </c>
      <c r="D17" s="62" t="s">
        <v>38</v>
      </c>
      <c r="E17" s="63" t="s">
        <v>39</v>
      </c>
      <c r="F17" s="56" t="s">
        <v>32</v>
      </c>
      <c r="G17" s="57">
        <v>24675</v>
      </c>
      <c r="H17" s="58" t="s">
        <v>33</v>
      </c>
      <c r="I17" s="59">
        <v>25</v>
      </c>
      <c r="J17" s="57">
        <f>+G17*2.87%</f>
        <v>708.17250000000001</v>
      </c>
      <c r="K17" s="57">
        <f>+G17*7.1%</f>
        <v>1751.925</v>
      </c>
      <c r="L17" s="57">
        <f>+G17*1.15%</f>
        <v>283.76249999999999</v>
      </c>
      <c r="M17" s="60">
        <f>+G17*3.04%</f>
        <v>750.12</v>
      </c>
      <c r="N17" s="57">
        <f>+G17*7.09%</f>
        <v>1749.4575000000002</v>
      </c>
      <c r="O17" s="64">
        <v>1350.12</v>
      </c>
      <c r="P17" s="57">
        <f>SUM(J17,K17,L17,M17,N17)</f>
        <v>5243.4375</v>
      </c>
      <c r="Q17" s="57">
        <f>SUM(H17,I17,J17,M17,O17)</f>
        <v>2833.4124999999999</v>
      </c>
      <c r="R17" s="57">
        <f>SUM(K17,L17,N17)</f>
        <v>3785.1450000000004</v>
      </c>
      <c r="S17" s="57">
        <f>G17-Q17</f>
        <v>21841.587500000001</v>
      </c>
      <c r="T17" s="54">
        <v>113</v>
      </c>
    </row>
    <row r="18" spans="1:20" ht="33.950000000000003" customHeight="1" x14ac:dyDescent="0.25">
      <c r="A18" s="54">
        <v>4</v>
      </c>
      <c r="B18" s="61" t="s">
        <v>40</v>
      </c>
      <c r="C18" s="56" t="s">
        <v>29</v>
      </c>
      <c r="D18" s="62" t="s">
        <v>38</v>
      </c>
      <c r="E18" s="63" t="s">
        <v>41</v>
      </c>
      <c r="F18" s="56" t="s">
        <v>32</v>
      </c>
      <c r="G18" s="57">
        <v>10000</v>
      </c>
      <c r="H18" s="58" t="s">
        <v>33</v>
      </c>
      <c r="I18" s="59">
        <v>25</v>
      </c>
      <c r="J18" s="57">
        <f>+G18*2.87%</f>
        <v>287</v>
      </c>
      <c r="K18" s="57">
        <f>+G18*7.1%</f>
        <v>709.99999999999989</v>
      </c>
      <c r="L18" s="57">
        <f>+G18*1.15%</f>
        <v>115</v>
      </c>
      <c r="M18" s="60">
        <f>+G18*3.04%</f>
        <v>304</v>
      </c>
      <c r="N18" s="57">
        <f>+G18*7.09%</f>
        <v>709</v>
      </c>
      <c r="O18" s="59">
        <v>0</v>
      </c>
      <c r="P18" s="57">
        <f>SUM(J18,K18,L18,M18,N18)</f>
        <v>2125</v>
      </c>
      <c r="Q18" s="57">
        <f>SUM(H18,I18,J18,M18,O18)</f>
        <v>616</v>
      </c>
      <c r="R18" s="57">
        <f>SUM(K18,L18,N18)</f>
        <v>1534</v>
      </c>
      <c r="S18" s="57">
        <f>G18-Q18</f>
        <v>9384</v>
      </c>
      <c r="T18" s="54">
        <v>113</v>
      </c>
    </row>
    <row r="19" spans="1:20" ht="33.950000000000003" customHeight="1" x14ac:dyDescent="0.25">
      <c r="A19" s="54">
        <v>5</v>
      </c>
      <c r="B19" s="55" t="s">
        <v>42</v>
      </c>
      <c r="C19" s="56" t="s">
        <v>37</v>
      </c>
      <c r="D19" s="62" t="s">
        <v>38</v>
      </c>
      <c r="E19" s="56" t="s">
        <v>43</v>
      </c>
      <c r="F19" s="56" t="str">
        <f>+F59</f>
        <v>TRAMITE DE PENSIÓN</v>
      </c>
      <c r="G19" s="57">
        <v>10000</v>
      </c>
      <c r="H19" s="58" t="s">
        <v>33</v>
      </c>
      <c r="I19" s="59">
        <v>25</v>
      </c>
      <c r="J19" s="57">
        <f>+G19*2.87%</f>
        <v>287</v>
      </c>
      <c r="K19" s="57">
        <f>+G19*7.1%</f>
        <v>709.99999999999989</v>
      </c>
      <c r="L19" s="57">
        <f>+G19*1.15%</f>
        <v>115</v>
      </c>
      <c r="M19" s="60">
        <f>+G19*3.04%</f>
        <v>304</v>
      </c>
      <c r="N19" s="57">
        <f>+G19*7.09%</f>
        <v>709</v>
      </c>
      <c r="O19" s="64">
        <v>0</v>
      </c>
      <c r="P19" s="57">
        <f>SUM(J19,K19,L19,M19,N19)</f>
        <v>2125</v>
      </c>
      <c r="Q19" s="57">
        <f>SUM(H19,I19,J19,M19,O19)</f>
        <v>616</v>
      </c>
      <c r="R19" s="57">
        <f>SUM(K19,L19,N19)</f>
        <v>1534</v>
      </c>
      <c r="S19" s="57">
        <f>G19-Q19</f>
        <v>9384</v>
      </c>
      <c r="T19" s="54">
        <f>+T58</f>
        <v>113</v>
      </c>
    </row>
    <row r="20" spans="1:20" ht="33.950000000000003" customHeight="1" x14ac:dyDescent="0.25">
      <c r="A20" s="54">
        <v>6</v>
      </c>
      <c r="B20" s="65" t="s">
        <v>44</v>
      </c>
      <c r="C20" s="56" t="s">
        <v>37</v>
      </c>
      <c r="D20" s="62" t="s">
        <v>38</v>
      </c>
      <c r="E20" s="63" t="s">
        <v>45</v>
      </c>
      <c r="F20" s="56" t="s">
        <v>32</v>
      </c>
      <c r="G20" s="57">
        <v>31500</v>
      </c>
      <c r="H20" s="58" t="s">
        <v>33</v>
      </c>
      <c r="I20" s="59">
        <v>25</v>
      </c>
      <c r="J20" s="57">
        <f t="shared" si="0"/>
        <v>904.05</v>
      </c>
      <c r="K20" s="57">
        <f t="shared" si="1"/>
        <v>2236.5</v>
      </c>
      <c r="L20" s="57">
        <f t="shared" si="2"/>
        <v>362.25</v>
      </c>
      <c r="M20" s="60">
        <f t="shared" si="3"/>
        <v>957.6</v>
      </c>
      <c r="N20" s="57">
        <f t="shared" si="4"/>
        <v>2233.3500000000004</v>
      </c>
      <c r="O20" s="59">
        <v>0</v>
      </c>
      <c r="P20" s="57">
        <f t="shared" si="5"/>
        <v>6693.7500000000009</v>
      </c>
      <c r="Q20" s="57">
        <f>SUM(H20,I20,J20,M20,O20)</f>
        <v>1886.65</v>
      </c>
      <c r="R20" s="57">
        <f>SUM(K20,L20,N20)</f>
        <v>4832.1000000000004</v>
      </c>
      <c r="S20" s="57">
        <f>G20-Q20</f>
        <v>29613.35</v>
      </c>
      <c r="T20" s="54">
        <v>113</v>
      </c>
    </row>
    <row r="21" spans="1:20" ht="15.95" customHeight="1" x14ac:dyDescent="0.25">
      <c r="A21" s="54">
        <v>7</v>
      </c>
      <c r="B21" s="55" t="s">
        <v>46</v>
      </c>
      <c r="C21" s="56" t="s">
        <v>29</v>
      </c>
      <c r="D21" s="56" t="s">
        <v>47</v>
      </c>
      <c r="E21" s="56" t="s">
        <v>48</v>
      </c>
      <c r="F21" s="56" t="s">
        <v>32</v>
      </c>
      <c r="G21" s="57">
        <v>10000</v>
      </c>
      <c r="H21" s="58" t="s">
        <v>33</v>
      </c>
      <c r="I21" s="59">
        <v>25</v>
      </c>
      <c r="J21" s="57">
        <f t="shared" si="0"/>
        <v>287</v>
      </c>
      <c r="K21" s="57">
        <f t="shared" si="1"/>
        <v>709.99999999999989</v>
      </c>
      <c r="L21" s="57">
        <f t="shared" si="2"/>
        <v>115</v>
      </c>
      <c r="M21" s="60">
        <f t="shared" si="3"/>
        <v>304</v>
      </c>
      <c r="N21" s="57">
        <f t="shared" si="4"/>
        <v>709</v>
      </c>
      <c r="O21" s="59" t="s">
        <v>33</v>
      </c>
      <c r="P21" s="57">
        <f t="shared" si="5"/>
        <v>2125</v>
      </c>
      <c r="Q21" s="57">
        <f t="shared" si="6"/>
        <v>616</v>
      </c>
      <c r="R21" s="57">
        <f t="shared" si="7"/>
        <v>1534</v>
      </c>
      <c r="S21" s="57">
        <f t="shared" si="8"/>
        <v>9384</v>
      </c>
      <c r="T21" s="54">
        <v>113</v>
      </c>
    </row>
    <row r="22" spans="1:20" ht="15.95" customHeight="1" x14ac:dyDescent="0.25">
      <c r="A22" s="54">
        <v>8</v>
      </c>
      <c r="B22" s="55" t="s">
        <v>49</v>
      </c>
      <c r="C22" s="56" t="s">
        <v>29</v>
      </c>
      <c r="D22" s="56" t="s">
        <v>47</v>
      </c>
      <c r="E22" s="56" t="s">
        <v>48</v>
      </c>
      <c r="F22" s="56" t="s">
        <v>32</v>
      </c>
      <c r="G22" s="57">
        <v>10000</v>
      </c>
      <c r="H22" s="58" t="s">
        <v>33</v>
      </c>
      <c r="I22" s="59">
        <v>25</v>
      </c>
      <c r="J22" s="57">
        <f t="shared" si="0"/>
        <v>287</v>
      </c>
      <c r="K22" s="57">
        <f t="shared" si="1"/>
        <v>709.99999999999989</v>
      </c>
      <c r="L22" s="57">
        <f t="shared" si="2"/>
        <v>115</v>
      </c>
      <c r="M22" s="60">
        <f t="shared" si="3"/>
        <v>304</v>
      </c>
      <c r="N22" s="57">
        <f t="shared" si="4"/>
        <v>709</v>
      </c>
      <c r="O22" s="59" t="s">
        <v>33</v>
      </c>
      <c r="P22" s="57">
        <f t="shared" si="5"/>
        <v>2125</v>
      </c>
      <c r="Q22" s="57">
        <f t="shared" si="6"/>
        <v>616</v>
      </c>
      <c r="R22" s="57">
        <f t="shared" si="7"/>
        <v>1534</v>
      </c>
      <c r="S22" s="57">
        <f t="shared" si="8"/>
        <v>9384</v>
      </c>
      <c r="T22" s="54">
        <v>113</v>
      </c>
    </row>
    <row r="23" spans="1:20" ht="15.95" customHeight="1" x14ac:dyDescent="0.25">
      <c r="A23" s="54">
        <v>9</v>
      </c>
      <c r="B23" s="55" t="s">
        <v>50</v>
      </c>
      <c r="C23" s="56" t="s">
        <v>29</v>
      </c>
      <c r="D23" s="56" t="s">
        <v>47</v>
      </c>
      <c r="E23" s="56" t="s">
        <v>48</v>
      </c>
      <c r="F23" s="56" t="s">
        <v>32</v>
      </c>
      <c r="G23" s="57">
        <v>10000</v>
      </c>
      <c r="H23" s="58" t="s">
        <v>33</v>
      </c>
      <c r="I23" s="59">
        <v>25</v>
      </c>
      <c r="J23" s="57">
        <f t="shared" si="0"/>
        <v>287</v>
      </c>
      <c r="K23" s="57">
        <f t="shared" si="1"/>
        <v>709.99999999999989</v>
      </c>
      <c r="L23" s="57">
        <f t="shared" si="2"/>
        <v>115</v>
      </c>
      <c r="M23" s="60">
        <f t="shared" si="3"/>
        <v>304</v>
      </c>
      <c r="N23" s="57">
        <f t="shared" si="4"/>
        <v>709</v>
      </c>
      <c r="O23" s="59" t="s">
        <v>33</v>
      </c>
      <c r="P23" s="57">
        <f t="shared" si="5"/>
        <v>2125</v>
      </c>
      <c r="Q23" s="57">
        <f t="shared" si="6"/>
        <v>616</v>
      </c>
      <c r="R23" s="57">
        <f t="shared" si="7"/>
        <v>1534</v>
      </c>
      <c r="S23" s="57">
        <f t="shared" si="8"/>
        <v>9384</v>
      </c>
      <c r="T23" s="54">
        <v>113</v>
      </c>
    </row>
    <row r="24" spans="1:20" ht="15.95" customHeight="1" x14ac:dyDescent="0.25">
      <c r="A24" s="54">
        <v>10</v>
      </c>
      <c r="B24" s="55" t="s">
        <v>51</v>
      </c>
      <c r="C24" s="56" t="s">
        <v>37</v>
      </c>
      <c r="D24" s="56" t="s">
        <v>52</v>
      </c>
      <c r="E24" s="56" t="s">
        <v>53</v>
      </c>
      <c r="F24" s="56" t="s">
        <v>32</v>
      </c>
      <c r="G24" s="57">
        <v>10000</v>
      </c>
      <c r="H24" s="58" t="s">
        <v>33</v>
      </c>
      <c r="I24" s="59">
        <v>25</v>
      </c>
      <c r="J24" s="57">
        <f t="shared" si="0"/>
        <v>287</v>
      </c>
      <c r="K24" s="57">
        <f t="shared" si="1"/>
        <v>709.99999999999989</v>
      </c>
      <c r="L24" s="57">
        <f t="shared" si="2"/>
        <v>115</v>
      </c>
      <c r="M24" s="60">
        <f t="shared" si="3"/>
        <v>304</v>
      </c>
      <c r="N24" s="57">
        <f t="shared" si="4"/>
        <v>709</v>
      </c>
      <c r="O24" s="59" t="s">
        <v>33</v>
      </c>
      <c r="P24" s="57">
        <f t="shared" si="5"/>
        <v>2125</v>
      </c>
      <c r="Q24" s="57">
        <f t="shared" si="6"/>
        <v>616</v>
      </c>
      <c r="R24" s="57">
        <f t="shared" si="7"/>
        <v>1534</v>
      </c>
      <c r="S24" s="57">
        <f t="shared" si="8"/>
        <v>9384</v>
      </c>
      <c r="T24" s="54">
        <v>113</v>
      </c>
    </row>
    <row r="25" spans="1:20" ht="15.95" customHeight="1" x14ac:dyDescent="0.25">
      <c r="A25" s="54">
        <v>11</v>
      </c>
      <c r="B25" s="55" t="s">
        <v>54</v>
      </c>
      <c r="C25" s="56" t="s">
        <v>37</v>
      </c>
      <c r="D25" s="56" t="s">
        <v>52</v>
      </c>
      <c r="E25" s="56" t="s">
        <v>55</v>
      </c>
      <c r="F25" s="56" t="s">
        <v>32</v>
      </c>
      <c r="G25" s="57">
        <v>30798.5</v>
      </c>
      <c r="H25" s="59" t="s">
        <v>33</v>
      </c>
      <c r="I25" s="59">
        <v>25</v>
      </c>
      <c r="J25" s="57">
        <f t="shared" si="0"/>
        <v>883.91695000000004</v>
      </c>
      <c r="K25" s="57">
        <f t="shared" si="1"/>
        <v>2186.6934999999999</v>
      </c>
      <c r="L25" s="57">
        <f t="shared" si="2"/>
        <v>354.18275</v>
      </c>
      <c r="M25" s="60">
        <f t="shared" si="3"/>
        <v>936.27440000000001</v>
      </c>
      <c r="N25" s="57">
        <f t="shared" si="4"/>
        <v>2183.6136500000002</v>
      </c>
      <c r="O25" s="59" t="s">
        <v>33</v>
      </c>
      <c r="P25" s="57">
        <f t="shared" si="5"/>
        <v>6544.6812500000005</v>
      </c>
      <c r="Q25" s="57">
        <f t="shared" si="6"/>
        <v>1845.1913500000001</v>
      </c>
      <c r="R25" s="57">
        <f t="shared" si="7"/>
        <v>4724.4899000000005</v>
      </c>
      <c r="S25" s="57">
        <f t="shared" si="8"/>
        <v>28953.308649999999</v>
      </c>
      <c r="T25" s="54">
        <v>113</v>
      </c>
    </row>
    <row r="26" spans="1:20" ht="15.95" customHeight="1" x14ac:dyDescent="0.25">
      <c r="A26" s="54">
        <v>12</v>
      </c>
      <c r="B26" s="55" t="s">
        <v>56</v>
      </c>
      <c r="C26" s="56" t="s">
        <v>29</v>
      </c>
      <c r="D26" s="56" t="s">
        <v>57</v>
      </c>
      <c r="E26" s="56" t="s">
        <v>58</v>
      </c>
      <c r="F26" s="56" t="s">
        <v>32</v>
      </c>
      <c r="G26" s="57">
        <v>25665.41</v>
      </c>
      <c r="H26" s="59">
        <v>0</v>
      </c>
      <c r="I26" s="59">
        <v>25</v>
      </c>
      <c r="J26" s="57">
        <f t="shared" si="0"/>
        <v>736.59726699999999</v>
      </c>
      <c r="K26" s="57">
        <f t="shared" si="1"/>
        <v>1822.2441099999999</v>
      </c>
      <c r="L26" s="57">
        <f t="shared" si="2"/>
        <v>295.15221500000001</v>
      </c>
      <c r="M26" s="60">
        <f t="shared" si="3"/>
        <v>780.22846400000003</v>
      </c>
      <c r="N26" s="57">
        <f t="shared" si="4"/>
        <v>1819.6775690000002</v>
      </c>
      <c r="O26" s="59" t="s">
        <v>33</v>
      </c>
      <c r="P26" s="57">
        <f t="shared" si="5"/>
        <v>5453.899625</v>
      </c>
      <c r="Q26" s="57">
        <f t="shared" si="6"/>
        <v>1541.8257309999999</v>
      </c>
      <c r="R26" s="57">
        <f t="shared" si="7"/>
        <v>3937.0738940000001</v>
      </c>
      <c r="S26" s="57">
        <f t="shared" si="8"/>
        <v>24123.584268999999</v>
      </c>
      <c r="T26" s="54">
        <v>113</v>
      </c>
    </row>
    <row r="27" spans="1:20" ht="15.95" customHeight="1" x14ac:dyDescent="0.25">
      <c r="A27" s="54">
        <v>13</v>
      </c>
      <c r="B27" s="55" t="s">
        <v>59</v>
      </c>
      <c r="C27" s="56" t="s">
        <v>37</v>
      </c>
      <c r="D27" s="56" t="s">
        <v>57</v>
      </c>
      <c r="E27" s="56" t="s">
        <v>60</v>
      </c>
      <c r="F27" s="56" t="s">
        <v>32</v>
      </c>
      <c r="G27" s="57">
        <v>12547.54</v>
      </c>
      <c r="H27" s="59" t="s">
        <v>33</v>
      </c>
      <c r="I27" s="59">
        <v>25</v>
      </c>
      <c r="J27" s="57">
        <f t="shared" si="0"/>
        <v>360.11439800000005</v>
      </c>
      <c r="K27" s="57">
        <f t="shared" si="1"/>
        <v>890.87533999999994</v>
      </c>
      <c r="L27" s="57">
        <f t="shared" si="2"/>
        <v>144.29671000000002</v>
      </c>
      <c r="M27" s="60">
        <f t="shared" si="3"/>
        <v>381.44521600000002</v>
      </c>
      <c r="N27" s="57">
        <f t="shared" si="4"/>
        <v>889.62058600000012</v>
      </c>
      <c r="O27" s="59" t="s">
        <v>33</v>
      </c>
      <c r="P27" s="57">
        <f t="shared" si="5"/>
        <v>2666.3522500000004</v>
      </c>
      <c r="Q27" s="57">
        <f t="shared" si="6"/>
        <v>766.55961400000001</v>
      </c>
      <c r="R27" s="57">
        <f t="shared" si="7"/>
        <v>1924.7926360000001</v>
      </c>
      <c r="S27" s="57">
        <f t="shared" si="8"/>
        <v>11780.980386000001</v>
      </c>
      <c r="T27" s="54">
        <v>113</v>
      </c>
    </row>
    <row r="28" spans="1:20" ht="15.95" customHeight="1" x14ac:dyDescent="0.25">
      <c r="A28" s="54">
        <v>14</v>
      </c>
      <c r="B28" s="55" t="s">
        <v>61</v>
      </c>
      <c r="C28" s="56" t="s">
        <v>37</v>
      </c>
      <c r="D28" s="56" t="s">
        <v>57</v>
      </c>
      <c r="E28" s="56" t="s">
        <v>62</v>
      </c>
      <c r="F28" s="56" t="s">
        <v>32</v>
      </c>
      <c r="G28" s="57">
        <v>23100</v>
      </c>
      <c r="H28" s="59">
        <v>0</v>
      </c>
      <c r="I28" s="59">
        <v>25</v>
      </c>
      <c r="J28" s="57">
        <f t="shared" si="0"/>
        <v>662.97</v>
      </c>
      <c r="K28" s="57">
        <f t="shared" si="1"/>
        <v>1640.1</v>
      </c>
      <c r="L28" s="57">
        <f t="shared" si="2"/>
        <v>265.64999999999998</v>
      </c>
      <c r="M28" s="60">
        <f t="shared" si="3"/>
        <v>702.24</v>
      </c>
      <c r="N28" s="57">
        <f t="shared" si="4"/>
        <v>1637.7900000000002</v>
      </c>
      <c r="O28" s="59" t="s">
        <v>33</v>
      </c>
      <c r="P28" s="57">
        <f t="shared" si="5"/>
        <v>4908.75</v>
      </c>
      <c r="Q28" s="57">
        <f t="shared" si="6"/>
        <v>1390.21</v>
      </c>
      <c r="R28" s="57">
        <f t="shared" si="7"/>
        <v>3543.54</v>
      </c>
      <c r="S28" s="57">
        <f t="shared" si="8"/>
        <v>21709.79</v>
      </c>
      <c r="T28" s="54">
        <v>113</v>
      </c>
    </row>
    <row r="29" spans="1:20" ht="15.95" customHeight="1" x14ac:dyDescent="0.25">
      <c r="A29" s="54">
        <v>15</v>
      </c>
      <c r="B29" s="55" t="s">
        <v>63</v>
      </c>
      <c r="C29" s="56" t="s">
        <v>29</v>
      </c>
      <c r="D29" s="63" t="s">
        <v>64</v>
      </c>
      <c r="E29" s="56" t="s">
        <v>65</v>
      </c>
      <c r="F29" s="56" t="s">
        <v>32</v>
      </c>
      <c r="G29" s="57">
        <v>22671.119999999999</v>
      </c>
      <c r="H29" s="59" t="s">
        <v>33</v>
      </c>
      <c r="I29" s="59">
        <v>25</v>
      </c>
      <c r="J29" s="57">
        <f t="shared" si="0"/>
        <v>650.66114399999992</v>
      </c>
      <c r="K29" s="57">
        <f t="shared" si="1"/>
        <v>1609.6495199999997</v>
      </c>
      <c r="L29" s="57">
        <f t="shared" si="2"/>
        <v>260.71787999999998</v>
      </c>
      <c r="M29" s="60">
        <f t="shared" si="3"/>
        <v>689.20204799999999</v>
      </c>
      <c r="N29" s="57">
        <f t="shared" si="4"/>
        <v>1607.3824079999999</v>
      </c>
      <c r="O29" s="59" t="s">
        <v>33</v>
      </c>
      <c r="P29" s="57">
        <f t="shared" si="5"/>
        <v>4817.6129999999994</v>
      </c>
      <c r="Q29" s="57">
        <f t="shared" si="6"/>
        <v>1364.8631919999998</v>
      </c>
      <c r="R29" s="57">
        <f t="shared" si="7"/>
        <v>3477.7498079999996</v>
      </c>
      <c r="S29" s="57">
        <f t="shared" si="8"/>
        <v>21306.256807999998</v>
      </c>
      <c r="T29" s="54">
        <v>113</v>
      </c>
    </row>
    <row r="30" spans="1:20" ht="15.95" customHeight="1" x14ac:dyDescent="0.25">
      <c r="A30" s="54">
        <v>16</v>
      </c>
      <c r="B30" s="55" t="s">
        <v>66</v>
      </c>
      <c r="C30" s="56" t="s">
        <v>29</v>
      </c>
      <c r="D30" s="63" t="s">
        <v>67</v>
      </c>
      <c r="E30" s="56" t="s">
        <v>68</v>
      </c>
      <c r="F30" s="56" t="s">
        <v>32</v>
      </c>
      <c r="G30" s="57">
        <v>28350</v>
      </c>
      <c r="H30" s="59">
        <v>0</v>
      </c>
      <c r="I30" s="59">
        <v>25</v>
      </c>
      <c r="J30" s="57">
        <f t="shared" si="0"/>
        <v>813.64499999999998</v>
      </c>
      <c r="K30" s="57">
        <f t="shared" si="1"/>
        <v>2012.85</v>
      </c>
      <c r="L30" s="57">
        <f t="shared" si="2"/>
        <v>326.02499999999998</v>
      </c>
      <c r="M30" s="60">
        <f t="shared" si="3"/>
        <v>861.84</v>
      </c>
      <c r="N30" s="57">
        <f t="shared" si="4"/>
        <v>2010.0150000000001</v>
      </c>
      <c r="O30" s="59" t="s">
        <v>33</v>
      </c>
      <c r="P30" s="57">
        <f t="shared" si="5"/>
        <v>6024.375</v>
      </c>
      <c r="Q30" s="57">
        <f t="shared" si="6"/>
        <v>1700.4850000000001</v>
      </c>
      <c r="R30" s="57">
        <f t="shared" si="7"/>
        <v>4348.8900000000003</v>
      </c>
      <c r="S30" s="57">
        <f t="shared" si="8"/>
        <v>26649.514999999999</v>
      </c>
      <c r="T30" s="54">
        <v>113</v>
      </c>
    </row>
    <row r="31" spans="1:20" ht="15.95" customHeight="1" x14ac:dyDescent="0.25">
      <c r="A31" s="54">
        <v>17</v>
      </c>
      <c r="B31" s="55" t="s">
        <v>69</v>
      </c>
      <c r="C31" s="56" t="s">
        <v>37</v>
      </c>
      <c r="D31" s="66" t="s">
        <v>70</v>
      </c>
      <c r="E31" s="56" t="s">
        <v>43</v>
      </c>
      <c r="F31" s="56" t="s">
        <v>32</v>
      </c>
      <c r="G31" s="57">
        <v>10000</v>
      </c>
      <c r="H31" s="59" t="s">
        <v>33</v>
      </c>
      <c r="I31" s="59">
        <v>25</v>
      </c>
      <c r="J31" s="57">
        <f t="shared" si="0"/>
        <v>287</v>
      </c>
      <c r="K31" s="57">
        <f t="shared" si="1"/>
        <v>709.99999999999989</v>
      </c>
      <c r="L31" s="57">
        <f t="shared" si="2"/>
        <v>115</v>
      </c>
      <c r="M31" s="60">
        <f t="shared" si="3"/>
        <v>304</v>
      </c>
      <c r="N31" s="57">
        <f t="shared" si="4"/>
        <v>709</v>
      </c>
      <c r="O31" s="59" t="s">
        <v>33</v>
      </c>
      <c r="P31" s="57">
        <f t="shared" si="5"/>
        <v>2125</v>
      </c>
      <c r="Q31" s="57">
        <f t="shared" si="6"/>
        <v>616</v>
      </c>
      <c r="R31" s="57">
        <f t="shared" si="7"/>
        <v>1534</v>
      </c>
      <c r="S31" s="57">
        <f t="shared" si="8"/>
        <v>9384</v>
      </c>
      <c r="T31" s="54">
        <v>113</v>
      </c>
    </row>
    <row r="32" spans="1:20" ht="15.95" customHeight="1" x14ac:dyDescent="0.25">
      <c r="A32" s="54">
        <v>18</v>
      </c>
      <c r="B32" s="55" t="s">
        <v>71</v>
      </c>
      <c r="C32" s="56" t="s">
        <v>37</v>
      </c>
      <c r="D32" s="66" t="s">
        <v>70</v>
      </c>
      <c r="E32" s="56" t="s">
        <v>43</v>
      </c>
      <c r="F32" s="56" t="s">
        <v>32</v>
      </c>
      <c r="G32" s="57">
        <v>10000</v>
      </c>
      <c r="H32" s="59" t="s">
        <v>33</v>
      </c>
      <c r="I32" s="59">
        <v>25</v>
      </c>
      <c r="J32" s="57">
        <f t="shared" si="0"/>
        <v>287</v>
      </c>
      <c r="K32" s="57">
        <f t="shared" si="1"/>
        <v>709.99999999999989</v>
      </c>
      <c r="L32" s="57">
        <f t="shared" si="2"/>
        <v>115</v>
      </c>
      <c r="M32" s="60">
        <f t="shared" si="3"/>
        <v>304</v>
      </c>
      <c r="N32" s="57">
        <f t="shared" si="4"/>
        <v>709</v>
      </c>
      <c r="O32" s="59" t="s">
        <v>33</v>
      </c>
      <c r="P32" s="57">
        <f t="shared" si="5"/>
        <v>2125</v>
      </c>
      <c r="Q32" s="57">
        <f t="shared" si="6"/>
        <v>616</v>
      </c>
      <c r="R32" s="57">
        <f t="shared" si="7"/>
        <v>1534</v>
      </c>
      <c r="S32" s="57">
        <f t="shared" si="8"/>
        <v>9384</v>
      </c>
      <c r="T32" s="54">
        <v>113</v>
      </c>
    </row>
    <row r="33" spans="1:20" ht="15.95" customHeight="1" x14ac:dyDescent="0.25">
      <c r="A33" s="54">
        <v>19</v>
      </c>
      <c r="B33" s="55" t="s">
        <v>72</v>
      </c>
      <c r="C33" s="56" t="s">
        <v>37</v>
      </c>
      <c r="D33" s="66" t="s">
        <v>70</v>
      </c>
      <c r="E33" s="56" t="s">
        <v>39</v>
      </c>
      <c r="F33" s="56" t="s">
        <v>32</v>
      </c>
      <c r="G33" s="57">
        <v>24675</v>
      </c>
      <c r="H33" s="59">
        <v>0</v>
      </c>
      <c r="I33" s="59">
        <v>25</v>
      </c>
      <c r="J33" s="57">
        <f t="shared" si="0"/>
        <v>708.17250000000001</v>
      </c>
      <c r="K33" s="57">
        <f t="shared" si="1"/>
        <v>1751.925</v>
      </c>
      <c r="L33" s="57">
        <f t="shared" si="2"/>
        <v>283.76249999999999</v>
      </c>
      <c r="M33" s="60">
        <f t="shared" si="3"/>
        <v>750.12</v>
      </c>
      <c r="N33" s="57">
        <f t="shared" si="4"/>
        <v>1749.4575000000002</v>
      </c>
      <c r="O33" s="59" t="s">
        <v>33</v>
      </c>
      <c r="P33" s="57">
        <f t="shared" si="5"/>
        <v>5243.4375</v>
      </c>
      <c r="Q33" s="57">
        <f t="shared" si="6"/>
        <v>1483.2925</v>
      </c>
      <c r="R33" s="57">
        <f t="shared" si="7"/>
        <v>3785.1450000000004</v>
      </c>
      <c r="S33" s="57">
        <f t="shared" si="8"/>
        <v>23191.7075</v>
      </c>
      <c r="T33" s="54">
        <v>113</v>
      </c>
    </row>
    <row r="34" spans="1:20" ht="33.950000000000003" customHeight="1" x14ac:dyDescent="0.25">
      <c r="A34" s="54">
        <v>20</v>
      </c>
      <c r="B34" s="55" t="s">
        <v>73</v>
      </c>
      <c r="C34" s="56" t="s">
        <v>29</v>
      </c>
      <c r="D34" s="67" t="s">
        <v>74</v>
      </c>
      <c r="E34" s="62" t="s">
        <v>75</v>
      </c>
      <c r="F34" s="56" t="s">
        <v>32</v>
      </c>
      <c r="G34" s="57">
        <v>49500</v>
      </c>
      <c r="H34" s="59">
        <v>1783.43</v>
      </c>
      <c r="I34" s="59">
        <v>25</v>
      </c>
      <c r="J34" s="57">
        <f t="shared" si="0"/>
        <v>1420.65</v>
      </c>
      <c r="K34" s="57">
        <f t="shared" si="1"/>
        <v>3514.4999999999995</v>
      </c>
      <c r="L34" s="57">
        <f t="shared" si="2"/>
        <v>569.25</v>
      </c>
      <c r="M34" s="60">
        <f t="shared" si="3"/>
        <v>1504.8</v>
      </c>
      <c r="N34" s="57">
        <f t="shared" si="4"/>
        <v>3509.55</v>
      </c>
      <c r="O34" s="59">
        <v>0</v>
      </c>
      <c r="P34" s="57">
        <f t="shared" si="5"/>
        <v>10518.75</v>
      </c>
      <c r="Q34" s="57">
        <f t="shared" si="6"/>
        <v>4733.88</v>
      </c>
      <c r="R34" s="57">
        <f t="shared" si="7"/>
        <v>7593.2999999999993</v>
      </c>
      <c r="S34" s="57">
        <f t="shared" si="8"/>
        <v>44766.12</v>
      </c>
      <c r="T34" s="54">
        <v>113</v>
      </c>
    </row>
    <row r="35" spans="1:20" ht="15.95" customHeight="1" x14ac:dyDescent="0.25">
      <c r="A35" s="54">
        <v>21</v>
      </c>
      <c r="B35" s="55" t="s">
        <v>76</v>
      </c>
      <c r="C35" s="56" t="s">
        <v>29</v>
      </c>
      <c r="D35" s="62" t="s">
        <v>77</v>
      </c>
      <c r="E35" s="56" t="s">
        <v>78</v>
      </c>
      <c r="F35" s="56" t="s">
        <v>32</v>
      </c>
      <c r="G35" s="57">
        <v>15000</v>
      </c>
      <c r="H35" s="59">
        <v>0</v>
      </c>
      <c r="I35" s="59">
        <v>25</v>
      </c>
      <c r="J35" s="57">
        <f t="shared" si="0"/>
        <v>430.5</v>
      </c>
      <c r="K35" s="57">
        <f t="shared" si="1"/>
        <v>1065</v>
      </c>
      <c r="L35" s="57">
        <f t="shared" si="2"/>
        <v>172.5</v>
      </c>
      <c r="M35" s="60">
        <f t="shared" si="3"/>
        <v>456</v>
      </c>
      <c r="N35" s="57">
        <f t="shared" si="4"/>
        <v>1063.5</v>
      </c>
      <c r="O35" s="64">
        <v>1350.12</v>
      </c>
      <c r="P35" s="57">
        <f t="shared" si="5"/>
        <v>3187.5</v>
      </c>
      <c r="Q35" s="57">
        <f t="shared" si="6"/>
        <v>2261.62</v>
      </c>
      <c r="R35" s="57">
        <f t="shared" si="7"/>
        <v>2301</v>
      </c>
      <c r="S35" s="57">
        <f t="shared" si="8"/>
        <v>12738.380000000001</v>
      </c>
      <c r="T35" s="54">
        <v>113</v>
      </c>
    </row>
    <row r="36" spans="1:20" ht="15.95" customHeight="1" x14ac:dyDescent="0.25">
      <c r="A36" s="54">
        <v>22</v>
      </c>
      <c r="B36" s="55" t="s">
        <v>79</v>
      </c>
      <c r="C36" s="56" t="s">
        <v>29</v>
      </c>
      <c r="D36" s="62" t="s">
        <v>77</v>
      </c>
      <c r="E36" s="56" t="s">
        <v>78</v>
      </c>
      <c r="F36" s="56" t="s">
        <v>32</v>
      </c>
      <c r="G36" s="57">
        <v>10000</v>
      </c>
      <c r="H36" s="59" t="s">
        <v>33</v>
      </c>
      <c r="I36" s="59">
        <v>25</v>
      </c>
      <c r="J36" s="57">
        <f t="shared" si="0"/>
        <v>287</v>
      </c>
      <c r="K36" s="57">
        <f t="shared" si="1"/>
        <v>709.99999999999989</v>
      </c>
      <c r="L36" s="57">
        <f t="shared" si="2"/>
        <v>115</v>
      </c>
      <c r="M36" s="60">
        <f t="shared" si="3"/>
        <v>304</v>
      </c>
      <c r="N36" s="57">
        <f t="shared" si="4"/>
        <v>709</v>
      </c>
      <c r="O36" s="68">
        <v>0</v>
      </c>
      <c r="P36" s="57">
        <f t="shared" si="5"/>
        <v>2125</v>
      </c>
      <c r="Q36" s="57">
        <f t="shared" si="6"/>
        <v>616</v>
      </c>
      <c r="R36" s="57">
        <f t="shared" si="7"/>
        <v>1534</v>
      </c>
      <c r="S36" s="57">
        <f t="shared" si="8"/>
        <v>9384</v>
      </c>
      <c r="T36" s="54">
        <v>113</v>
      </c>
    </row>
    <row r="37" spans="1:20" s="70" customFormat="1" ht="15.95" customHeight="1" x14ac:dyDescent="0.25">
      <c r="A37" s="54">
        <v>23</v>
      </c>
      <c r="B37" s="55" t="s">
        <v>80</v>
      </c>
      <c r="C37" s="56" t="str">
        <f>+C36</f>
        <v>FEMENINO</v>
      </c>
      <c r="D37" s="62" t="str">
        <f>+D36</f>
        <v>DEPARTAMENTO TÉCNICA FARMACÉUTICA</v>
      </c>
      <c r="E37" s="69" t="s">
        <v>78</v>
      </c>
      <c r="F37" s="56" t="str">
        <f>+F36</f>
        <v>TRAMITE DE PENSIÓN</v>
      </c>
      <c r="G37" s="57">
        <v>10000</v>
      </c>
      <c r="H37" s="58" t="s">
        <v>33</v>
      </c>
      <c r="I37" s="59">
        <v>25</v>
      </c>
      <c r="J37" s="57">
        <f t="shared" si="0"/>
        <v>287</v>
      </c>
      <c r="K37" s="57">
        <f t="shared" si="1"/>
        <v>709.99999999999989</v>
      </c>
      <c r="L37" s="57">
        <f t="shared" si="2"/>
        <v>115</v>
      </c>
      <c r="M37" s="60">
        <f t="shared" si="3"/>
        <v>304</v>
      </c>
      <c r="N37" s="57">
        <f t="shared" si="4"/>
        <v>709</v>
      </c>
      <c r="O37" s="64">
        <v>1350.12</v>
      </c>
      <c r="P37" s="57">
        <f t="shared" si="5"/>
        <v>2125</v>
      </c>
      <c r="Q37" s="57">
        <f t="shared" si="6"/>
        <v>1966.12</v>
      </c>
      <c r="R37" s="57">
        <f t="shared" si="7"/>
        <v>1534</v>
      </c>
      <c r="S37" s="57">
        <f t="shared" si="8"/>
        <v>8033.88</v>
      </c>
      <c r="T37" s="54">
        <v>113</v>
      </c>
    </row>
    <row r="38" spans="1:20" ht="15.95" customHeight="1" x14ac:dyDescent="0.25">
      <c r="A38" s="54">
        <v>24</v>
      </c>
      <c r="B38" s="61" t="s">
        <v>81</v>
      </c>
      <c r="C38" s="56" t="s">
        <v>37</v>
      </c>
      <c r="D38" s="62" t="s">
        <v>77</v>
      </c>
      <c r="E38" s="56" t="s">
        <v>78</v>
      </c>
      <c r="F38" s="56" t="s">
        <v>32</v>
      </c>
      <c r="G38" s="57">
        <v>15000</v>
      </c>
      <c r="H38" s="59">
        <v>0</v>
      </c>
      <c r="I38" s="59">
        <v>25</v>
      </c>
      <c r="J38" s="57">
        <f t="shared" si="0"/>
        <v>430.5</v>
      </c>
      <c r="K38" s="57">
        <f t="shared" si="1"/>
        <v>1065</v>
      </c>
      <c r="L38" s="57">
        <f t="shared" si="2"/>
        <v>172.5</v>
      </c>
      <c r="M38" s="60">
        <f t="shared" si="3"/>
        <v>456</v>
      </c>
      <c r="N38" s="57">
        <f t="shared" si="4"/>
        <v>1063.5</v>
      </c>
      <c r="O38" s="68">
        <v>0</v>
      </c>
      <c r="P38" s="57">
        <f t="shared" si="5"/>
        <v>3187.5</v>
      </c>
      <c r="Q38" s="57">
        <f t="shared" si="6"/>
        <v>911.5</v>
      </c>
      <c r="R38" s="57">
        <f t="shared" si="7"/>
        <v>2301</v>
      </c>
      <c r="S38" s="57">
        <f t="shared" si="8"/>
        <v>14088.5</v>
      </c>
      <c r="T38" s="54">
        <v>113</v>
      </c>
    </row>
    <row r="39" spans="1:20" ht="15.95" customHeight="1" x14ac:dyDescent="0.25">
      <c r="A39" s="54">
        <v>25</v>
      </c>
      <c r="B39" s="55" t="s">
        <v>82</v>
      </c>
      <c r="C39" s="56" t="s">
        <v>29</v>
      </c>
      <c r="D39" s="62" t="s">
        <v>77</v>
      </c>
      <c r="E39" s="56" t="s">
        <v>78</v>
      </c>
      <c r="F39" s="56" t="s">
        <v>32</v>
      </c>
      <c r="G39" s="57">
        <v>15000</v>
      </c>
      <c r="H39" s="59">
        <v>0</v>
      </c>
      <c r="I39" s="59">
        <v>25</v>
      </c>
      <c r="J39" s="57">
        <f t="shared" si="0"/>
        <v>430.5</v>
      </c>
      <c r="K39" s="57">
        <f t="shared" si="1"/>
        <v>1065</v>
      </c>
      <c r="L39" s="57">
        <f t="shared" si="2"/>
        <v>172.5</v>
      </c>
      <c r="M39" s="60">
        <f t="shared" si="3"/>
        <v>456</v>
      </c>
      <c r="N39" s="57">
        <f t="shared" si="4"/>
        <v>1063.5</v>
      </c>
      <c r="O39" s="68">
        <v>0</v>
      </c>
      <c r="P39" s="57">
        <f t="shared" si="5"/>
        <v>3187.5</v>
      </c>
      <c r="Q39" s="57">
        <f t="shared" si="6"/>
        <v>911.5</v>
      </c>
      <c r="R39" s="57">
        <f t="shared" si="7"/>
        <v>2301</v>
      </c>
      <c r="S39" s="57">
        <f t="shared" si="8"/>
        <v>14088.5</v>
      </c>
      <c r="T39" s="54">
        <v>113</v>
      </c>
    </row>
    <row r="40" spans="1:20" s="2" customFormat="1" ht="15.95" customHeight="1" x14ac:dyDescent="0.25">
      <c r="A40" s="54">
        <v>26</v>
      </c>
      <c r="B40" s="55" t="s">
        <v>83</v>
      </c>
      <c r="C40" s="56" t="s">
        <v>29</v>
      </c>
      <c r="D40" s="62" t="s">
        <v>77</v>
      </c>
      <c r="E40" s="56" t="s">
        <v>78</v>
      </c>
      <c r="F40" s="56" t="s">
        <v>32</v>
      </c>
      <c r="G40" s="57">
        <v>15000</v>
      </c>
      <c r="H40" s="59" t="s">
        <v>33</v>
      </c>
      <c r="I40" s="59">
        <v>25</v>
      </c>
      <c r="J40" s="57">
        <f t="shared" si="0"/>
        <v>430.5</v>
      </c>
      <c r="K40" s="57">
        <f t="shared" si="1"/>
        <v>1065</v>
      </c>
      <c r="L40" s="57">
        <f t="shared" si="2"/>
        <v>172.5</v>
      </c>
      <c r="M40" s="60">
        <f t="shared" si="3"/>
        <v>456</v>
      </c>
      <c r="N40" s="57">
        <f t="shared" si="4"/>
        <v>1063.5</v>
      </c>
      <c r="O40" s="68">
        <v>0</v>
      </c>
      <c r="P40" s="57">
        <f t="shared" si="5"/>
        <v>3187.5</v>
      </c>
      <c r="Q40" s="57">
        <f t="shared" si="6"/>
        <v>911.5</v>
      </c>
      <c r="R40" s="57">
        <f t="shared" si="7"/>
        <v>2301</v>
      </c>
      <c r="S40" s="57">
        <f t="shared" si="8"/>
        <v>14088.5</v>
      </c>
      <c r="T40" s="54">
        <v>113</v>
      </c>
    </row>
    <row r="41" spans="1:20" ht="15.95" customHeight="1" x14ac:dyDescent="0.25">
      <c r="A41" s="54">
        <v>27</v>
      </c>
      <c r="B41" s="61" t="s">
        <v>84</v>
      </c>
      <c r="C41" s="56" t="s">
        <v>29</v>
      </c>
      <c r="D41" s="62" t="s">
        <v>77</v>
      </c>
      <c r="E41" s="69" t="s">
        <v>78</v>
      </c>
      <c r="F41" s="56" t="s">
        <v>32</v>
      </c>
      <c r="G41" s="60">
        <v>15000</v>
      </c>
      <c r="H41" s="71">
        <v>0</v>
      </c>
      <c r="I41" s="60">
        <v>25</v>
      </c>
      <c r="J41" s="60">
        <f t="shared" si="0"/>
        <v>430.5</v>
      </c>
      <c r="K41" s="60">
        <f t="shared" si="1"/>
        <v>1065</v>
      </c>
      <c r="L41" s="60">
        <f t="shared" si="2"/>
        <v>172.5</v>
      </c>
      <c r="M41" s="60">
        <f t="shared" si="3"/>
        <v>456</v>
      </c>
      <c r="N41" s="60">
        <f t="shared" si="4"/>
        <v>1063.5</v>
      </c>
      <c r="O41" s="68">
        <v>0</v>
      </c>
      <c r="P41" s="57">
        <f t="shared" si="5"/>
        <v>3187.5</v>
      </c>
      <c r="Q41" s="57">
        <f t="shared" si="6"/>
        <v>911.5</v>
      </c>
      <c r="R41" s="57">
        <f t="shared" si="7"/>
        <v>2301</v>
      </c>
      <c r="S41" s="57">
        <f t="shared" si="8"/>
        <v>14088.5</v>
      </c>
      <c r="T41" s="54">
        <v>113</v>
      </c>
    </row>
    <row r="42" spans="1:20" ht="15.95" customHeight="1" x14ac:dyDescent="0.25">
      <c r="A42" s="54">
        <v>28</v>
      </c>
      <c r="B42" s="55" t="s">
        <v>85</v>
      </c>
      <c r="C42" s="56" t="s">
        <v>29</v>
      </c>
      <c r="D42" s="62" t="s">
        <v>77</v>
      </c>
      <c r="E42" s="56" t="s">
        <v>78</v>
      </c>
      <c r="F42" s="56" t="s">
        <v>32</v>
      </c>
      <c r="G42" s="57">
        <v>15000</v>
      </c>
      <c r="H42" s="59">
        <v>0</v>
      </c>
      <c r="I42" s="59">
        <v>25</v>
      </c>
      <c r="J42" s="57">
        <f t="shared" si="0"/>
        <v>430.5</v>
      </c>
      <c r="K42" s="57">
        <f t="shared" si="1"/>
        <v>1065</v>
      </c>
      <c r="L42" s="57">
        <f t="shared" si="2"/>
        <v>172.5</v>
      </c>
      <c r="M42" s="60">
        <f t="shared" si="3"/>
        <v>456</v>
      </c>
      <c r="N42" s="57">
        <f t="shared" si="4"/>
        <v>1063.5</v>
      </c>
      <c r="O42" s="64">
        <v>1350.12</v>
      </c>
      <c r="P42" s="57">
        <f t="shared" si="5"/>
        <v>3187.5</v>
      </c>
      <c r="Q42" s="57">
        <f t="shared" si="6"/>
        <v>2261.62</v>
      </c>
      <c r="R42" s="57">
        <f t="shared" si="7"/>
        <v>2301</v>
      </c>
      <c r="S42" s="57">
        <f t="shared" si="8"/>
        <v>12738.380000000001</v>
      </c>
      <c r="T42" s="54">
        <v>113</v>
      </c>
    </row>
    <row r="43" spans="1:20" ht="15.95" customHeight="1" x14ac:dyDescent="0.25">
      <c r="A43" s="54">
        <v>29</v>
      </c>
      <c r="B43" s="55" t="s">
        <v>86</v>
      </c>
      <c r="C43" s="56" t="s">
        <v>37</v>
      </c>
      <c r="D43" s="62" t="s">
        <v>77</v>
      </c>
      <c r="E43" s="56" t="s">
        <v>78</v>
      </c>
      <c r="F43" s="56" t="s">
        <v>32</v>
      </c>
      <c r="G43" s="57">
        <v>15000</v>
      </c>
      <c r="H43" s="59">
        <v>0</v>
      </c>
      <c r="I43" s="59">
        <v>25</v>
      </c>
      <c r="J43" s="57">
        <f t="shared" si="0"/>
        <v>430.5</v>
      </c>
      <c r="K43" s="57">
        <f t="shared" si="1"/>
        <v>1065</v>
      </c>
      <c r="L43" s="57">
        <f t="shared" si="2"/>
        <v>172.5</v>
      </c>
      <c r="M43" s="60">
        <f t="shared" si="3"/>
        <v>456</v>
      </c>
      <c r="N43" s="57">
        <f t="shared" si="4"/>
        <v>1063.5</v>
      </c>
      <c r="O43" s="59">
        <v>0</v>
      </c>
      <c r="P43" s="57">
        <f t="shared" si="5"/>
        <v>3187.5</v>
      </c>
      <c r="Q43" s="57">
        <f t="shared" si="6"/>
        <v>911.5</v>
      </c>
      <c r="R43" s="57">
        <f t="shared" si="7"/>
        <v>2301</v>
      </c>
      <c r="S43" s="57">
        <f t="shared" si="8"/>
        <v>14088.5</v>
      </c>
      <c r="T43" s="54">
        <v>113</v>
      </c>
    </row>
    <row r="44" spans="1:20" ht="15.95" customHeight="1" x14ac:dyDescent="0.25">
      <c r="A44" s="54">
        <v>30</v>
      </c>
      <c r="B44" s="55" t="s">
        <v>87</v>
      </c>
      <c r="C44" s="56" t="s">
        <v>29</v>
      </c>
      <c r="D44" s="62" t="s">
        <v>77</v>
      </c>
      <c r="E44" s="56" t="s">
        <v>78</v>
      </c>
      <c r="F44" s="56" t="s">
        <v>32</v>
      </c>
      <c r="G44" s="57">
        <v>15000</v>
      </c>
      <c r="H44" s="59">
        <v>0</v>
      </c>
      <c r="I44" s="59">
        <v>25</v>
      </c>
      <c r="J44" s="57">
        <f t="shared" si="0"/>
        <v>430.5</v>
      </c>
      <c r="K44" s="57">
        <f t="shared" si="1"/>
        <v>1065</v>
      </c>
      <c r="L44" s="57">
        <f t="shared" si="2"/>
        <v>172.5</v>
      </c>
      <c r="M44" s="60">
        <f t="shared" si="3"/>
        <v>456</v>
      </c>
      <c r="N44" s="57">
        <f t="shared" si="4"/>
        <v>1063.5</v>
      </c>
      <c r="O44" s="59">
        <v>0</v>
      </c>
      <c r="P44" s="57">
        <f t="shared" si="5"/>
        <v>3187.5</v>
      </c>
      <c r="Q44" s="57">
        <f t="shared" si="6"/>
        <v>911.5</v>
      </c>
      <c r="R44" s="57">
        <f t="shared" si="7"/>
        <v>2301</v>
      </c>
      <c r="S44" s="57">
        <f t="shared" si="8"/>
        <v>14088.5</v>
      </c>
      <c r="T44" s="54">
        <v>113</v>
      </c>
    </row>
    <row r="45" spans="1:20" ht="15.95" customHeight="1" x14ac:dyDescent="0.25">
      <c r="A45" s="54">
        <v>31</v>
      </c>
      <c r="B45" s="55" t="s">
        <v>88</v>
      </c>
      <c r="C45" s="56" t="s">
        <v>29</v>
      </c>
      <c r="D45" s="62" t="s">
        <v>77</v>
      </c>
      <c r="E45" s="56" t="s">
        <v>78</v>
      </c>
      <c r="F45" s="56" t="s">
        <v>32</v>
      </c>
      <c r="G45" s="57">
        <v>10000</v>
      </c>
      <c r="H45" s="58" t="s">
        <v>33</v>
      </c>
      <c r="I45" s="59">
        <v>25</v>
      </c>
      <c r="J45" s="57">
        <f t="shared" si="0"/>
        <v>287</v>
      </c>
      <c r="K45" s="57">
        <f t="shared" si="1"/>
        <v>709.99999999999989</v>
      </c>
      <c r="L45" s="57">
        <f t="shared" si="2"/>
        <v>115</v>
      </c>
      <c r="M45" s="60">
        <f t="shared" si="3"/>
        <v>304</v>
      </c>
      <c r="N45" s="57">
        <f t="shared" si="4"/>
        <v>709</v>
      </c>
      <c r="O45" s="64">
        <v>1350.12</v>
      </c>
      <c r="P45" s="57">
        <f t="shared" si="5"/>
        <v>2125</v>
      </c>
      <c r="Q45" s="57">
        <f t="shared" si="6"/>
        <v>1966.12</v>
      </c>
      <c r="R45" s="57">
        <f t="shared" si="7"/>
        <v>1534</v>
      </c>
      <c r="S45" s="57">
        <f t="shared" si="8"/>
        <v>8033.88</v>
      </c>
      <c r="T45" s="54">
        <v>113</v>
      </c>
    </row>
    <row r="46" spans="1:20" ht="15.95" customHeight="1" x14ac:dyDescent="0.25">
      <c r="A46" s="54">
        <v>32</v>
      </c>
      <c r="B46" s="55" t="s">
        <v>89</v>
      </c>
      <c r="C46" s="56" t="s">
        <v>29</v>
      </c>
      <c r="D46" s="62" t="s">
        <v>77</v>
      </c>
      <c r="E46" s="56" t="s">
        <v>78</v>
      </c>
      <c r="F46" s="56" t="s">
        <v>32</v>
      </c>
      <c r="G46" s="57">
        <v>15000</v>
      </c>
      <c r="H46" s="59">
        <v>0</v>
      </c>
      <c r="I46" s="59">
        <v>25</v>
      </c>
      <c r="J46" s="57">
        <f t="shared" si="0"/>
        <v>430.5</v>
      </c>
      <c r="K46" s="57">
        <f t="shared" si="1"/>
        <v>1065</v>
      </c>
      <c r="L46" s="57">
        <f t="shared" si="2"/>
        <v>172.5</v>
      </c>
      <c r="M46" s="60">
        <f t="shared" si="3"/>
        <v>456</v>
      </c>
      <c r="N46" s="57">
        <f t="shared" si="4"/>
        <v>1063.5</v>
      </c>
      <c r="O46" s="59">
        <v>0</v>
      </c>
      <c r="P46" s="57">
        <f t="shared" si="5"/>
        <v>3187.5</v>
      </c>
      <c r="Q46" s="57">
        <f t="shared" si="6"/>
        <v>911.5</v>
      </c>
      <c r="R46" s="57">
        <f t="shared" si="7"/>
        <v>2301</v>
      </c>
      <c r="S46" s="57">
        <f t="shared" si="8"/>
        <v>14088.5</v>
      </c>
      <c r="T46" s="54">
        <v>113</v>
      </c>
    </row>
    <row r="47" spans="1:20" ht="15.95" customHeight="1" x14ac:dyDescent="0.25">
      <c r="A47" s="54">
        <v>33</v>
      </c>
      <c r="B47" s="55" t="s">
        <v>90</v>
      </c>
      <c r="C47" s="56" t="str">
        <f>+C46</f>
        <v>FEMENINO</v>
      </c>
      <c r="D47" s="62" t="str">
        <f>+D46</f>
        <v>DEPARTAMENTO TÉCNICA FARMACÉUTICA</v>
      </c>
      <c r="E47" s="56" t="str">
        <f>+E46</f>
        <v>AUXILIAR DE FARMACIA</v>
      </c>
      <c r="F47" s="56" t="str">
        <f>+F46</f>
        <v>TRAMITE DE PENSIÓN</v>
      </c>
      <c r="G47" s="57">
        <v>15000</v>
      </c>
      <c r="H47" s="58" t="s">
        <v>33</v>
      </c>
      <c r="I47" s="59">
        <v>25</v>
      </c>
      <c r="J47" s="57">
        <f t="shared" si="0"/>
        <v>430.5</v>
      </c>
      <c r="K47" s="57">
        <f t="shared" si="1"/>
        <v>1065</v>
      </c>
      <c r="L47" s="57">
        <f t="shared" si="2"/>
        <v>172.5</v>
      </c>
      <c r="M47" s="60">
        <f t="shared" si="3"/>
        <v>456</v>
      </c>
      <c r="N47" s="57">
        <f t="shared" si="4"/>
        <v>1063.5</v>
      </c>
      <c r="O47" s="64">
        <v>0</v>
      </c>
      <c r="P47" s="57">
        <f t="shared" si="5"/>
        <v>3187.5</v>
      </c>
      <c r="Q47" s="57">
        <f t="shared" si="6"/>
        <v>911.5</v>
      </c>
      <c r="R47" s="57">
        <f t="shared" si="7"/>
        <v>2301</v>
      </c>
      <c r="S47" s="57">
        <f t="shared" si="8"/>
        <v>14088.5</v>
      </c>
      <c r="T47" s="54">
        <v>113</v>
      </c>
    </row>
    <row r="48" spans="1:20" ht="15.95" customHeight="1" x14ac:dyDescent="0.25">
      <c r="A48" s="54">
        <v>34</v>
      </c>
      <c r="B48" s="55" t="s">
        <v>91</v>
      </c>
      <c r="C48" s="56" t="s">
        <v>29</v>
      </c>
      <c r="D48" s="62" t="s">
        <v>77</v>
      </c>
      <c r="E48" s="56" t="s">
        <v>78</v>
      </c>
      <c r="F48" s="56" t="s">
        <v>32</v>
      </c>
      <c r="G48" s="57">
        <v>11550</v>
      </c>
      <c r="H48" s="59">
        <v>0</v>
      </c>
      <c r="I48" s="59">
        <v>25</v>
      </c>
      <c r="J48" s="57">
        <f t="shared" si="0"/>
        <v>331.48500000000001</v>
      </c>
      <c r="K48" s="57">
        <f t="shared" si="1"/>
        <v>820.05</v>
      </c>
      <c r="L48" s="57">
        <f t="shared" si="2"/>
        <v>132.82499999999999</v>
      </c>
      <c r="M48" s="60">
        <f t="shared" si="3"/>
        <v>351.12</v>
      </c>
      <c r="N48" s="57">
        <f t="shared" si="4"/>
        <v>818.8950000000001</v>
      </c>
      <c r="O48" s="64">
        <v>1350.12</v>
      </c>
      <c r="P48" s="57">
        <f t="shared" si="5"/>
        <v>2454.375</v>
      </c>
      <c r="Q48" s="57">
        <f t="shared" si="6"/>
        <v>2057.7249999999999</v>
      </c>
      <c r="R48" s="57">
        <f t="shared" si="7"/>
        <v>1771.77</v>
      </c>
      <c r="S48" s="57">
        <f t="shared" si="8"/>
        <v>9492.2749999999996</v>
      </c>
      <c r="T48" s="54">
        <v>113</v>
      </c>
    </row>
    <row r="49" spans="1:168" ht="15.95" customHeight="1" x14ac:dyDescent="0.25">
      <c r="A49" s="54">
        <v>35</v>
      </c>
      <c r="B49" s="72" t="s">
        <v>92</v>
      </c>
      <c r="C49" s="56" t="s">
        <v>29</v>
      </c>
      <c r="D49" s="62" t="s">
        <v>77</v>
      </c>
      <c r="E49" s="56" t="s">
        <v>78</v>
      </c>
      <c r="F49" s="56" t="s">
        <v>32</v>
      </c>
      <c r="G49" s="57">
        <v>15000</v>
      </c>
      <c r="H49" s="59">
        <v>0</v>
      </c>
      <c r="I49" s="59">
        <v>25</v>
      </c>
      <c r="J49" s="57">
        <f t="shared" si="0"/>
        <v>430.5</v>
      </c>
      <c r="K49" s="57">
        <f t="shared" si="1"/>
        <v>1065</v>
      </c>
      <c r="L49" s="57">
        <f t="shared" si="2"/>
        <v>172.5</v>
      </c>
      <c r="M49" s="60">
        <f t="shared" si="3"/>
        <v>456</v>
      </c>
      <c r="N49" s="57">
        <f t="shared" si="4"/>
        <v>1063.5</v>
      </c>
      <c r="O49" s="68">
        <v>0</v>
      </c>
      <c r="P49" s="57">
        <f t="shared" si="5"/>
        <v>3187.5</v>
      </c>
      <c r="Q49" s="57">
        <f t="shared" si="6"/>
        <v>911.5</v>
      </c>
      <c r="R49" s="57">
        <f t="shared" si="7"/>
        <v>2301</v>
      </c>
      <c r="S49" s="57">
        <f t="shared" si="8"/>
        <v>14088.5</v>
      </c>
      <c r="T49" s="54">
        <v>113</v>
      </c>
    </row>
    <row r="50" spans="1:168" ht="15.95" customHeight="1" x14ac:dyDescent="0.25">
      <c r="A50" s="54">
        <v>36</v>
      </c>
      <c r="B50" s="55" t="s">
        <v>93</v>
      </c>
      <c r="C50" s="56" t="s">
        <v>29</v>
      </c>
      <c r="D50" s="62" t="str">
        <f>+D49</f>
        <v>DEPARTAMENTO TÉCNICA FARMACÉUTICA</v>
      </c>
      <c r="E50" s="56" t="str">
        <f>+E49</f>
        <v>AUXILIAR DE FARMACIA</v>
      </c>
      <c r="F50" s="56" t="str">
        <f>+F49</f>
        <v>TRAMITE DE PENSIÓN</v>
      </c>
      <c r="G50" s="57">
        <v>15000</v>
      </c>
      <c r="H50" s="58" t="s">
        <v>33</v>
      </c>
      <c r="I50" s="59">
        <v>25</v>
      </c>
      <c r="J50" s="57">
        <f t="shared" si="0"/>
        <v>430.5</v>
      </c>
      <c r="K50" s="57">
        <f t="shared" si="1"/>
        <v>1065</v>
      </c>
      <c r="L50" s="57">
        <f t="shared" si="2"/>
        <v>172.5</v>
      </c>
      <c r="M50" s="60">
        <f t="shared" si="3"/>
        <v>456</v>
      </c>
      <c r="N50" s="57">
        <f t="shared" si="4"/>
        <v>1063.5</v>
      </c>
      <c r="O50" s="68">
        <v>0</v>
      </c>
      <c r="P50" s="57">
        <f t="shared" si="5"/>
        <v>3187.5</v>
      </c>
      <c r="Q50" s="57">
        <f t="shared" si="6"/>
        <v>911.5</v>
      </c>
      <c r="R50" s="57">
        <f t="shared" si="7"/>
        <v>2301</v>
      </c>
      <c r="S50" s="57">
        <f t="shared" si="8"/>
        <v>14088.5</v>
      </c>
      <c r="T50" s="54">
        <v>113</v>
      </c>
    </row>
    <row r="51" spans="1:168" ht="15.95" customHeight="1" x14ac:dyDescent="0.25">
      <c r="A51" s="54">
        <v>37</v>
      </c>
      <c r="B51" s="55" t="s">
        <v>94</v>
      </c>
      <c r="C51" s="56" t="s">
        <v>29</v>
      </c>
      <c r="D51" s="62" t="s">
        <v>77</v>
      </c>
      <c r="E51" s="56" t="s">
        <v>78</v>
      </c>
      <c r="F51" s="56" t="s">
        <v>32</v>
      </c>
      <c r="G51" s="57">
        <v>10000</v>
      </c>
      <c r="H51" s="59" t="s">
        <v>33</v>
      </c>
      <c r="I51" s="59">
        <v>25</v>
      </c>
      <c r="J51" s="57">
        <f t="shared" si="0"/>
        <v>287</v>
      </c>
      <c r="K51" s="57">
        <f t="shared" si="1"/>
        <v>709.99999999999989</v>
      </c>
      <c r="L51" s="57">
        <f t="shared" si="2"/>
        <v>115</v>
      </c>
      <c r="M51" s="60">
        <f t="shared" si="3"/>
        <v>304</v>
      </c>
      <c r="N51" s="57">
        <f t="shared" si="4"/>
        <v>709</v>
      </c>
      <c r="O51" s="68">
        <v>0</v>
      </c>
      <c r="P51" s="57">
        <f t="shared" si="5"/>
        <v>2125</v>
      </c>
      <c r="Q51" s="57">
        <f t="shared" si="6"/>
        <v>616</v>
      </c>
      <c r="R51" s="57">
        <f t="shared" si="7"/>
        <v>1534</v>
      </c>
      <c r="S51" s="57">
        <f t="shared" si="8"/>
        <v>9384</v>
      </c>
      <c r="T51" s="54">
        <v>113</v>
      </c>
    </row>
    <row r="52" spans="1:168" ht="15.95" customHeight="1" x14ac:dyDescent="0.25">
      <c r="A52" s="54">
        <v>38</v>
      </c>
      <c r="B52" s="55" t="s">
        <v>95</v>
      </c>
      <c r="C52" s="56" t="s">
        <v>29</v>
      </c>
      <c r="D52" s="62" t="s">
        <v>77</v>
      </c>
      <c r="E52" s="56" t="s">
        <v>78</v>
      </c>
      <c r="F52" s="56" t="s">
        <v>32</v>
      </c>
      <c r="G52" s="57">
        <v>15000</v>
      </c>
      <c r="H52" s="59">
        <v>0</v>
      </c>
      <c r="I52" s="59">
        <v>25</v>
      </c>
      <c r="J52" s="57">
        <f t="shared" si="0"/>
        <v>430.5</v>
      </c>
      <c r="K52" s="57">
        <f t="shared" si="1"/>
        <v>1065</v>
      </c>
      <c r="L52" s="57">
        <f t="shared" si="2"/>
        <v>172.5</v>
      </c>
      <c r="M52" s="60">
        <f t="shared" si="3"/>
        <v>456</v>
      </c>
      <c r="N52" s="57">
        <f t="shared" si="4"/>
        <v>1063.5</v>
      </c>
      <c r="O52" s="68">
        <v>0</v>
      </c>
      <c r="P52" s="57">
        <f t="shared" si="5"/>
        <v>3187.5</v>
      </c>
      <c r="Q52" s="57">
        <f t="shared" si="6"/>
        <v>911.5</v>
      </c>
      <c r="R52" s="57">
        <f t="shared" si="7"/>
        <v>2301</v>
      </c>
      <c r="S52" s="57">
        <f t="shared" si="8"/>
        <v>14088.5</v>
      </c>
      <c r="T52" s="54">
        <v>113</v>
      </c>
    </row>
    <row r="53" spans="1:168" ht="15.95" customHeight="1" x14ac:dyDescent="0.25">
      <c r="A53" s="54">
        <v>39</v>
      </c>
      <c r="B53" s="61" t="s">
        <v>96</v>
      </c>
      <c r="C53" s="69" t="s">
        <v>29</v>
      </c>
      <c r="D53" s="62" t="s">
        <v>77</v>
      </c>
      <c r="E53" s="69" t="s">
        <v>78</v>
      </c>
      <c r="F53" s="56" t="s">
        <v>32</v>
      </c>
      <c r="G53" s="57">
        <v>15000</v>
      </c>
      <c r="H53" s="59">
        <v>0</v>
      </c>
      <c r="I53" s="59">
        <v>25</v>
      </c>
      <c r="J53" s="57">
        <f t="shared" si="0"/>
        <v>430.5</v>
      </c>
      <c r="K53" s="57">
        <f t="shared" si="1"/>
        <v>1065</v>
      </c>
      <c r="L53" s="57">
        <f t="shared" si="2"/>
        <v>172.5</v>
      </c>
      <c r="M53" s="60">
        <f t="shared" si="3"/>
        <v>456</v>
      </c>
      <c r="N53" s="57">
        <f t="shared" si="4"/>
        <v>1063.5</v>
      </c>
      <c r="O53" s="68">
        <v>0</v>
      </c>
      <c r="P53" s="57">
        <f t="shared" si="5"/>
        <v>3187.5</v>
      </c>
      <c r="Q53" s="57">
        <f t="shared" si="6"/>
        <v>911.5</v>
      </c>
      <c r="R53" s="57">
        <f t="shared" si="7"/>
        <v>2301</v>
      </c>
      <c r="S53" s="57">
        <f t="shared" si="8"/>
        <v>14088.5</v>
      </c>
      <c r="T53" s="54">
        <v>113</v>
      </c>
    </row>
    <row r="54" spans="1:168" ht="15.95" customHeight="1" x14ac:dyDescent="0.25">
      <c r="A54" s="54">
        <v>40</v>
      </c>
      <c r="B54" s="55" t="s">
        <v>97</v>
      </c>
      <c r="C54" s="56" t="s">
        <v>29</v>
      </c>
      <c r="D54" s="62" t="s">
        <v>77</v>
      </c>
      <c r="E54" s="56" t="s">
        <v>78</v>
      </c>
      <c r="F54" s="56" t="s">
        <v>32</v>
      </c>
      <c r="G54" s="57">
        <v>15000</v>
      </c>
      <c r="H54" s="59">
        <v>0</v>
      </c>
      <c r="I54" s="59">
        <v>25</v>
      </c>
      <c r="J54" s="57">
        <f t="shared" si="0"/>
        <v>430.5</v>
      </c>
      <c r="K54" s="57">
        <f t="shared" si="1"/>
        <v>1065</v>
      </c>
      <c r="L54" s="57">
        <f t="shared" si="2"/>
        <v>172.5</v>
      </c>
      <c r="M54" s="60">
        <f t="shared" si="3"/>
        <v>456</v>
      </c>
      <c r="N54" s="57">
        <f t="shared" si="4"/>
        <v>1063.5</v>
      </c>
      <c r="O54" s="68">
        <v>0</v>
      </c>
      <c r="P54" s="57">
        <f t="shared" si="5"/>
        <v>3187.5</v>
      </c>
      <c r="Q54" s="57">
        <f t="shared" si="6"/>
        <v>911.5</v>
      </c>
      <c r="R54" s="57">
        <f t="shared" si="7"/>
        <v>2301</v>
      </c>
      <c r="S54" s="57">
        <f t="shared" si="8"/>
        <v>14088.5</v>
      </c>
      <c r="T54" s="54">
        <v>113</v>
      </c>
    </row>
    <row r="55" spans="1:168" ht="15.95" customHeight="1" x14ac:dyDescent="0.25">
      <c r="A55" s="54">
        <v>41</v>
      </c>
      <c r="B55" s="55" t="s">
        <v>98</v>
      </c>
      <c r="C55" s="56" t="s">
        <v>29</v>
      </c>
      <c r="D55" s="62" t="s">
        <v>77</v>
      </c>
      <c r="E55" s="56" t="s">
        <v>78</v>
      </c>
      <c r="F55" s="56" t="s">
        <v>32</v>
      </c>
      <c r="G55" s="57">
        <v>11550</v>
      </c>
      <c r="H55" s="59">
        <v>0</v>
      </c>
      <c r="I55" s="59">
        <v>25</v>
      </c>
      <c r="J55" s="57">
        <f t="shared" si="0"/>
        <v>331.48500000000001</v>
      </c>
      <c r="K55" s="57">
        <f t="shared" si="1"/>
        <v>820.05</v>
      </c>
      <c r="L55" s="57">
        <f t="shared" si="2"/>
        <v>132.82499999999999</v>
      </c>
      <c r="M55" s="60">
        <f t="shared" si="3"/>
        <v>351.12</v>
      </c>
      <c r="N55" s="57">
        <f t="shared" si="4"/>
        <v>818.8950000000001</v>
      </c>
      <c r="O55" s="68">
        <v>0</v>
      </c>
      <c r="P55" s="57">
        <f t="shared" si="5"/>
        <v>2454.375</v>
      </c>
      <c r="Q55" s="57">
        <f t="shared" si="6"/>
        <v>707.60500000000002</v>
      </c>
      <c r="R55" s="57">
        <f t="shared" si="7"/>
        <v>1771.77</v>
      </c>
      <c r="S55" s="57">
        <f t="shared" si="8"/>
        <v>10842.395</v>
      </c>
      <c r="T55" s="54">
        <v>113</v>
      </c>
    </row>
    <row r="56" spans="1:168" s="2" customFormat="1" ht="15.95" customHeight="1" x14ac:dyDescent="0.25">
      <c r="A56" s="54">
        <v>42</v>
      </c>
      <c r="B56" s="55" t="s">
        <v>99</v>
      </c>
      <c r="C56" s="56" t="str">
        <f>+C73</f>
        <v>FEMENINO</v>
      </c>
      <c r="D56" s="62" t="str">
        <f>+D73</f>
        <v>DEPARTAMENTO TÉCNICA FARMACÉUTICA</v>
      </c>
      <c r="E56" s="69" t="s">
        <v>78</v>
      </c>
      <c r="F56" s="56" t="str">
        <f>+F73</f>
        <v>TRAMITE DE PENSIÓN</v>
      </c>
      <c r="G56" s="57">
        <v>15000</v>
      </c>
      <c r="H56" s="58" t="s">
        <v>33</v>
      </c>
      <c r="I56" s="59">
        <v>25</v>
      </c>
      <c r="J56" s="57">
        <f t="shared" si="0"/>
        <v>430.5</v>
      </c>
      <c r="K56" s="57">
        <f t="shared" si="1"/>
        <v>1065</v>
      </c>
      <c r="L56" s="57">
        <f t="shared" si="2"/>
        <v>172.5</v>
      </c>
      <c r="M56" s="60">
        <f t="shared" si="3"/>
        <v>456</v>
      </c>
      <c r="N56" s="57">
        <f t="shared" si="4"/>
        <v>1063.5</v>
      </c>
      <c r="O56" s="68">
        <v>0</v>
      </c>
      <c r="P56" s="57">
        <f t="shared" si="5"/>
        <v>3187.5</v>
      </c>
      <c r="Q56" s="57">
        <f t="shared" si="6"/>
        <v>911.5</v>
      </c>
      <c r="R56" s="57">
        <f t="shared" si="7"/>
        <v>2301</v>
      </c>
      <c r="S56" s="57">
        <f t="shared" si="8"/>
        <v>14088.5</v>
      </c>
      <c r="T56" s="54">
        <v>113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</row>
    <row r="57" spans="1:168" ht="15.95" customHeight="1" x14ac:dyDescent="0.25">
      <c r="A57" s="54">
        <v>43</v>
      </c>
      <c r="B57" s="55" t="s">
        <v>100</v>
      </c>
      <c r="C57" s="56" t="s">
        <v>29</v>
      </c>
      <c r="D57" s="62" t="s">
        <v>77</v>
      </c>
      <c r="E57" s="56" t="s">
        <v>78</v>
      </c>
      <c r="F57" s="56" t="s">
        <v>32</v>
      </c>
      <c r="G57" s="57">
        <v>10000</v>
      </c>
      <c r="H57" s="59" t="s">
        <v>33</v>
      </c>
      <c r="I57" s="59">
        <v>25</v>
      </c>
      <c r="J57" s="57">
        <f t="shared" si="0"/>
        <v>287</v>
      </c>
      <c r="K57" s="57">
        <f t="shared" si="1"/>
        <v>709.99999999999989</v>
      </c>
      <c r="L57" s="57">
        <f t="shared" si="2"/>
        <v>115</v>
      </c>
      <c r="M57" s="60">
        <f t="shared" si="3"/>
        <v>304</v>
      </c>
      <c r="N57" s="57">
        <f t="shared" si="4"/>
        <v>709</v>
      </c>
      <c r="O57" s="68">
        <v>0</v>
      </c>
      <c r="P57" s="57">
        <f t="shared" si="5"/>
        <v>2125</v>
      </c>
      <c r="Q57" s="57">
        <f t="shared" si="6"/>
        <v>616</v>
      </c>
      <c r="R57" s="57">
        <f t="shared" si="7"/>
        <v>1534</v>
      </c>
      <c r="S57" s="57">
        <f t="shared" si="8"/>
        <v>9384</v>
      </c>
      <c r="T57" s="54">
        <f>+T73</f>
        <v>113</v>
      </c>
    </row>
    <row r="58" spans="1:168" ht="15.95" customHeight="1" x14ac:dyDescent="0.25">
      <c r="A58" s="54">
        <v>44</v>
      </c>
      <c r="B58" s="55" t="s">
        <v>101</v>
      </c>
      <c r="C58" s="56" t="s">
        <v>29</v>
      </c>
      <c r="D58" s="62" t="s">
        <v>77</v>
      </c>
      <c r="E58" s="56" t="s">
        <v>78</v>
      </c>
      <c r="F58" s="56" t="s">
        <v>32</v>
      </c>
      <c r="G58" s="57">
        <v>11550</v>
      </c>
      <c r="H58" s="59">
        <v>0</v>
      </c>
      <c r="I58" s="59">
        <v>25</v>
      </c>
      <c r="J58" s="57">
        <f t="shared" si="0"/>
        <v>331.48500000000001</v>
      </c>
      <c r="K58" s="57">
        <f t="shared" si="1"/>
        <v>820.05</v>
      </c>
      <c r="L58" s="57">
        <f t="shared" si="2"/>
        <v>132.82499999999999</v>
      </c>
      <c r="M58" s="60">
        <f t="shared" si="3"/>
        <v>351.12</v>
      </c>
      <c r="N58" s="57">
        <f t="shared" si="4"/>
        <v>818.8950000000001</v>
      </c>
      <c r="O58" s="68">
        <v>0</v>
      </c>
      <c r="P58" s="57">
        <f t="shared" si="5"/>
        <v>2454.375</v>
      </c>
      <c r="Q58" s="57">
        <f t="shared" si="6"/>
        <v>707.60500000000002</v>
      </c>
      <c r="R58" s="57">
        <f t="shared" si="7"/>
        <v>1771.77</v>
      </c>
      <c r="S58" s="57">
        <f t="shared" si="8"/>
        <v>10842.395</v>
      </c>
      <c r="T58" s="54">
        <f>+T74</f>
        <v>113</v>
      </c>
    </row>
    <row r="59" spans="1:168" ht="15.95" customHeight="1" x14ac:dyDescent="0.25">
      <c r="A59" s="54">
        <v>45</v>
      </c>
      <c r="B59" s="55" t="s">
        <v>102</v>
      </c>
      <c r="C59" s="56" t="s">
        <v>29</v>
      </c>
      <c r="D59" s="62" t="s">
        <v>77</v>
      </c>
      <c r="E59" s="56" t="s">
        <v>78</v>
      </c>
      <c r="F59" s="56" t="s">
        <v>32</v>
      </c>
      <c r="G59" s="57">
        <v>10000</v>
      </c>
      <c r="H59" s="59" t="s">
        <v>33</v>
      </c>
      <c r="I59" s="59">
        <v>25</v>
      </c>
      <c r="J59" s="57">
        <f t="shared" si="0"/>
        <v>287</v>
      </c>
      <c r="K59" s="57">
        <f t="shared" si="1"/>
        <v>709.99999999999989</v>
      </c>
      <c r="L59" s="57">
        <f t="shared" si="2"/>
        <v>115</v>
      </c>
      <c r="M59" s="60">
        <f t="shared" si="3"/>
        <v>304</v>
      </c>
      <c r="N59" s="57">
        <f t="shared" si="4"/>
        <v>709</v>
      </c>
      <c r="O59" s="68">
        <v>0</v>
      </c>
      <c r="P59" s="57">
        <f t="shared" si="5"/>
        <v>2125</v>
      </c>
      <c r="Q59" s="57">
        <f t="shared" si="6"/>
        <v>616</v>
      </c>
      <c r="R59" s="57">
        <f t="shared" si="7"/>
        <v>1534</v>
      </c>
      <c r="S59" s="57">
        <f t="shared" si="8"/>
        <v>9384</v>
      </c>
      <c r="T59" s="54">
        <f>+T57</f>
        <v>113</v>
      </c>
    </row>
    <row r="60" spans="1:168" ht="15.95" customHeight="1" x14ac:dyDescent="0.25">
      <c r="A60" s="54">
        <v>46</v>
      </c>
      <c r="B60" s="55" t="s">
        <v>103</v>
      </c>
      <c r="C60" s="56" t="str">
        <f>+C59</f>
        <v>FEMENINO</v>
      </c>
      <c r="D60" s="62" t="str">
        <f>+D59</f>
        <v>DEPARTAMENTO TÉCNICA FARMACÉUTICA</v>
      </c>
      <c r="E60" s="56" t="str">
        <f>+E59</f>
        <v>AUXILIAR DE FARMACIA</v>
      </c>
      <c r="F60" s="56" t="str">
        <f>+F59</f>
        <v>TRAMITE DE PENSIÓN</v>
      </c>
      <c r="G60" s="57">
        <v>15000</v>
      </c>
      <c r="H60" s="58" t="s">
        <v>33</v>
      </c>
      <c r="I60" s="59">
        <v>25</v>
      </c>
      <c r="J60" s="57">
        <f t="shared" si="0"/>
        <v>430.5</v>
      </c>
      <c r="K60" s="57">
        <f t="shared" si="1"/>
        <v>1065</v>
      </c>
      <c r="L60" s="57">
        <f t="shared" si="2"/>
        <v>172.5</v>
      </c>
      <c r="M60" s="60">
        <f t="shared" si="3"/>
        <v>456</v>
      </c>
      <c r="N60" s="57">
        <f t="shared" si="4"/>
        <v>1063.5</v>
      </c>
      <c r="O60" s="68">
        <v>0</v>
      </c>
      <c r="P60" s="57">
        <f t="shared" si="5"/>
        <v>3187.5</v>
      </c>
      <c r="Q60" s="57">
        <f t="shared" si="6"/>
        <v>911.5</v>
      </c>
      <c r="R60" s="57">
        <f t="shared" si="7"/>
        <v>2301</v>
      </c>
      <c r="S60" s="57">
        <f t="shared" si="8"/>
        <v>14088.5</v>
      </c>
      <c r="T60" s="54">
        <f>+T59</f>
        <v>113</v>
      </c>
    </row>
    <row r="61" spans="1:168" ht="15.95" customHeight="1" x14ac:dyDescent="0.25">
      <c r="A61" s="54">
        <v>47</v>
      </c>
      <c r="B61" s="73" t="s">
        <v>104</v>
      </c>
      <c r="C61" s="74" t="s">
        <v>29</v>
      </c>
      <c r="D61" s="75" t="s">
        <v>77</v>
      </c>
      <c r="E61" s="56" t="s">
        <v>78</v>
      </c>
      <c r="F61" s="74" t="s">
        <v>32</v>
      </c>
      <c r="G61" s="76">
        <v>11550</v>
      </c>
      <c r="H61" s="77">
        <v>0</v>
      </c>
      <c r="I61" s="77">
        <v>25</v>
      </c>
      <c r="J61" s="76">
        <f t="shared" si="0"/>
        <v>331.48500000000001</v>
      </c>
      <c r="K61" s="76">
        <f t="shared" si="1"/>
        <v>820.05</v>
      </c>
      <c r="L61" s="76">
        <f t="shared" si="2"/>
        <v>132.82499999999999</v>
      </c>
      <c r="M61" s="78">
        <f t="shared" si="3"/>
        <v>351.12</v>
      </c>
      <c r="N61" s="76">
        <f t="shared" si="4"/>
        <v>818.8950000000001</v>
      </c>
      <c r="O61" s="68">
        <v>0</v>
      </c>
      <c r="P61" s="76">
        <f t="shared" si="5"/>
        <v>2454.375</v>
      </c>
      <c r="Q61" s="76">
        <f t="shared" si="6"/>
        <v>707.60500000000002</v>
      </c>
      <c r="R61" s="76">
        <f t="shared" si="7"/>
        <v>1771.77</v>
      </c>
      <c r="S61" s="76">
        <f t="shared" si="8"/>
        <v>10842.395</v>
      </c>
      <c r="T61" s="79">
        <f>+T19</f>
        <v>113</v>
      </c>
    </row>
    <row r="62" spans="1:168" ht="15.95" customHeight="1" x14ac:dyDescent="0.25">
      <c r="A62" s="54">
        <v>48</v>
      </c>
      <c r="B62" s="55" t="s">
        <v>105</v>
      </c>
      <c r="C62" s="56" t="s">
        <v>29</v>
      </c>
      <c r="D62" s="62" t="s">
        <v>77</v>
      </c>
      <c r="E62" s="56" t="s">
        <v>106</v>
      </c>
      <c r="F62" s="56" t="s">
        <v>32</v>
      </c>
      <c r="G62" s="57">
        <v>10000</v>
      </c>
      <c r="H62" s="58" t="s">
        <v>33</v>
      </c>
      <c r="I62" s="59">
        <v>25</v>
      </c>
      <c r="J62" s="57">
        <f t="shared" si="0"/>
        <v>287</v>
      </c>
      <c r="K62" s="57">
        <f t="shared" si="1"/>
        <v>709.99999999999989</v>
      </c>
      <c r="L62" s="57">
        <f t="shared" si="2"/>
        <v>115</v>
      </c>
      <c r="M62" s="60">
        <f t="shared" si="3"/>
        <v>304</v>
      </c>
      <c r="N62" s="57">
        <f t="shared" si="4"/>
        <v>709</v>
      </c>
      <c r="O62" s="68">
        <v>0</v>
      </c>
      <c r="P62" s="57">
        <f t="shared" si="5"/>
        <v>2125</v>
      </c>
      <c r="Q62" s="57">
        <f t="shared" si="6"/>
        <v>616</v>
      </c>
      <c r="R62" s="57">
        <f t="shared" si="7"/>
        <v>1534</v>
      </c>
      <c r="S62" s="57">
        <f t="shared" si="8"/>
        <v>9384</v>
      </c>
      <c r="T62" s="54">
        <v>113</v>
      </c>
    </row>
    <row r="63" spans="1:168" ht="15.95" customHeight="1" x14ac:dyDescent="0.25">
      <c r="A63" s="54">
        <v>49</v>
      </c>
      <c r="B63" s="61" t="s">
        <v>107</v>
      </c>
      <c r="C63" s="56" t="s">
        <v>29</v>
      </c>
      <c r="D63" s="62" t="s">
        <v>77</v>
      </c>
      <c r="E63" s="56" t="s">
        <v>106</v>
      </c>
      <c r="F63" s="56" t="s">
        <v>32</v>
      </c>
      <c r="G63" s="57">
        <v>30000</v>
      </c>
      <c r="H63" s="58" t="s">
        <v>33</v>
      </c>
      <c r="I63" s="59">
        <v>25</v>
      </c>
      <c r="J63" s="57">
        <f t="shared" si="0"/>
        <v>861</v>
      </c>
      <c r="K63" s="57">
        <f t="shared" si="1"/>
        <v>2130</v>
      </c>
      <c r="L63" s="57">
        <f t="shared" si="2"/>
        <v>345</v>
      </c>
      <c r="M63" s="60">
        <f t="shared" si="3"/>
        <v>912</v>
      </c>
      <c r="N63" s="57">
        <f t="shared" si="4"/>
        <v>2127</v>
      </c>
      <c r="O63" s="68">
        <v>0</v>
      </c>
      <c r="P63" s="57">
        <f t="shared" si="5"/>
        <v>6375</v>
      </c>
      <c r="Q63" s="57">
        <f t="shared" si="6"/>
        <v>1798</v>
      </c>
      <c r="R63" s="57">
        <f t="shared" si="7"/>
        <v>4602</v>
      </c>
      <c r="S63" s="57">
        <f t="shared" si="8"/>
        <v>28202</v>
      </c>
      <c r="T63" s="54">
        <v>113</v>
      </c>
    </row>
    <row r="64" spans="1:168" ht="15.95" customHeight="1" x14ac:dyDescent="0.25">
      <c r="A64" s="54">
        <v>50</v>
      </c>
      <c r="B64" s="61" t="s">
        <v>108</v>
      </c>
      <c r="C64" s="56" t="s">
        <v>29</v>
      </c>
      <c r="D64" s="62" t="s">
        <v>77</v>
      </c>
      <c r="E64" s="56" t="s">
        <v>106</v>
      </c>
      <c r="F64" s="56" t="s">
        <v>32</v>
      </c>
      <c r="G64" s="57">
        <v>10000</v>
      </c>
      <c r="H64" s="58" t="s">
        <v>33</v>
      </c>
      <c r="I64" s="59">
        <v>25</v>
      </c>
      <c r="J64" s="57">
        <f t="shared" si="0"/>
        <v>287</v>
      </c>
      <c r="K64" s="57">
        <f t="shared" si="1"/>
        <v>709.99999999999989</v>
      </c>
      <c r="L64" s="57">
        <f t="shared" si="2"/>
        <v>115</v>
      </c>
      <c r="M64" s="60">
        <f t="shared" si="3"/>
        <v>304</v>
      </c>
      <c r="N64" s="57">
        <f t="shared" si="4"/>
        <v>709</v>
      </c>
      <c r="O64" s="68">
        <v>0</v>
      </c>
      <c r="P64" s="57">
        <f t="shared" si="5"/>
        <v>2125</v>
      </c>
      <c r="Q64" s="57">
        <f t="shared" si="6"/>
        <v>616</v>
      </c>
      <c r="R64" s="57">
        <f t="shared" si="7"/>
        <v>1534</v>
      </c>
      <c r="S64" s="57">
        <f t="shared" si="8"/>
        <v>9384</v>
      </c>
      <c r="T64" s="54">
        <v>113</v>
      </c>
    </row>
    <row r="65" spans="1:20" s="2" customFormat="1" ht="15.95" customHeight="1" x14ac:dyDescent="0.25">
      <c r="A65" s="54">
        <v>51</v>
      </c>
      <c r="B65" s="61" t="s">
        <v>109</v>
      </c>
      <c r="C65" s="56" t="s">
        <v>29</v>
      </c>
      <c r="D65" s="62" t="s">
        <v>77</v>
      </c>
      <c r="E65" s="56" t="s">
        <v>106</v>
      </c>
      <c r="F65" s="56" t="s">
        <v>32</v>
      </c>
      <c r="G65" s="60">
        <v>30000</v>
      </c>
      <c r="H65" s="71">
        <v>0</v>
      </c>
      <c r="I65" s="60">
        <v>25</v>
      </c>
      <c r="J65" s="60">
        <f t="shared" si="0"/>
        <v>861</v>
      </c>
      <c r="K65" s="60">
        <f t="shared" si="1"/>
        <v>2130</v>
      </c>
      <c r="L65" s="60">
        <f t="shared" si="2"/>
        <v>345</v>
      </c>
      <c r="M65" s="60">
        <f t="shared" si="3"/>
        <v>912</v>
      </c>
      <c r="N65" s="60">
        <f t="shared" si="4"/>
        <v>2127</v>
      </c>
      <c r="O65" s="68">
        <v>0</v>
      </c>
      <c r="P65" s="57">
        <f t="shared" si="5"/>
        <v>6375</v>
      </c>
      <c r="Q65" s="57">
        <f t="shared" si="6"/>
        <v>1798</v>
      </c>
      <c r="R65" s="57">
        <f t="shared" si="7"/>
        <v>4602</v>
      </c>
      <c r="S65" s="57">
        <f t="shared" si="8"/>
        <v>28202</v>
      </c>
      <c r="T65" s="54">
        <v>113</v>
      </c>
    </row>
    <row r="66" spans="1:20" ht="15.95" customHeight="1" x14ac:dyDescent="0.25">
      <c r="A66" s="54">
        <v>52</v>
      </c>
      <c r="B66" s="55" t="s">
        <v>110</v>
      </c>
      <c r="C66" s="56" t="s">
        <v>29</v>
      </c>
      <c r="D66" s="62" t="s">
        <v>77</v>
      </c>
      <c r="E66" s="56" t="s">
        <v>106</v>
      </c>
      <c r="F66" s="56" t="s">
        <v>32</v>
      </c>
      <c r="G66" s="57">
        <v>10000</v>
      </c>
      <c r="H66" s="58" t="s">
        <v>33</v>
      </c>
      <c r="I66" s="59">
        <v>25</v>
      </c>
      <c r="J66" s="57">
        <f t="shared" si="0"/>
        <v>287</v>
      </c>
      <c r="K66" s="57">
        <f t="shared" si="1"/>
        <v>709.99999999999989</v>
      </c>
      <c r="L66" s="57">
        <f t="shared" si="2"/>
        <v>115</v>
      </c>
      <c r="M66" s="60">
        <f t="shared" si="3"/>
        <v>304</v>
      </c>
      <c r="N66" s="57">
        <f t="shared" si="4"/>
        <v>709</v>
      </c>
      <c r="O66" s="68">
        <v>0</v>
      </c>
      <c r="P66" s="57">
        <f t="shared" si="5"/>
        <v>2125</v>
      </c>
      <c r="Q66" s="57">
        <f t="shared" si="6"/>
        <v>616</v>
      </c>
      <c r="R66" s="57">
        <f t="shared" si="7"/>
        <v>1534</v>
      </c>
      <c r="S66" s="57">
        <f t="shared" si="8"/>
        <v>9384</v>
      </c>
      <c r="T66" s="54">
        <v>113</v>
      </c>
    </row>
    <row r="67" spans="1:20" ht="15.95" customHeight="1" x14ac:dyDescent="0.25">
      <c r="A67" s="54">
        <v>53</v>
      </c>
      <c r="B67" s="55" t="s">
        <v>111</v>
      </c>
      <c r="C67" s="56" t="s">
        <v>29</v>
      </c>
      <c r="D67" s="62" t="s">
        <v>77</v>
      </c>
      <c r="E67" s="56" t="s">
        <v>106</v>
      </c>
      <c r="F67" s="56" t="s">
        <v>32</v>
      </c>
      <c r="G67" s="57">
        <v>10000</v>
      </c>
      <c r="H67" s="58" t="s">
        <v>33</v>
      </c>
      <c r="I67" s="59">
        <v>25</v>
      </c>
      <c r="J67" s="57">
        <f t="shared" si="0"/>
        <v>287</v>
      </c>
      <c r="K67" s="57">
        <f t="shared" si="1"/>
        <v>709.99999999999989</v>
      </c>
      <c r="L67" s="57">
        <f t="shared" si="2"/>
        <v>115</v>
      </c>
      <c r="M67" s="60">
        <f t="shared" si="3"/>
        <v>304</v>
      </c>
      <c r="N67" s="57">
        <f t="shared" si="4"/>
        <v>709</v>
      </c>
      <c r="O67" s="68">
        <v>0</v>
      </c>
      <c r="P67" s="57">
        <f t="shared" si="5"/>
        <v>2125</v>
      </c>
      <c r="Q67" s="57">
        <f t="shared" si="6"/>
        <v>616</v>
      </c>
      <c r="R67" s="57">
        <f t="shared" si="7"/>
        <v>1534</v>
      </c>
      <c r="S67" s="57">
        <f t="shared" si="8"/>
        <v>9384</v>
      </c>
      <c r="T67" s="54">
        <v>113</v>
      </c>
    </row>
    <row r="68" spans="1:20" ht="15.95" customHeight="1" x14ac:dyDescent="0.25">
      <c r="A68" s="54">
        <v>54</v>
      </c>
      <c r="B68" s="55" t="s">
        <v>112</v>
      </c>
      <c r="C68" s="56" t="s">
        <v>29</v>
      </c>
      <c r="D68" s="62" t="s">
        <v>77</v>
      </c>
      <c r="E68" s="56" t="s">
        <v>106</v>
      </c>
      <c r="F68" s="56" t="s">
        <v>32</v>
      </c>
      <c r="G68" s="57">
        <v>17100.5</v>
      </c>
      <c r="H68" s="58" t="s">
        <v>33</v>
      </c>
      <c r="I68" s="59">
        <v>25</v>
      </c>
      <c r="J68" s="57">
        <f t="shared" si="0"/>
        <v>490.78435000000002</v>
      </c>
      <c r="K68" s="57">
        <f t="shared" si="1"/>
        <v>1214.1354999999999</v>
      </c>
      <c r="L68" s="57">
        <f t="shared" si="2"/>
        <v>196.65574999999998</v>
      </c>
      <c r="M68" s="60">
        <f t="shared" si="3"/>
        <v>519.85519999999997</v>
      </c>
      <c r="N68" s="57">
        <f t="shared" si="4"/>
        <v>1212.4254500000002</v>
      </c>
      <c r="O68" s="68">
        <v>0</v>
      </c>
      <c r="P68" s="57">
        <f t="shared" si="5"/>
        <v>3633.8562499999998</v>
      </c>
      <c r="Q68" s="57">
        <f t="shared" si="6"/>
        <v>1035.6395499999999</v>
      </c>
      <c r="R68" s="57">
        <f t="shared" si="7"/>
        <v>2623.2166999999999</v>
      </c>
      <c r="S68" s="57">
        <f t="shared" si="8"/>
        <v>16064.86045</v>
      </c>
      <c r="T68" s="54">
        <v>113</v>
      </c>
    </row>
    <row r="69" spans="1:20" ht="15.95" customHeight="1" x14ac:dyDescent="0.25">
      <c r="A69" s="54">
        <v>55</v>
      </c>
      <c r="B69" s="55" t="s">
        <v>113</v>
      </c>
      <c r="C69" s="56" t="s">
        <v>29</v>
      </c>
      <c r="D69" s="62" t="s">
        <v>77</v>
      </c>
      <c r="E69" s="56" t="s">
        <v>106</v>
      </c>
      <c r="F69" s="56" t="s">
        <v>32</v>
      </c>
      <c r="G69" s="57">
        <v>12350.36</v>
      </c>
      <c r="H69" s="58" t="s">
        <v>33</v>
      </c>
      <c r="I69" s="59">
        <v>25</v>
      </c>
      <c r="J69" s="57">
        <f t="shared" si="0"/>
        <v>354.455332</v>
      </c>
      <c r="K69" s="57">
        <f t="shared" si="1"/>
        <v>876.87555999999995</v>
      </c>
      <c r="L69" s="57">
        <f t="shared" si="2"/>
        <v>142.02914000000001</v>
      </c>
      <c r="M69" s="60">
        <f t="shared" si="3"/>
        <v>375.45094399999999</v>
      </c>
      <c r="N69" s="57">
        <f t="shared" si="4"/>
        <v>875.64052400000014</v>
      </c>
      <c r="O69" s="68">
        <v>0</v>
      </c>
      <c r="P69" s="57">
        <f t="shared" si="5"/>
        <v>2624.4515000000001</v>
      </c>
      <c r="Q69" s="57">
        <f t="shared" si="6"/>
        <v>754.90627599999993</v>
      </c>
      <c r="R69" s="57">
        <f t="shared" si="7"/>
        <v>1894.545224</v>
      </c>
      <c r="S69" s="57">
        <f t="shared" si="8"/>
        <v>11595.453724000001</v>
      </c>
      <c r="T69" s="54">
        <v>113</v>
      </c>
    </row>
    <row r="70" spans="1:20" ht="15.95" customHeight="1" x14ac:dyDescent="0.25">
      <c r="A70" s="54">
        <v>56</v>
      </c>
      <c r="B70" s="55" t="s">
        <v>114</v>
      </c>
      <c r="C70" s="56" t="s">
        <v>29</v>
      </c>
      <c r="D70" s="62" t="s">
        <v>77</v>
      </c>
      <c r="E70" s="56" t="s">
        <v>106</v>
      </c>
      <c r="F70" s="56" t="s">
        <v>32</v>
      </c>
      <c r="G70" s="57">
        <v>11400.33</v>
      </c>
      <c r="H70" s="58" t="s">
        <v>33</v>
      </c>
      <c r="I70" s="59">
        <v>25</v>
      </c>
      <c r="J70" s="57">
        <f t="shared" si="0"/>
        <v>327.18947099999997</v>
      </c>
      <c r="K70" s="57">
        <f t="shared" si="1"/>
        <v>809.42342999999994</v>
      </c>
      <c r="L70" s="57">
        <f t="shared" si="2"/>
        <v>131.10379499999999</v>
      </c>
      <c r="M70" s="60">
        <f t="shared" si="3"/>
        <v>346.57003199999997</v>
      </c>
      <c r="N70" s="57">
        <f t="shared" si="4"/>
        <v>808.28339700000004</v>
      </c>
      <c r="O70" s="68">
        <v>0</v>
      </c>
      <c r="P70" s="57">
        <f t="shared" si="5"/>
        <v>2422.5701250000002</v>
      </c>
      <c r="Q70" s="57">
        <f t="shared" si="6"/>
        <v>698.759503</v>
      </c>
      <c r="R70" s="57">
        <f t="shared" si="7"/>
        <v>1748.810622</v>
      </c>
      <c r="S70" s="57">
        <f t="shared" si="8"/>
        <v>10701.570497000001</v>
      </c>
      <c r="T70" s="54">
        <v>113</v>
      </c>
    </row>
    <row r="71" spans="1:20" ht="15.95" customHeight="1" x14ac:dyDescent="0.25">
      <c r="A71" s="54">
        <v>57</v>
      </c>
      <c r="B71" s="55" t="s">
        <v>115</v>
      </c>
      <c r="C71" s="56" t="s">
        <v>29</v>
      </c>
      <c r="D71" s="62" t="s">
        <v>77</v>
      </c>
      <c r="E71" s="56" t="s">
        <v>106</v>
      </c>
      <c r="F71" s="56" t="s">
        <v>32</v>
      </c>
      <c r="G71" s="57">
        <v>10000</v>
      </c>
      <c r="H71" s="58" t="s">
        <v>33</v>
      </c>
      <c r="I71" s="59">
        <v>25</v>
      </c>
      <c r="J71" s="57">
        <f t="shared" si="0"/>
        <v>287</v>
      </c>
      <c r="K71" s="57">
        <f t="shared" si="1"/>
        <v>709.99999999999989</v>
      </c>
      <c r="L71" s="57">
        <f t="shared" si="2"/>
        <v>115</v>
      </c>
      <c r="M71" s="60">
        <f t="shared" si="3"/>
        <v>304</v>
      </c>
      <c r="N71" s="57">
        <f t="shared" si="4"/>
        <v>709</v>
      </c>
      <c r="O71" s="68">
        <v>0</v>
      </c>
      <c r="P71" s="57">
        <f t="shared" si="5"/>
        <v>2125</v>
      </c>
      <c r="Q71" s="57">
        <f t="shared" si="6"/>
        <v>616</v>
      </c>
      <c r="R71" s="57">
        <f t="shared" si="7"/>
        <v>1534</v>
      </c>
      <c r="S71" s="57">
        <f t="shared" si="8"/>
        <v>9384</v>
      </c>
      <c r="T71" s="54">
        <v>113</v>
      </c>
    </row>
    <row r="72" spans="1:20" ht="15.95" customHeight="1" x14ac:dyDescent="0.25">
      <c r="A72" s="54">
        <v>58</v>
      </c>
      <c r="B72" s="55" t="s">
        <v>116</v>
      </c>
      <c r="C72" s="56" t="s">
        <v>29</v>
      </c>
      <c r="D72" s="62" t="s">
        <v>77</v>
      </c>
      <c r="E72" s="56" t="s">
        <v>106</v>
      </c>
      <c r="F72" s="56" t="s">
        <v>32</v>
      </c>
      <c r="G72" s="57">
        <v>21252</v>
      </c>
      <c r="H72" s="58" t="s">
        <v>33</v>
      </c>
      <c r="I72" s="59">
        <v>25</v>
      </c>
      <c r="J72" s="57">
        <f t="shared" si="0"/>
        <v>609.93240000000003</v>
      </c>
      <c r="K72" s="57">
        <f t="shared" si="1"/>
        <v>1508.8919999999998</v>
      </c>
      <c r="L72" s="57">
        <f t="shared" si="2"/>
        <v>244.398</v>
      </c>
      <c r="M72" s="60">
        <f t="shared" si="3"/>
        <v>646.06079999999997</v>
      </c>
      <c r="N72" s="57">
        <f t="shared" si="4"/>
        <v>1506.7668000000001</v>
      </c>
      <c r="O72" s="68">
        <v>0</v>
      </c>
      <c r="P72" s="57">
        <f t="shared" si="5"/>
        <v>4516.05</v>
      </c>
      <c r="Q72" s="57">
        <f t="shared" si="6"/>
        <v>1280.9931999999999</v>
      </c>
      <c r="R72" s="57">
        <f t="shared" si="7"/>
        <v>3260.0567999999998</v>
      </c>
      <c r="S72" s="57">
        <f t="shared" si="8"/>
        <v>19971.006799999999</v>
      </c>
      <c r="T72" s="54">
        <v>113</v>
      </c>
    </row>
    <row r="73" spans="1:20" ht="15.95" customHeight="1" x14ac:dyDescent="0.25">
      <c r="A73" s="54">
        <v>59</v>
      </c>
      <c r="B73" s="55" t="s">
        <v>117</v>
      </c>
      <c r="C73" s="56" t="s">
        <v>29</v>
      </c>
      <c r="D73" s="62" t="s">
        <v>77</v>
      </c>
      <c r="E73" s="56" t="s">
        <v>106</v>
      </c>
      <c r="F73" s="56" t="s">
        <v>32</v>
      </c>
      <c r="G73" s="57">
        <v>23625</v>
      </c>
      <c r="H73" s="59">
        <v>0</v>
      </c>
      <c r="I73" s="59">
        <v>25</v>
      </c>
      <c r="J73" s="57">
        <f t="shared" si="0"/>
        <v>678.03750000000002</v>
      </c>
      <c r="K73" s="57">
        <f t="shared" si="1"/>
        <v>1677.3749999999998</v>
      </c>
      <c r="L73" s="57">
        <f t="shared" si="2"/>
        <v>271.6875</v>
      </c>
      <c r="M73" s="60">
        <f t="shared" si="3"/>
        <v>718.2</v>
      </c>
      <c r="N73" s="57">
        <f t="shared" si="4"/>
        <v>1675.0125</v>
      </c>
      <c r="O73" s="64">
        <v>1350.12</v>
      </c>
      <c r="P73" s="57">
        <f t="shared" si="5"/>
        <v>5020.3125</v>
      </c>
      <c r="Q73" s="57">
        <f t="shared" si="6"/>
        <v>2771.3575000000001</v>
      </c>
      <c r="R73" s="57">
        <f t="shared" si="7"/>
        <v>3624.0749999999998</v>
      </c>
      <c r="S73" s="57">
        <f t="shared" si="8"/>
        <v>20853.642500000002</v>
      </c>
      <c r="T73" s="54">
        <v>113</v>
      </c>
    </row>
    <row r="74" spans="1:20" ht="15.95" customHeight="1" thickBot="1" x14ac:dyDescent="0.3">
      <c r="A74" s="80">
        <v>60</v>
      </c>
      <c r="B74" s="55" t="s">
        <v>118</v>
      </c>
      <c r="C74" s="56" t="s">
        <v>29</v>
      </c>
      <c r="D74" s="62" t="s">
        <v>77</v>
      </c>
      <c r="E74" s="56" t="s">
        <v>106</v>
      </c>
      <c r="F74" s="56" t="s">
        <v>32</v>
      </c>
      <c r="G74" s="57">
        <v>10000</v>
      </c>
      <c r="H74" s="58" t="s">
        <v>33</v>
      </c>
      <c r="I74" s="59">
        <v>25</v>
      </c>
      <c r="J74" s="57">
        <f t="shared" si="0"/>
        <v>287</v>
      </c>
      <c r="K74" s="57">
        <f t="shared" si="1"/>
        <v>709.99999999999989</v>
      </c>
      <c r="L74" s="57">
        <f t="shared" si="2"/>
        <v>115</v>
      </c>
      <c r="M74" s="60">
        <f t="shared" si="3"/>
        <v>304</v>
      </c>
      <c r="N74" s="57">
        <f t="shared" si="4"/>
        <v>709</v>
      </c>
      <c r="O74" s="64">
        <v>1350.12</v>
      </c>
      <c r="P74" s="57">
        <f t="shared" si="5"/>
        <v>2125</v>
      </c>
      <c r="Q74" s="57">
        <f t="shared" si="6"/>
        <v>1966.12</v>
      </c>
      <c r="R74" s="57">
        <f t="shared" si="7"/>
        <v>1534</v>
      </c>
      <c r="S74" s="57">
        <f t="shared" si="8"/>
        <v>8033.88</v>
      </c>
      <c r="T74" s="54">
        <v>113</v>
      </c>
    </row>
    <row r="75" spans="1:20" ht="16.5" thickBot="1" x14ac:dyDescent="0.3">
      <c r="A75" s="81">
        <f>+A74</f>
        <v>60</v>
      </c>
      <c r="B75" s="82" t="s">
        <v>119</v>
      </c>
      <c r="C75" s="83"/>
      <c r="D75" s="83"/>
      <c r="E75" s="83"/>
      <c r="F75" s="84"/>
      <c r="G75" s="85">
        <f>SUM(G15:G74)</f>
        <v>947041.62999999989</v>
      </c>
      <c r="H75" s="85">
        <f t="shared" ref="H75:S75" si="9">SUM(H15:H74)</f>
        <v>1783.43</v>
      </c>
      <c r="I75" s="85">
        <f t="shared" si="9"/>
        <v>1500</v>
      </c>
      <c r="J75" s="85">
        <f t="shared" si="9"/>
        <v>27180.094781000007</v>
      </c>
      <c r="K75" s="85">
        <f t="shared" si="9"/>
        <v>67239.955730000001</v>
      </c>
      <c r="L75" s="85">
        <f t="shared" si="9"/>
        <v>10890.978744999999</v>
      </c>
      <c r="M75" s="85">
        <f t="shared" si="9"/>
        <v>28790.065551999996</v>
      </c>
      <c r="N75" s="85">
        <f t="shared" si="9"/>
        <v>67145.251566999985</v>
      </c>
      <c r="O75" s="85">
        <f t="shared" si="9"/>
        <v>10800.96</v>
      </c>
      <c r="P75" s="85">
        <f t="shared" si="9"/>
        <v>201246.34637499999</v>
      </c>
      <c r="Q75" s="85">
        <f t="shared" si="9"/>
        <v>70054.550333000007</v>
      </c>
      <c r="R75" s="85">
        <f t="shared" si="9"/>
        <v>145276.18604200002</v>
      </c>
      <c r="S75" s="85">
        <f t="shared" si="9"/>
        <v>876987.0796670001</v>
      </c>
      <c r="T75" s="86"/>
    </row>
    <row r="76" spans="1:20" ht="8.1" customHeight="1" x14ac:dyDescent="0.25">
      <c r="I76" s="90"/>
      <c r="J76" s="88"/>
      <c r="M76" s="91"/>
    </row>
    <row r="77" spans="1:20" ht="15.95" hidden="1" customHeight="1" x14ac:dyDescent="0.25">
      <c r="A77" s="92">
        <v>60</v>
      </c>
      <c r="G77" s="91">
        <v>947041.63</v>
      </c>
      <c r="H77" s="93">
        <v>1783.43</v>
      </c>
      <c r="I77" s="94">
        <v>1500</v>
      </c>
      <c r="J77" s="91">
        <v>27180.12</v>
      </c>
      <c r="K77" s="91">
        <v>67239.97</v>
      </c>
      <c r="L77" s="91">
        <v>10891.01</v>
      </c>
      <c r="M77" s="91">
        <v>28790.07</v>
      </c>
      <c r="N77" s="91">
        <v>67145.279999999999</v>
      </c>
      <c r="O77" s="91">
        <v>10800.96</v>
      </c>
    </row>
    <row r="78" spans="1:20" s="96" customFormat="1" ht="15.95" hidden="1" customHeight="1" x14ac:dyDescent="0.25">
      <c r="A78" s="95">
        <f>+A75-A77</f>
        <v>0</v>
      </c>
      <c r="D78" s="92"/>
      <c r="E78" s="92"/>
      <c r="F78" s="92"/>
      <c r="G78" s="91">
        <f>+G75-G77</f>
        <v>0</v>
      </c>
      <c r="H78" s="91">
        <f t="shared" ref="H78:O78" si="10">+H75-H77</f>
        <v>0</v>
      </c>
      <c r="I78" s="91">
        <f t="shared" si="10"/>
        <v>0</v>
      </c>
      <c r="J78" s="91">
        <f t="shared" si="10"/>
        <v>-2.5218999991921009E-2</v>
      </c>
      <c r="K78" s="91">
        <f t="shared" si="10"/>
        <v>-1.426999999966938E-2</v>
      </c>
      <c r="L78" s="91">
        <f t="shared" si="10"/>
        <v>-3.1255000001692679E-2</v>
      </c>
      <c r="M78" s="91">
        <f t="shared" si="10"/>
        <v>-4.4480000033217948E-3</v>
      </c>
      <c r="N78" s="91">
        <f t="shared" si="10"/>
        <v>-2.8433000014047138E-2</v>
      </c>
      <c r="O78" s="91">
        <f t="shared" si="10"/>
        <v>0</v>
      </c>
      <c r="P78" s="91"/>
    </row>
    <row r="79" spans="1:20" ht="20.100000000000001" customHeight="1" x14ac:dyDescent="0.25"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</row>
    <row r="80" spans="1:20" ht="8.1" customHeight="1" x14ac:dyDescent="0.25">
      <c r="A80" s="97"/>
      <c r="B80" s="2"/>
      <c r="C80" s="2"/>
      <c r="D80" s="1"/>
      <c r="E80" s="1"/>
      <c r="F80" s="1"/>
      <c r="G80" s="3"/>
      <c r="H80" s="4"/>
      <c r="I80" s="3"/>
      <c r="J80" s="3"/>
      <c r="K80" s="3"/>
      <c r="L80" s="3"/>
      <c r="M80" s="3"/>
      <c r="N80" s="3"/>
      <c r="O80" s="5"/>
      <c r="P80" s="3"/>
      <c r="Q80" s="3"/>
      <c r="R80" s="3"/>
    </row>
    <row r="81" spans="1:19" ht="15.75" x14ac:dyDescent="0.25">
      <c r="A81" s="98" t="s">
        <v>120</v>
      </c>
      <c r="B81" s="98"/>
      <c r="C81" s="99"/>
      <c r="D81" s="100"/>
      <c r="E81" s="100"/>
      <c r="F81" s="100"/>
      <c r="G81" s="101"/>
      <c r="H81" s="102"/>
      <c r="I81" s="103"/>
      <c r="J81" s="101"/>
      <c r="K81" s="101"/>
      <c r="L81" s="101"/>
      <c r="M81" s="104" t="s">
        <v>121</v>
      </c>
      <c r="N81" s="104"/>
      <c r="O81" s="104"/>
      <c r="P81" s="104"/>
      <c r="Q81" s="105"/>
      <c r="R81" s="106"/>
      <c r="S81" s="106"/>
    </row>
    <row r="82" spans="1:19" ht="8.1" customHeight="1" x14ac:dyDescent="0.3">
      <c r="A82" s="97"/>
      <c r="B82" s="9"/>
      <c r="C82" s="107"/>
      <c r="D82" s="108"/>
      <c r="E82" s="108"/>
      <c r="F82" s="109" t="s">
        <v>122</v>
      </c>
      <c r="G82" s="110"/>
      <c r="H82" s="111"/>
      <c r="I82" s="112"/>
      <c r="J82" s="113">
        <f>+J81-J76</f>
        <v>0</v>
      </c>
      <c r="K82" s="3"/>
      <c r="L82" s="3"/>
      <c r="M82" s="114"/>
      <c r="N82" s="115"/>
      <c r="O82" s="114"/>
      <c r="P82" s="116"/>
      <c r="Q82" s="4"/>
      <c r="R82" s="117"/>
      <c r="S82" s="6"/>
    </row>
    <row r="83" spans="1:19" ht="15.75" x14ac:dyDescent="0.25">
      <c r="A83" s="97"/>
      <c r="B83" s="9"/>
      <c r="C83" s="107"/>
      <c r="D83" s="118"/>
      <c r="E83" s="118"/>
      <c r="F83" s="109"/>
      <c r="G83" s="110"/>
      <c r="H83" s="111"/>
      <c r="I83" s="112"/>
      <c r="J83" s="107"/>
      <c r="K83" s="3"/>
      <c r="L83" s="3"/>
      <c r="M83" s="114"/>
      <c r="N83" s="115"/>
      <c r="O83" s="114"/>
      <c r="P83" s="116"/>
      <c r="Q83" s="4"/>
      <c r="R83" s="6"/>
      <c r="S83" s="6"/>
    </row>
    <row r="84" spans="1:19" ht="15.75" x14ac:dyDescent="0.25">
      <c r="A84" s="119" t="s">
        <v>123</v>
      </c>
      <c r="B84" s="119"/>
      <c r="C84" s="120"/>
      <c r="D84" s="118"/>
      <c r="E84" s="118"/>
      <c r="F84" s="121"/>
      <c r="G84" s="121"/>
      <c r="H84" s="122"/>
      <c r="I84" s="112"/>
      <c r="J84" s="107"/>
      <c r="K84" s="3"/>
      <c r="L84" s="3"/>
      <c r="M84" s="123" t="s">
        <v>124</v>
      </c>
      <c r="N84" s="123"/>
      <c r="O84" s="123"/>
      <c r="P84" s="123"/>
      <c r="Q84" s="4"/>
      <c r="R84" s="6"/>
      <c r="S84" s="6"/>
    </row>
    <row r="85" spans="1:19" ht="18.75" x14ac:dyDescent="0.3">
      <c r="A85" s="119" t="s">
        <v>125</v>
      </c>
      <c r="B85" s="119"/>
      <c r="C85" s="120"/>
      <c r="D85" s="108"/>
      <c r="E85" s="108"/>
      <c r="F85" s="124"/>
      <c r="G85" s="112"/>
      <c r="H85" s="111"/>
      <c r="I85" s="112"/>
      <c r="J85" s="107"/>
      <c r="K85" s="3"/>
      <c r="L85" s="3"/>
      <c r="M85" s="123" t="s">
        <v>126</v>
      </c>
      <c r="N85" s="123"/>
      <c r="O85" s="123"/>
      <c r="P85" s="123"/>
      <c r="Q85" s="4"/>
      <c r="R85" s="6"/>
      <c r="S85" s="6"/>
    </row>
    <row r="86" spans="1:19" x14ac:dyDescent="0.25">
      <c r="A86" s="1"/>
      <c r="B86" s="2"/>
      <c r="C86" s="2"/>
      <c r="D86" s="1"/>
      <c r="E86" s="1"/>
      <c r="F86" s="1"/>
      <c r="G86" s="3"/>
      <c r="H86" s="4"/>
      <c r="I86" s="3"/>
      <c r="J86" s="3"/>
      <c r="K86" s="3"/>
      <c r="L86" s="3"/>
      <c r="M86" s="3"/>
      <c r="N86" s="3"/>
      <c r="O86" s="5"/>
      <c r="P86" s="3"/>
      <c r="Q86" s="3"/>
      <c r="R86" s="3"/>
    </row>
    <row r="90" spans="1:19" x14ac:dyDescent="0.25">
      <c r="A90"/>
      <c r="B90" s="125"/>
      <c r="C90" s="125"/>
    </row>
  </sheetData>
  <mergeCells count="26">
    <mergeCell ref="A85:B85"/>
    <mergeCell ref="D85:E85"/>
    <mergeCell ref="M85:P85"/>
    <mergeCell ref="B75:F75"/>
    <mergeCell ref="A81:B81"/>
    <mergeCell ref="M81:P81"/>
    <mergeCell ref="D82:E82"/>
    <mergeCell ref="A84:B84"/>
    <mergeCell ref="F84:G84"/>
    <mergeCell ref="M84:P84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27559055118110237" bottom="0.86614173228346458" header="0.15748031496062992" footer="0.31496062992125984"/>
  <pageSetup paperSize="5" scale="37" orientation="landscape" r:id="rId1"/>
  <headerFooter>
    <oddFooter>&amp;C&amp;"-,Negrita Cursiva"&amp;9
Página &amp;P de 1
Nomina Personal Trámite de Pensión Febrero 2022</oddFooter>
  </headerFooter>
  <rowBreaks count="1" manualBreakCount="1">
    <brk id="8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NOM. TRAM PENSIÓN FEBRERO 2022 </vt:lpstr>
      <vt:lpstr>'NOM. TRAM PENSIÓN FEBRERO 2022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2022-03-08T16:29:37Z</dcterms:created>
  <dcterms:modified xsi:type="dcterms:W3CDTF">2022-03-08T16:29:53Z</dcterms:modified>
</cp:coreProperties>
</file>